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AF596AC2-952C-4D05-8AFB-29626DBAB189}" xr6:coauthVersionLast="36" xr6:coauthVersionMax="36" xr10:uidLastSave="{00000000-0000-0000-0000-000000000000}"/>
  <bookViews>
    <workbookView xWindow="0" yWindow="0" windowWidth="11265" windowHeight="4455" xr2:uid="{00000000-000D-0000-FFFF-FFFF00000000}"/>
  </bookViews>
  <sheets>
    <sheet name="Sheet1" sheetId="1" r:id="rId1"/>
  </sheets>
  <definedNames>
    <definedName name="_C50b">Sheet1!$CO$8</definedName>
    <definedName name="A_1">Sheet1!$BM$255</definedName>
    <definedName name="a_11">Sheet1!$BI$15</definedName>
    <definedName name="a_16">Sheet1!$BS$15</definedName>
    <definedName name="A_2">Sheet1!$BM$489</definedName>
    <definedName name="a_256">Sheet1!$CC$15</definedName>
    <definedName name="A_3">Sheet1!$BM$724</definedName>
    <definedName name="A_4">Sheet1!$BM$959</definedName>
    <definedName name="a_44">Sheet1!$BN$15</definedName>
    <definedName name="A_5">Sheet1!$BM$1194</definedName>
    <definedName name="a_64">Sheet1!$BX$15</definedName>
    <definedName name="a_hat">Sheet1!$BM$18</definedName>
    <definedName name="AAA">Sheet1!$CA$489</definedName>
    <definedName name="b_hat">Sheet1!$BN$18</definedName>
    <definedName name="C_taraget">Sheet1!$W$14</definedName>
    <definedName name="C_target">Sheet1!$G$13</definedName>
    <definedName name="Hb">Sheet1!$CO$7</definedName>
    <definedName name="Kb">Sheet1!$CO$6</definedName>
    <definedName name="Kd">Sheet1!$AC$19</definedName>
    <definedName name="Kd_10">Sheet1!$CM$22</definedName>
    <definedName name="Kd_2">Sheet1!$CM$19</definedName>
    <definedName name="kd_3">Sheet1!$CM$18</definedName>
    <definedName name="Kd_5">Sheet1!$CM$20</definedName>
    <definedName name="Kd_8">Sheet1!$CM$21</definedName>
    <definedName name="KD_total">Sheet1!$AE$104</definedName>
    <definedName name="Kg">Sheet1!$AF$19</definedName>
    <definedName name="lamda_1">Sheet1!$BX$255</definedName>
    <definedName name="lamda_11">Sheet1!$BK$14</definedName>
    <definedName name="lamda_16">Sheet1!$BU$14</definedName>
    <definedName name="lamda_2">Sheet1!$BX$489</definedName>
    <definedName name="lamda_256">Sheet1!$CE$14</definedName>
    <definedName name="lamda_3">Sheet1!$BX$724</definedName>
    <definedName name="lamda_4">Sheet1!$BX$959</definedName>
    <definedName name="lamda_44">Sheet1!$BP$14</definedName>
    <definedName name="lamda_5">Sheet1!$BX$1194</definedName>
    <definedName name="lamda_64">Sheet1!$BZ$14</definedName>
    <definedName name="lamda44">Sheet1!$BU$14</definedName>
    <definedName name="mo_1">Sheet1!$BI$255</definedName>
    <definedName name="mo_11">Sheet1!$BI$13</definedName>
    <definedName name="mo_16">Sheet1!$BS$13</definedName>
    <definedName name="mo_2">Sheet1!$BI$489</definedName>
    <definedName name="mo_256">Sheet1!$CC$13</definedName>
    <definedName name="mo_3">Sheet1!$BI$724</definedName>
    <definedName name="mo_4">Sheet1!$BI$959</definedName>
    <definedName name="mo_44">Sheet1!$BN$13</definedName>
    <definedName name="mo_5">Sheet1!$BI$1194</definedName>
    <definedName name="mo_64">Sheet1!$BX$13</definedName>
    <definedName name="mo1_">Sheet1!$BH$13:$BI$15</definedName>
    <definedName name="mo64_">Sheet1!$BW$13:$BX$13</definedName>
    <definedName name="Nmax">Sheet1!$AD$19</definedName>
    <definedName name="Nmax_2">Sheet1!$CN$19</definedName>
    <definedName name="No">Sheet1!$AE$19</definedName>
    <definedName name="No__1">Sheet1!$BI$12</definedName>
    <definedName name="No_1">Sheet1!#REF!</definedName>
    <definedName name="No_16">Sheet1!$BS$12</definedName>
    <definedName name="No_256">Sheet1!$CC$12</definedName>
    <definedName name="No_4">Sheet1!$BN$12</definedName>
    <definedName name="No_64">Sheet1!$BX$12</definedName>
    <definedName name="rmin_1">Sheet1!$BW$255</definedName>
    <definedName name="rmin_11">Sheet1!$BK$13</definedName>
    <definedName name="rmin_16">Sheet1!$BU$13</definedName>
    <definedName name="rmin_2">Sheet1!$BW$489</definedName>
    <definedName name="rmin_256">Sheet1!$CE$13</definedName>
    <definedName name="rmin_3">Sheet1!$BW$724</definedName>
    <definedName name="rmin_4">Sheet1!$BW$959</definedName>
    <definedName name="rmin_44">Sheet1!$BP$13</definedName>
    <definedName name="rmin_5">Sheet1!$BW$1194</definedName>
    <definedName name="rmin_64">Sheet1!$BZ$13</definedName>
    <definedName name="rmin44">Sheet1!$BU$13</definedName>
    <definedName name="so_1">Sheet1!$BL$255</definedName>
    <definedName name="so_11">Sheet1!$BI$14</definedName>
    <definedName name="so_16">Sheet1!$BS$14</definedName>
    <definedName name="so_2">Sheet1!$BL$489</definedName>
    <definedName name="so_256">Sheet1!$CC$14</definedName>
    <definedName name="so_3">Sheet1!$BL$724</definedName>
    <definedName name="so_4">Sheet1!$BL$959</definedName>
    <definedName name="so_44">Sheet1!$BN$14</definedName>
    <definedName name="so_5">Sheet1!$BL$1194</definedName>
    <definedName name="so_64">Sheet1!$BX$14</definedName>
    <definedName name="solver_adj" localSheetId="0" hidden="1">Sheet1!$AF$19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Sheet1!$BK$13</definedName>
    <definedName name="solver_lhs2" localSheetId="0" hidden="1">Sheet1!$BK$13</definedName>
    <definedName name="solver_lhs3" localSheetId="0" hidden="1">Sheet1!$BK$13</definedName>
    <definedName name="solver_lhs4" localSheetId="0" hidden="1">Sheet1!$BK$13</definedName>
    <definedName name="solver_lhs5" localSheetId="0" hidden="1">Sheet1!$BX$13</definedName>
    <definedName name="solver_lhs6" localSheetId="0" hidden="1">Sheet1!$BX$13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Sheet1!$BG$15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0.1</definedName>
    <definedName name="solver_rhs2" localSheetId="0" hidden="1">0.1</definedName>
    <definedName name="solver_rhs3" localSheetId="0" hidden="1">0.1</definedName>
    <definedName name="solver_rhs4" localSheetId="0" hidden="1">0.1</definedName>
    <definedName name="solver_rhs5" localSheetId="0" hidden="1">mo_16+0.01</definedName>
    <definedName name="solver_rhs6" localSheetId="0" hidden="1">mo_16+0.01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rget_C">Sheet1!$W$14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3" i="1" l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BE49" i="1" l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AE19" i="1"/>
  <c r="AD19" i="1"/>
  <c r="BF49" i="1" l="1"/>
  <c r="BF29" i="1"/>
  <c r="AL30" i="1"/>
  <c r="AH19" i="1" l="1"/>
  <c r="AH20" i="1"/>
  <c r="AH21" i="1"/>
  <c r="AH22" i="1"/>
  <c r="AH23" i="1"/>
  <c r="AH24" i="1"/>
  <c r="AH25" i="1"/>
  <c r="AH26" i="1"/>
  <c r="AH27" i="1"/>
  <c r="AH28" i="1"/>
  <c r="AH29" i="1" l="1"/>
  <c r="AG19" i="1"/>
  <c r="AG20" i="1"/>
  <c r="AG21" i="1"/>
  <c r="AG22" i="1"/>
  <c r="AG23" i="1"/>
  <c r="AG24" i="1"/>
  <c r="AG25" i="1"/>
  <c r="AG26" i="1"/>
  <c r="AG27" i="1"/>
  <c r="AG28" i="1"/>
  <c r="BH20" i="1" l="1"/>
  <c r="BI12" i="1"/>
  <c r="BH19" i="1" s="1"/>
  <c r="F19" i="1" l="1"/>
  <c r="AT20" i="1" s="1"/>
  <c r="F20" i="1"/>
  <c r="AT21" i="1" s="1"/>
  <c r="F21" i="1"/>
  <c r="AT22" i="1" s="1"/>
  <c r="F22" i="1"/>
  <c r="AT23" i="1" s="1"/>
  <c r="F23" i="1"/>
  <c r="AT24" i="1" s="1"/>
  <c r="F24" i="1"/>
  <c r="AT25" i="1" s="1"/>
  <c r="F25" i="1"/>
  <c r="AT26" i="1" s="1"/>
  <c r="F26" i="1"/>
  <c r="AT27" i="1" s="1"/>
  <c r="F27" i="1"/>
  <c r="AT28" i="1" s="1"/>
  <c r="F28" i="1"/>
  <c r="AG29" i="1" s="1"/>
  <c r="AT29" i="1" s="1"/>
  <c r="F29" i="1"/>
  <c r="AG30" i="1" s="1"/>
  <c r="AT30" i="1" s="1"/>
  <c r="F30" i="1"/>
  <c r="AG31" i="1" s="1"/>
  <c r="AT31" i="1" s="1"/>
  <c r="F31" i="1"/>
  <c r="AG32" i="1" s="1"/>
  <c r="AT32" i="1" s="1"/>
  <c r="F32" i="1"/>
  <c r="AG33" i="1" s="1"/>
  <c r="AT33" i="1" s="1"/>
  <c r="F33" i="1"/>
  <c r="AG34" i="1" s="1"/>
  <c r="AT34" i="1" s="1"/>
  <c r="F34" i="1"/>
  <c r="AG35" i="1" s="1"/>
  <c r="AT35" i="1" s="1"/>
  <c r="F35" i="1"/>
  <c r="AG36" i="1" s="1"/>
  <c r="F36" i="1"/>
  <c r="AG37" i="1" s="1"/>
  <c r="F37" i="1"/>
  <c r="AG38" i="1" s="1"/>
  <c r="F38" i="1"/>
  <c r="AG39" i="1" s="1"/>
  <c r="F39" i="1"/>
  <c r="AG40" i="1" s="1"/>
  <c r="F40" i="1"/>
  <c r="AG41" i="1" s="1"/>
  <c r="F41" i="1"/>
  <c r="AG42" i="1" s="1"/>
  <c r="F42" i="1"/>
  <c r="AG43" i="1" s="1"/>
  <c r="F43" i="1"/>
  <c r="AG44" i="1" s="1"/>
  <c r="F44" i="1"/>
  <c r="AG45" i="1" s="1"/>
  <c r="F45" i="1"/>
  <c r="AG46" i="1" s="1"/>
  <c r="F46" i="1"/>
  <c r="AG47" i="1" s="1"/>
  <c r="F47" i="1"/>
  <c r="AG48" i="1" s="1"/>
  <c r="F48" i="1"/>
  <c r="AG49" i="1" s="1"/>
  <c r="F49" i="1"/>
  <c r="AG50" i="1" s="1"/>
  <c r="F50" i="1"/>
  <c r="AG51" i="1" s="1"/>
  <c r="F51" i="1"/>
  <c r="AG52" i="1" s="1"/>
  <c r="F52" i="1"/>
  <c r="AG53" i="1" s="1"/>
  <c r="F53" i="1"/>
  <c r="AG54" i="1" s="1"/>
  <c r="F54" i="1"/>
  <c r="AG55" i="1" s="1"/>
  <c r="F55" i="1"/>
  <c r="AG56" i="1" s="1"/>
  <c r="F56" i="1"/>
  <c r="AG57" i="1" s="1"/>
  <c r="F57" i="1"/>
  <c r="AG58" i="1" s="1"/>
  <c r="F58" i="1"/>
  <c r="AG59" i="1" s="1"/>
  <c r="F59" i="1"/>
  <c r="AG60" i="1" s="1"/>
  <c r="F60" i="1"/>
  <c r="AG61" i="1" s="1"/>
  <c r="F61" i="1"/>
  <c r="AG62" i="1" s="1"/>
  <c r="F62" i="1"/>
  <c r="AG63" i="1" s="1"/>
  <c r="F63" i="1"/>
  <c r="AG64" i="1" s="1"/>
  <c r="F64" i="1"/>
  <c r="AG65" i="1" s="1"/>
  <c r="F65" i="1"/>
  <c r="AG66" i="1" s="1"/>
  <c r="F66" i="1"/>
  <c r="AG67" i="1" s="1"/>
  <c r="F67" i="1"/>
  <c r="AG68" i="1" s="1"/>
  <c r="F68" i="1"/>
  <c r="AG69" i="1" s="1"/>
  <c r="F69" i="1"/>
  <c r="AG70" i="1" s="1"/>
  <c r="F70" i="1"/>
  <c r="AG71" i="1" s="1"/>
  <c r="F71" i="1"/>
  <c r="AG72" i="1" s="1"/>
  <c r="F72" i="1"/>
  <c r="AG73" i="1" s="1"/>
  <c r="F73" i="1"/>
  <c r="AG74" i="1" s="1"/>
  <c r="F74" i="1"/>
  <c r="AG75" i="1" s="1"/>
  <c r="F75" i="1"/>
  <c r="AG76" i="1" s="1"/>
  <c r="F76" i="1"/>
  <c r="AG77" i="1" s="1"/>
  <c r="F77" i="1"/>
  <c r="AG78" i="1" s="1"/>
  <c r="F78" i="1"/>
  <c r="AG79" i="1" s="1"/>
  <c r="F79" i="1"/>
  <c r="AG80" i="1" s="1"/>
  <c r="F80" i="1"/>
  <c r="AG81" i="1" s="1"/>
  <c r="F81" i="1"/>
  <c r="AG82" i="1" s="1"/>
  <c r="F82" i="1"/>
  <c r="AG83" i="1" s="1"/>
  <c r="F83" i="1"/>
  <c r="AG84" i="1" s="1"/>
  <c r="F84" i="1"/>
  <c r="AG85" i="1" s="1"/>
  <c r="F85" i="1"/>
  <c r="AG86" i="1" s="1"/>
  <c r="F86" i="1"/>
  <c r="AG87" i="1" s="1"/>
  <c r="F87" i="1"/>
  <c r="AG88" i="1" s="1"/>
  <c r="F88" i="1"/>
  <c r="AG89" i="1" s="1"/>
  <c r="F89" i="1"/>
  <c r="AG90" i="1" s="1"/>
  <c r="F90" i="1"/>
  <c r="AG91" i="1" s="1"/>
  <c r="F91" i="1"/>
  <c r="AG92" i="1" s="1"/>
  <c r="F92" i="1"/>
  <c r="AG93" i="1" s="1"/>
  <c r="F93" i="1"/>
  <c r="AG94" i="1" s="1"/>
  <c r="F94" i="1"/>
  <c r="AG95" i="1" s="1"/>
  <c r="F95" i="1"/>
  <c r="AG96" i="1" s="1"/>
  <c r="F96" i="1"/>
  <c r="AG97" i="1" s="1"/>
  <c r="F97" i="1"/>
  <c r="AG98" i="1" s="1"/>
  <c r="F98" i="1"/>
  <c r="AG99" i="1" s="1"/>
  <c r="F99" i="1"/>
  <c r="AG100" i="1" s="1"/>
  <c r="F100" i="1"/>
  <c r="AG101" i="1" s="1"/>
  <c r="F101" i="1"/>
  <c r="AG102" i="1" s="1"/>
  <c r="F102" i="1"/>
  <c r="AG103" i="1" s="1"/>
  <c r="F103" i="1"/>
  <c r="AG104" i="1" s="1"/>
  <c r="F104" i="1"/>
  <c r="AG105" i="1" s="1"/>
  <c r="F105" i="1"/>
  <c r="AG106" i="1" s="1"/>
  <c r="F106" i="1"/>
  <c r="AG107" i="1" s="1"/>
  <c r="F107" i="1"/>
  <c r="AG108" i="1" s="1"/>
  <c r="F108" i="1"/>
  <c r="AG109" i="1" s="1"/>
  <c r="F109" i="1"/>
  <c r="AG110" i="1" s="1"/>
  <c r="F110" i="1"/>
  <c r="AG111" i="1" s="1"/>
  <c r="F111" i="1"/>
  <c r="AG112" i="1" s="1"/>
  <c r="F112" i="1"/>
  <c r="AG113" i="1" s="1"/>
  <c r="F113" i="1"/>
  <c r="AG114" i="1" s="1"/>
  <c r="F114" i="1"/>
  <c r="AG115" i="1" s="1"/>
  <c r="F115" i="1"/>
  <c r="AG116" i="1" s="1"/>
  <c r="F116" i="1"/>
  <c r="AG117" i="1" s="1"/>
  <c r="F117" i="1"/>
  <c r="AG118" i="1" s="1"/>
  <c r="F118" i="1"/>
  <c r="AG119" i="1" s="1"/>
  <c r="F119" i="1"/>
  <c r="AG120" i="1" s="1"/>
  <c r="F120" i="1"/>
  <c r="AG121" i="1" s="1"/>
  <c r="F121" i="1"/>
  <c r="AG122" i="1" s="1"/>
  <c r="F122" i="1"/>
  <c r="AG123" i="1" s="1"/>
  <c r="F123" i="1"/>
  <c r="AG124" i="1" s="1"/>
  <c r="F124" i="1"/>
  <c r="AG125" i="1" s="1"/>
  <c r="F125" i="1"/>
  <c r="AG126" i="1" s="1"/>
  <c r="F126" i="1"/>
  <c r="AG127" i="1" s="1"/>
  <c r="F127" i="1"/>
  <c r="AG128" i="1" s="1"/>
  <c r="F128" i="1"/>
  <c r="AG129" i="1" s="1"/>
  <c r="F129" i="1"/>
  <c r="AG130" i="1" s="1"/>
  <c r="F130" i="1"/>
  <c r="AG131" i="1" s="1"/>
  <c r="F131" i="1"/>
  <c r="AG132" i="1" s="1"/>
  <c r="F132" i="1"/>
  <c r="AG133" i="1" s="1"/>
  <c r="F133" i="1"/>
  <c r="AG134" i="1" s="1"/>
  <c r="F134" i="1"/>
  <c r="AG135" i="1" s="1"/>
  <c r="F135" i="1"/>
  <c r="AG136" i="1" s="1"/>
  <c r="F136" i="1"/>
  <c r="AG137" i="1" s="1"/>
  <c r="F137" i="1"/>
  <c r="AG138" i="1" s="1"/>
  <c r="F138" i="1"/>
  <c r="AG139" i="1" s="1"/>
  <c r="F139" i="1"/>
  <c r="AG140" i="1" s="1"/>
  <c r="F140" i="1"/>
  <c r="AG141" i="1" s="1"/>
  <c r="F141" i="1"/>
  <c r="AG142" i="1" s="1"/>
  <c r="F142" i="1"/>
  <c r="AG143" i="1" s="1"/>
  <c r="F143" i="1"/>
  <c r="AG144" i="1" s="1"/>
  <c r="F144" i="1"/>
  <c r="AG145" i="1" s="1"/>
  <c r="F145" i="1"/>
  <c r="AG146" i="1" s="1"/>
  <c r="F146" i="1"/>
  <c r="AG147" i="1" s="1"/>
  <c r="F147" i="1"/>
  <c r="AG148" i="1" s="1"/>
  <c r="F148" i="1"/>
  <c r="AG149" i="1" s="1"/>
  <c r="F149" i="1"/>
  <c r="AG150" i="1" s="1"/>
  <c r="F150" i="1"/>
  <c r="AG151" i="1" s="1"/>
  <c r="F151" i="1"/>
  <c r="AG152" i="1" s="1"/>
  <c r="F152" i="1"/>
  <c r="AG153" i="1" s="1"/>
  <c r="F153" i="1"/>
  <c r="AG154" i="1" s="1"/>
  <c r="F154" i="1"/>
  <c r="AG155" i="1" s="1"/>
  <c r="F155" i="1"/>
  <c r="AG156" i="1" s="1"/>
  <c r="F156" i="1"/>
  <c r="AG157" i="1" s="1"/>
  <c r="F157" i="1"/>
  <c r="AG158" i="1" s="1"/>
  <c r="F158" i="1"/>
  <c r="AG159" i="1" s="1"/>
  <c r="F159" i="1"/>
  <c r="AG160" i="1" s="1"/>
  <c r="F160" i="1"/>
  <c r="AG161" i="1" s="1"/>
  <c r="F161" i="1"/>
  <c r="AG162" i="1" s="1"/>
  <c r="F162" i="1"/>
  <c r="AG163" i="1" s="1"/>
  <c r="F163" i="1"/>
  <c r="AG164" i="1" s="1"/>
  <c r="F164" i="1"/>
  <c r="AG165" i="1" s="1"/>
  <c r="F165" i="1"/>
  <c r="AG166" i="1" s="1"/>
  <c r="F166" i="1"/>
  <c r="AG167" i="1" s="1"/>
  <c r="F167" i="1"/>
  <c r="AG168" i="1" s="1"/>
  <c r="F168" i="1"/>
  <c r="AG169" i="1" s="1"/>
  <c r="F169" i="1"/>
  <c r="AG170" i="1" s="1"/>
  <c r="F170" i="1"/>
  <c r="AG171" i="1" s="1"/>
  <c r="F171" i="1"/>
  <c r="AG172" i="1" s="1"/>
  <c r="F172" i="1"/>
  <c r="AG173" i="1" s="1"/>
  <c r="F173" i="1"/>
  <c r="AG174" i="1" s="1"/>
  <c r="F174" i="1"/>
  <c r="AG175" i="1" s="1"/>
  <c r="F175" i="1"/>
  <c r="AG176" i="1" s="1"/>
  <c r="F176" i="1"/>
  <c r="AG177" i="1" s="1"/>
  <c r="F177" i="1"/>
  <c r="AG178" i="1" s="1"/>
  <c r="F178" i="1"/>
  <c r="AG179" i="1" s="1"/>
  <c r="F179" i="1"/>
  <c r="AG180" i="1" s="1"/>
  <c r="F180" i="1"/>
  <c r="AG181" i="1" s="1"/>
  <c r="F181" i="1"/>
  <c r="AG182" i="1" s="1"/>
  <c r="F182" i="1"/>
  <c r="AG183" i="1" s="1"/>
  <c r="F183" i="1"/>
  <c r="AG184" i="1" s="1"/>
  <c r="F184" i="1"/>
  <c r="AG185" i="1" s="1"/>
  <c r="F185" i="1"/>
  <c r="AG186" i="1" s="1"/>
  <c r="F186" i="1"/>
  <c r="AG187" i="1" s="1"/>
  <c r="F187" i="1"/>
  <c r="AG188" i="1" s="1"/>
  <c r="F188" i="1"/>
  <c r="AG189" i="1" s="1"/>
  <c r="F189" i="1"/>
  <c r="AG190" i="1" s="1"/>
  <c r="F190" i="1"/>
  <c r="AG191" i="1" s="1"/>
  <c r="F191" i="1"/>
  <c r="AG192" i="1" s="1"/>
  <c r="F192" i="1"/>
  <c r="AG193" i="1" s="1"/>
  <c r="F193" i="1"/>
  <c r="AG194" i="1" s="1"/>
  <c r="F194" i="1"/>
  <c r="AG195" i="1" s="1"/>
  <c r="F195" i="1"/>
  <c r="AG196" i="1" s="1"/>
  <c r="F196" i="1"/>
  <c r="AG197" i="1" s="1"/>
  <c r="F197" i="1"/>
  <c r="AG198" i="1" s="1"/>
  <c r="F198" i="1"/>
  <c r="AG199" i="1" s="1"/>
  <c r="F199" i="1"/>
  <c r="AG200" i="1" s="1"/>
  <c r="F200" i="1"/>
  <c r="AG201" i="1" s="1"/>
  <c r="F201" i="1"/>
  <c r="AG202" i="1" s="1"/>
  <c r="F202" i="1"/>
  <c r="AG203" i="1" s="1"/>
  <c r="F203" i="1"/>
  <c r="AG204" i="1" s="1"/>
  <c r="F204" i="1"/>
  <c r="AG205" i="1" s="1"/>
  <c r="F205" i="1"/>
  <c r="AG206" i="1" s="1"/>
  <c r="F206" i="1"/>
  <c r="AG207" i="1" s="1"/>
  <c r="F207" i="1"/>
  <c r="AG208" i="1" s="1"/>
  <c r="F208" i="1"/>
  <c r="AG209" i="1" s="1"/>
  <c r="F209" i="1"/>
  <c r="AG210" i="1" s="1"/>
  <c r="F210" i="1"/>
  <c r="AG211" i="1" s="1"/>
  <c r="F211" i="1"/>
  <c r="AG212" i="1" s="1"/>
  <c r="F212" i="1"/>
  <c r="AG213" i="1" s="1"/>
  <c r="F213" i="1"/>
  <c r="AG214" i="1" s="1"/>
  <c r="F214" i="1"/>
  <c r="AG215" i="1" s="1"/>
  <c r="F215" i="1"/>
  <c r="AG216" i="1" s="1"/>
  <c r="F216" i="1"/>
  <c r="AG217" i="1" s="1"/>
  <c r="F217" i="1"/>
  <c r="AG218" i="1" s="1"/>
  <c r="F218" i="1"/>
  <c r="AG219" i="1" s="1"/>
  <c r="F219" i="1"/>
  <c r="AG220" i="1" s="1"/>
  <c r="F220" i="1"/>
  <c r="AG221" i="1" s="1"/>
  <c r="F221" i="1"/>
  <c r="AG222" i="1" s="1"/>
  <c r="F222" i="1"/>
  <c r="AG223" i="1" s="1"/>
  <c r="F223" i="1"/>
  <c r="AG224" i="1" s="1"/>
  <c r="F224" i="1"/>
  <c r="AG225" i="1" s="1"/>
  <c r="F225" i="1"/>
  <c r="AG226" i="1" s="1"/>
  <c r="F226" i="1"/>
  <c r="AG227" i="1" s="1"/>
  <c r="F227" i="1"/>
  <c r="AG228" i="1" s="1"/>
  <c r="F228" i="1"/>
  <c r="AG229" i="1" s="1"/>
  <c r="F229" i="1"/>
  <c r="AG230" i="1" s="1"/>
  <c r="F230" i="1"/>
  <c r="AG231" i="1" s="1"/>
  <c r="F231" i="1"/>
  <c r="AG232" i="1" s="1"/>
  <c r="F232" i="1"/>
  <c r="AG233" i="1" s="1"/>
  <c r="F233" i="1"/>
  <c r="AG234" i="1" s="1"/>
  <c r="F234" i="1"/>
  <c r="AG235" i="1" s="1"/>
  <c r="F235" i="1"/>
  <c r="AG236" i="1" s="1"/>
  <c r="F236" i="1"/>
  <c r="AG237" i="1" s="1"/>
  <c r="F237" i="1"/>
  <c r="AG238" i="1" s="1"/>
  <c r="F238" i="1"/>
  <c r="AG239" i="1" s="1"/>
  <c r="F239" i="1"/>
  <c r="AG240" i="1" s="1"/>
  <c r="F240" i="1"/>
  <c r="AG241" i="1" s="1"/>
  <c r="F241" i="1"/>
  <c r="AG242" i="1" s="1"/>
  <c r="F242" i="1"/>
  <c r="AG243" i="1" s="1"/>
  <c r="F243" i="1"/>
  <c r="AG244" i="1" s="1"/>
  <c r="F244" i="1"/>
  <c r="AG245" i="1" s="1"/>
  <c r="F245" i="1"/>
  <c r="AG246" i="1" s="1"/>
  <c r="F246" i="1"/>
  <c r="AG247" i="1" s="1"/>
  <c r="F247" i="1"/>
  <c r="AG248" i="1" s="1"/>
  <c r="F248" i="1"/>
  <c r="AG249" i="1" s="1"/>
  <c r="F249" i="1"/>
  <c r="AG250" i="1" s="1"/>
  <c r="F250" i="1"/>
  <c r="AG251" i="1" s="1"/>
  <c r="F251" i="1"/>
  <c r="AG252" i="1" s="1"/>
  <c r="F252" i="1"/>
  <c r="AG253" i="1" s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18" i="1"/>
  <c r="AT219" i="1" l="1"/>
  <c r="BH219" i="1"/>
  <c r="AT250" i="1"/>
  <c r="BH250" i="1"/>
  <c r="AT242" i="1"/>
  <c r="BH242" i="1"/>
  <c r="AT234" i="1"/>
  <c r="BH234" i="1"/>
  <c r="AT226" i="1"/>
  <c r="BH226" i="1"/>
  <c r="AT218" i="1"/>
  <c r="BH218" i="1"/>
  <c r="AT210" i="1"/>
  <c r="BH210" i="1"/>
  <c r="AT202" i="1"/>
  <c r="BH202" i="1"/>
  <c r="AT194" i="1"/>
  <c r="BH194" i="1"/>
  <c r="AT186" i="1"/>
  <c r="BH186" i="1"/>
  <c r="AT178" i="1"/>
  <c r="BH178" i="1"/>
  <c r="AT170" i="1"/>
  <c r="BH170" i="1"/>
  <c r="AT162" i="1"/>
  <c r="BH162" i="1"/>
  <c r="AT154" i="1"/>
  <c r="BH154" i="1"/>
  <c r="AT146" i="1"/>
  <c r="BH146" i="1"/>
  <c r="AT138" i="1"/>
  <c r="BH138" i="1"/>
  <c r="AT130" i="1"/>
  <c r="BH130" i="1"/>
  <c r="AT122" i="1"/>
  <c r="BH122" i="1"/>
  <c r="AT114" i="1"/>
  <c r="BH114" i="1"/>
  <c r="AT106" i="1"/>
  <c r="BH106" i="1"/>
  <c r="AT98" i="1"/>
  <c r="BH98" i="1"/>
  <c r="AT90" i="1"/>
  <c r="BH90" i="1"/>
  <c r="AT82" i="1"/>
  <c r="BH82" i="1"/>
  <c r="AT74" i="1"/>
  <c r="BH74" i="1"/>
  <c r="AT66" i="1"/>
  <c r="BH66" i="1"/>
  <c r="AT58" i="1"/>
  <c r="BH58" i="1"/>
  <c r="AT50" i="1"/>
  <c r="AT42" i="1"/>
  <c r="AT235" i="1"/>
  <c r="BH235" i="1"/>
  <c r="AT163" i="1"/>
  <c r="BH163" i="1"/>
  <c r="AT75" i="1"/>
  <c r="BH75" i="1"/>
  <c r="AT19" i="1"/>
  <c r="AT249" i="1"/>
  <c r="BH249" i="1"/>
  <c r="AT241" i="1"/>
  <c r="BH241" i="1"/>
  <c r="AT233" i="1"/>
  <c r="BH233" i="1"/>
  <c r="AT225" i="1"/>
  <c r="BH225" i="1"/>
  <c r="AT217" i="1"/>
  <c r="BH217" i="1"/>
  <c r="AT209" i="1"/>
  <c r="BH209" i="1"/>
  <c r="AT201" i="1"/>
  <c r="BH201" i="1"/>
  <c r="AT193" i="1"/>
  <c r="BH193" i="1"/>
  <c r="AT185" i="1"/>
  <c r="BH185" i="1"/>
  <c r="AT177" i="1"/>
  <c r="BH177" i="1"/>
  <c r="AT169" i="1"/>
  <c r="BH169" i="1"/>
  <c r="AT161" i="1"/>
  <c r="BH161" i="1"/>
  <c r="AT153" i="1"/>
  <c r="BH153" i="1"/>
  <c r="AT145" i="1"/>
  <c r="BH145" i="1"/>
  <c r="AT137" i="1"/>
  <c r="BH137" i="1"/>
  <c r="AT129" i="1"/>
  <c r="BH129" i="1"/>
  <c r="AT121" i="1"/>
  <c r="BH121" i="1"/>
  <c r="AT113" i="1"/>
  <c r="BH113" i="1"/>
  <c r="AT105" i="1"/>
  <c r="BH105" i="1"/>
  <c r="AT97" i="1"/>
  <c r="BH97" i="1"/>
  <c r="AT89" i="1"/>
  <c r="BH89" i="1"/>
  <c r="AT81" i="1"/>
  <c r="BH81" i="1"/>
  <c r="AT73" i="1"/>
  <c r="BH73" i="1"/>
  <c r="AT65" i="1"/>
  <c r="BH65" i="1"/>
  <c r="AT57" i="1"/>
  <c r="BH57" i="1"/>
  <c r="AT49" i="1"/>
  <c r="AT41" i="1"/>
  <c r="AT211" i="1"/>
  <c r="BH211" i="1"/>
  <c r="AT248" i="1"/>
  <c r="BH248" i="1"/>
  <c r="AT240" i="1"/>
  <c r="BH240" i="1"/>
  <c r="AT232" i="1"/>
  <c r="BH232" i="1"/>
  <c r="AT224" i="1"/>
  <c r="BH224" i="1"/>
  <c r="AT216" i="1"/>
  <c r="BH216" i="1"/>
  <c r="AT208" i="1"/>
  <c r="BH208" i="1"/>
  <c r="AT200" i="1"/>
  <c r="BH200" i="1"/>
  <c r="AT192" i="1"/>
  <c r="BH192" i="1"/>
  <c r="AT184" i="1"/>
  <c r="BH184" i="1"/>
  <c r="AT176" i="1"/>
  <c r="BH176" i="1"/>
  <c r="AT168" i="1"/>
  <c r="BH168" i="1"/>
  <c r="AT160" i="1"/>
  <c r="BH160" i="1"/>
  <c r="AT152" i="1"/>
  <c r="BH152" i="1"/>
  <c r="AT144" i="1"/>
  <c r="BH144" i="1"/>
  <c r="AT136" i="1"/>
  <c r="BH136" i="1"/>
  <c r="AT128" i="1"/>
  <c r="BH128" i="1"/>
  <c r="AT120" i="1"/>
  <c r="BH120" i="1"/>
  <c r="AT112" i="1"/>
  <c r="BH112" i="1"/>
  <c r="AT104" i="1"/>
  <c r="BH104" i="1"/>
  <c r="AT96" i="1"/>
  <c r="BH96" i="1"/>
  <c r="AT88" i="1"/>
  <c r="BH88" i="1"/>
  <c r="AT80" i="1"/>
  <c r="BH80" i="1"/>
  <c r="AT72" i="1"/>
  <c r="BH72" i="1"/>
  <c r="AT64" i="1"/>
  <c r="BH64" i="1"/>
  <c r="AT56" i="1"/>
  <c r="BH56" i="1"/>
  <c r="AT48" i="1"/>
  <c r="AT40" i="1"/>
  <c r="AT203" i="1"/>
  <c r="BH203" i="1"/>
  <c r="AT187" i="1"/>
  <c r="BH187" i="1"/>
  <c r="AT147" i="1"/>
  <c r="BH147" i="1"/>
  <c r="AT131" i="1"/>
  <c r="BH131" i="1"/>
  <c r="AT115" i="1"/>
  <c r="BH115" i="1"/>
  <c r="AT99" i="1"/>
  <c r="BH99" i="1"/>
  <c r="AT83" i="1"/>
  <c r="BH83" i="1"/>
  <c r="AT51" i="1"/>
  <c r="AT247" i="1"/>
  <c r="BH247" i="1"/>
  <c r="AT239" i="1"/>
  <c r="BH239" i="1"/>
  <c r="AT231" i="1"/>
  <c r="BH231" i="1"/>
  <c r="AT223" i="1"/>
  <c r="BH223" i="1"/>
  <c r="AT215" i="1"/>
  <c r="BH215" i="1"/>
  <c r="AT207" i="1"/>
  <c r="BH207" i="1"/>
  <c r="AT199" i="1"/>
  <c r="BH199" i="1"/>
  <c r="AT191" i="1"/>
  <c r="BH191" i="1"/>
  <c r="AT183" i="1"/>
  <c r="BH183" i="1"/>
  <c r="AT175" i="1"/>
  <c r="BH175" i="1"/>
  <c r="AT167" i="1"/>
  <c r="BH167" i="1"/>
  <c r="AT159" i="1"/>
  <c r="BH159" i="1"/>
  <c r="AT151" i="1"/>
  <c r="BH151" i="1"/>
  <c r="AT143" i="1"/>
  <c r="BH143" i="1"/>
  <c r="AT135" i="1"/>
  <c r="BH135" i="1"/>
  <c r="AT127" i="1"/>
  <c r="BH127" i="1"/>
  <c r="AT119" i="1"/>
  <c r="BH119" i="1"/>
  <c r="AT111" i="1"/>
  <c r="BH111" i="1"/>
  <c r="AT103" i="1"/>
  <c r="BH103" i="1"/>
  <c r="AT95" i="1"/>
  <c r="BH95" i="1"/>
  <c r="AT87" i="1"/>
  <c r="BH87" i="1"/>
  <c r="AT79" i="1"/>
  <c r="BH79" i="1"/>
  <c r="AT71" i="1"/>
  <c r="BH71" i="1"/>
  <c r="AT63" i="1"/>
  <c r="BH63" i="1"/>
  <c r="AT55" i="1"/>
  <c r="BH55" i="1"/>
  <c r="AT47" i="1"/>
  <c r="AT39" i="1"/>
  <c r="AT227" i="1"/>
  <c r="BH227" i="1"/>
  <c r="AT195" i="1"/>
  <c r="BH195" i="1"/>
  <c r="AT155" i="1"/>
  <c r="BH155" i="1"/>
  <c r="AT139" i="1"/>
  <c r="BH139" i="1"/>
  <c r="AT123" i="1"/>
  <c r="BH123" i="1"/>
  <c r="AT107" i="1"/>
  <c r="BH107" i="1"/>
  <c r="AT91" i="1"/>
  <c r="BH91" i="1"/>
  <c r="AT43" i="1"/>
  <c r="AT246" i="1"/>
  <c r="BH246" i="1"/>
  <c r="AT238" i="1"/>
  <c r="BH238" i="1"/>
  <c r="AT230" i="1"/>
  <c r="BH230" i="1"/>
  <c r="AT222" i="1"/>
  <c r="BH222" i="1"/>
  <c r="AT214" i="1"/>
  <c r="BH214" i="1"/>
  <c r="AT206" i="1"/>
  <c r="BH206" i="1"/>
  <c r="AT198" i="1"/>
  <c r="BH198" i="1"/>
  <c r="AT190" i="1"/>
  <c r="BH190" i="1"/>
  <c r="AT182" i="1"/>
  <c r="BH182" i="1"/>
  <c r="AT174" i="1"/>
  <c r="BH174" i="1"/>
  <c r="AT166" i="1"/>
  <c r="BH166" i="1"/>
  <c r="AT158" i="1"/>
  <c r="BH158" i="1"/>
  <c r="AT150" i="1"/>
  <c r="BH150" i="1"/>
  <c r="AT142" i="1"/>
  <c r="BH142" i="1"/>
  <c r="AT134" i="1"/>
  <c r="BH134" i="1"/>
  <c r="AT126" i="1"/>
  <c r="BH126" i="1"/>
  <c r="AT118" i="1"/>
  <c r="BH118" i="1"/>
  <c r="AT110" i="1"/>
  <c r="BH110" i="1"/>
  <c r="AT102" i="1"/>
  <c r="BH102" i="1"/>
  <c r="AT94" i="1"/>
  <c r="BH94" i="1"/>
  <c r="AT86" i="1"/>
  <c r="BH86" i="1"/>
  <c r="AT78" i="1"/>
  <c r="BH78" i="1"/>
  <c r="AT70" i="1"/>
  <c r="BH70" i="1"/>
  <c r="AT62" i="1"/>
  <c r="BH62" i="1"/>
  <c r="AT54" i="1"/>
  <c r="BH54" i="1"/>
  <c r="AT46" i="1"/>
  <c r="AT38" i="1"/>
  <c r="AT251" i="1"/>
  <c r="BH251" i="1"/>
  <c r="AT179" i="1"/>
  <c r="BH179" i="1"/>
  <c r="AT67" i="1"/>
  <c r="BH67" i="1"/>
  <c r="AT253" i="1"/>
  <c r="BH253" i="1"/>
  <c r="AT245" i="1"/>
  <c r="BH245" i="1"/>
  <c r="AT237" i="1"/>
  <c r="BH237" i="1"/>
  <c r="AT229" i="1"/>
  <c r="BH229" i="1"/>
  <c r="AT221" i="1"/>
  <c r="BH221" i="1"/>
  <c r="AT213" i="1"/>
  <c r="BH213" i="1"/>
  <c r="AT205" i="1"/>
  <c r="BH205" i="1"/>
  <c r="AT197" i="1"/>
  <c r="BH197" i="1"/>
  <c r="AT189" i="1"/>
  <c r="BH189" i="1"/>
  <c r="AT181" i="1"/>
  <c r="BH181" i="1"/>
  <c r="AT173" i="1"/>
  <c r="BH173" i="1"/>
  <c r="AT165" i="1"/>
  <c r="BH165" i="1"/>
  <c r="AT157" i="1"/>
  <c r="BH157" i="1"/>
  <c r="AT149" i="1"/>
  <c r="BH149" i="1"/>
  <c r="AT141" i="1"/>
  <c r="BH141" i="1"/>
  <c r="AT133" i="1"/>
  <c r="BH133" i="1"/>
  <c r="AT125" i="1"/>
  <c r="BH125" i="1"/>
  <c r="AT117" i="1"/>
  <c r="BH117" i="1"/>
  <c r="AT109" i="1"/>
  <c r="BH109" i="1"/>
  <c r="AT101" i="1"/>
  <c r="BH101" i="1"/>
  <c r="AT93" i="1"/>
  <c r="BH93" i="1"/>
  <c r="AT85" i="1"/>
  <c r="BH85" i="1"/>
  <c r="AT77" i="1"/>
  <c r="BH77" i="1"/>
  <c r="AT69" i="1"/>
  <c r="BH69" i="1"/>
  <c r="AT61" i="1"/>
  <c r="BH61" i="1"/>
  <c r="AT53" i="1"/>
  <c r="AT45" i="1"/>
  <c r="AT37" i="1"/>
  <c r="AT243" i="1"/>
  <c r="BH243" i="1"/>
  <c r="AT171" i="1"/>
  <c r="BH171" i="1"/>
  <c r="AT59" i="1"/>
  <c r="BH59" i="1"/>
  <c r="AT252" i="1"/>
  <c r="BH252" i="1"/>
  <c r="AT244" i="1"/>
  <c r="BH244" i="1"/>
  <c r="AT236" i="1"/>
  <c r="BH236" i="1"/>
  <c r="AT228" i="1"/>
  <c r="BH228" i="1"/>
  <c r="AT220" i="1"/>
  <c r="BH220" i="1"/>
  <c r="AT212" i="1"/>
  <c r="BH212" i="1"/>
  <c r="AT204" i="1"/>
  <c r="BH204" i="1"/>
  <c r="AT196" i="1"/>
  <c r="BH196" i="1"/>
  <c r="AT188" i="1"/>
  <c r="BH188" i="1"/>
  <c r="AT180" i="1"/>
  <c r="BH180" i="1"/>
  <c r="AT172" i="1"/>
  <c r="BH172" i="1"/>
  <c r="AT164" i="1"/>
  <c r="BH164" i="1"/>
  <c r="AT156" i="1"/>
  <c r="BH156" i="1"/>
  <c r="AT148" i="1"/>
  <c r="BH148" i="1"/>
  <c r="AT140" i="1"/>
  <c r="BH140" i="1"/>
  <c r="AT132" i="1"/>
  <c r="BH132" i="1"/>
  <c r="AT124" i="1"/>
  <c r="BH124" i="1"/>
  <c r="AT116" i="1"/>
  <c r="BH116" i="1"/>
  <c r="AT108" i="1"/>
  <c r="BH108" i="1"/>
  <c r="AT100" i="1"/>
  <c r="BH100" i="1"/>
  <c r="AT92" i="1"/>
  <c r="BH92" i="1"/>
  <c r="AT84" i="1"/>
  <c r="BH84" i="1"/>
  <c r="AT76" i="1"/>
  <c r="BH76" i="1"/>
  <c r="AT68" i="1"/>
  <c r="BH68" i="1"/>
  <c r="AT60" i="1"/>
  <c r="BH60" i="1"/>
  <c r="AT52" i="1"/>
  <c r="AT44" i="1"/>
  <c r="AT36" i="1"/>
  <c r="CP11" i="1"/>
  <c r="AG343" i="1" l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CU240" i="1" l="1"/>
  <c r="CR11" i="1" l="1"/>
  <c r="BP14" i="1" l="1"/>
  <c r="BP13" i="1"/>
  <c r="CR12" i="1" l="1"/>
  <c r="CR13" i="1"/>
  <c r="CR14" i="1"/>
  <c r="CR15" i="1"/>
  <c r="CP12" i="1" l="1"/>
  <c r="CP13" i="1"/>
  <c r="CP14" i="1"/>
  <c r="CP15" i="1"/>
  <c r="CP16" i="1"/>
  <c r="BZ14" i="1"/>
  <c r="BZ13" i="1"/>
  <c r="CE14" i="1" l="1"/>
  <c r="CE13" i="1"/>
  <c r="CO15" i="1" s="1"/>
  <c r="CQ15" i="1" l="1"/>
  <c r="BU14" i="1" l="1"/>
  <c r="BU13" i="1"/>
  <c r="CO12" i="1"/>
  <c r="CQ12" i="1" s="1"/>
  <c r="CO11" i="1"/>
  <c r="CQ11" i="1" s="1"/>
  <c r="CO14" i="1" l="1"/>
  <c r="CQ14" i="1" s="1"/>
  <c r="CO13" i="1"/>
  <c r="CQ13" i="1" s="1"/>
  <c r="CQ16" i="1" l="1"/>
  <c r="G18" i="1"/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AH51" i="1" s="1"/>
  <c r="G51" i="1"/>
  <c r="G52" i="1"/>
  <c r="G53" i="1"/>
  <c r="G54" i="1"/>
  <c r="G55" i="1"/>
  <c r="G56" i="1"/>
  <c r="G57" i="1"/>
  <c r="G58" i="1"/>
  <c r="AH59" i="1" s="1"/>
  <c r="G59" i="1"/>
  <c r="G60" i="1"/>
  <c r="G61" i="1"/>
  <c r="G62" i="1"/>
  <c r="G63" i="1"/>
  <c r="G64" i="1"/>
  <c r="G65" i="1"/>
  <c r="G66" i="1"/>
  <c r="AH67" i="1" s="1"/>
  <c r="G67" i="1"/>
  <c r="G68" i="1"/>
  <c r="G69" i="1"/>
  <c r="G70" i="1"/>
  <c r="G71" i="1"/>
  <c r="G72" i="1"/>
  <c r="G73" i="1"/>
  <c r="G74" i="1"/>
  <c r="AH75" i="1" s="1"/>
  <c r="G75" i="1"/>
  <c r="G76" i="1"/>
  <c r="G77" i="1"/>
  <c r="G78" i="1"/>
  <c r="G79" i="1"/>
  <c r="G80" i="1"/>
  <c r="G81" i="1"/>
  <c r="G82" i="1"/>
  <c r="AH83" i="1" s="1"/>
  <c r="G83" i="1"/>
  <c r="G84" i="1"/>
  <c r="G85" i="1"/>
  <c r="G86" i="1"/>
  <c r="G87" i="1"/>
  <c r="G88" i="1"/>
  <c r="G89" i="1"/>
  <c r="G90" i="1"/>
  <c r="AH91" i="1" s="1"/>
  <c r="G91" i="1"/>
  <c r="G92" i="1"/>
  <c r="G93" i="1"/>
  <c r="G94" i="1"/>
  <c r="G95" i="1"/>
  <c r="G96" i="1"/>
  <c r="G97" i="1"/>
  <c r="G98" i="1"/>
  <c r="AH99" i="1" s="1"/>
  <c r="G99" i="1"/>
  <c r="G100" i="1"/>
  <c r="G101" i="1"/>
  <c r="G102" i="1"/>
  <c r="G103" i="1"/>
  <c r="G104" i="1"/>
  <c r="G105" i="1"/>
  <c r="G106" i="1"/>
  <c r="AH107" i="1" s="1"/>
  <c r="G107" i="1"/>
  <c r="G108" i="1"/>
  <c r="G109" i="1"/>
  <c r="G110" i="1"/>
  <c r="G111" i="1"/>
  <c r="G112" i="1"/>
  <c r="G113" i="1"/>
  <c r="G114" i="1"/>
  <c r="AH115" i="1" s="1"/>
  <c r="G115" i="1"/>
  <c r="G116" i="1"/>
  <c r="G117" i="1"/>
  <c r="G118" i="1"/>
  <c r="G119" i="1"/>
  <c r="G120" i="1"/>
  <c r="G121" i="1"/>
  <c r="G122" i="1"/>
  <c r="AH123" i="1" s="1"/>
  <c r="G123" i="1"/>
  <c r="G124" i="1"/>
  <c r="G125" i="1"/>
  <c r="G126" i="1"/>
  <c r="G127" i="1"/>
  <c r="G128" i="1"/>
  <c r="G129" i="1"/>
  <c r="G130" i="1"/>
  <c r="AH131" i="1" s="1"/>
  <c r="G131" i="1"/>
  <c r="G132" i="1"/>
  <c r="G133" i="1"/>
  <c r="G134" i="1"/>
  <c r="G135" i="1"/>
  <c r="G136" i="1"/>
  <c r="G137" i="1"/>
  <c r="G138" i="1"/>
  <c r="AH139" i="1" s="1"/>
  <c r="G139" i="1"/>
  <c r="G140" i="1"/>
  <c r="G141" i="1"/>
  <c r="G142" i="1"/>
  <c r="G143" i="1"/>
  <c r="G144" i="1"/>
  <c r="G145" i="1"/>
  <c r="G146" i="1"/>
  <c r="AH147" i="1" s="1"/>
  <c r="G147" i="1"/>
  <c r="G148" i="1"/>
  <c r="G149" i="1"/>
  <c r="G150" i="1"/>
  <c r="G151" i="1"/>
  <c r="G152" i="1"/>
  <c r="G153" i="1"/>
  <c r="G154" i="1"/>
  <c r="AH155" i="1" s="1"/>
  <c r="G155" i="1"/>
  <c r="G156" i="1"/>
  <c r="G157" i="1"/>
  <c r="G158" i="1"/>
  <c r="G159" i="1"/>
  <c r="G160" i="1"/>
  <c r="G161" i="1"/>
  <c r="G162" i="1"/>
  <c r="AH163" i="1" s="1"/>
  <c r="G163" i="1"/>
  <c r="G164" i="1"/>
  <c r="G165" i="1"/>
  <c r="G166" i="1"/>
  <c r="G167" i="1"/>
  <c r="G168" i="1"/>
  <c r="G169" i="1"/>
  <c r="G170" i="1"/>
  <c r="AH171" i="1" s="1"/>
  <c r="G171" i="1"/>
  <c r="G172" i="1"/>
  <c r="G173" i="1"/>
  <c r="G174" i="1"/>
  <c r="G175" i="1"/>
  <c r="G176" i="1"/>
  <c r="G177" i="1"/>
  <c r="G178" i="1"/>
  <c r="AH179" i="1" s="1"/>
  <c r="G179" i="1"/>
  <c r="G180" i="1"/>
  <c r="G181" i="1"/>
  <c r="G182" i="1"/>
  <c r="G183" i="1"/>
  <c r="G184" i="1"/>
  <c r="G185" i="1"/>
  <c r="G186" i="1"/>
  <c r="AH187" i="1" s="1"/>
  <c r="G187" i="1"/>
  <c r="G188" i="1"/>
  <c r="G189" i="1"/>
  <c r="G190" i="1"/>
  <c r="G191" i="1"/>
  <c r="G192" i="1"/>
  <c r="G193" i="1"/>
  <c r="G194" i="1"/>
  <c r="AH195" i="1" s="1"/>
  <c r="G195" i="1"/>
  <c r="G196" i="1"/>
  <c r="G197" i="1"/>
  <c r="G198" i="1"/>
  <c r="G199" i="1"/>
  <c r="G200" i="1"/>
  <c r="G201" i="1"/>
  <c r="G202" i="1"/>
  <c r="AH203" i="1" s="1"/>
  <c r="G203" i="1"/>
  <c r="G204" i="1"/>
  <c r="G205" i="1"/>
  <c r="G206" i="1"/>
  <c r="G207" i="1"/>
  <c r="G208" i="1"/>
  <c r="G209" i="1"/>
  <c r="G210" i="1"/>
  <c r="AH211" i="1" s="1"/>
  <c r="G211" i="1"/>
  <c r="G212" i="1"/>
  <c r="G213" i="1"/>
  <c r="G214" i="1"/>
  <c r="G215" i="1"/>
  <c r="G216" i="1"/>
  <c r="G217" i="1"/>
  <c r="G218" i="1"/>
  <c r="AH219" i="1" s="1"/>
  <c r="G219" i="1"/>
  <c r="G220" i="1"/>
  <c r="G221" i="1"/>
  <c r="G222" i="1"/>
  <c r="G223" i="1"/>
  <c r="G224" i="1"/>
  <c r="G225" i="1"/>
  <c r="G226" i="1"/>
  <c r="AH227" i="1" s="1"/>
  <c r="G227" i="1"/>
  <c r="G228" i="1"/>
  <c r="G229" i="1"/>
  <c r="G230" i="1"/>
  <c r="G231" i="1"/>
  <c r="G232" i="1"/>
  <c r="G233" i="1"/>
  <c r="G234" i="1"/>
  <c r="AH235" i="1" s="1"/>
  <c r="G235" i="1"/>
  <c r="G236" i="1"/>
  <c r="G237" i="1"/>
  <c r="G238" i="1"/>
  <c r="G239" i="1"/>
  <c r="G240" i="1"/>
  <c r="G241" i="1"/>
  <c r="G242" i="1"/>
  <c r="AH243" i="1" s="1"/>
  <c r="G243" i="1"/>
  <c r="G244" i="1"/>
  <c r="G245" i="1"/>
  <c r="G246" i="1"/>
  <c r="G247" i="1"/>
  <c r="G248" i="1"/>
  <c r="G249" i="1"/>
  <c r="G250" i="1"/>
  <c r="AH251" i="1" s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AN26" i="1" s="1"/>
  <c r="AU26" i="1" s="1"/>
  <c r="G731" i="1"/>
  <c r="G732" i="1"/>
  <c r="G733" i="1"/>
  <c r="G734" i="1"/>
  <c r="G735" i="1"/>
  <c r="G736" i="1"/>
  <c r="G737" i="1"/>
  <c r="G738" i="1"/>
  <c r="AN34" i="1" s="1"/>
  <c r="AU34" i="1" s="1"/>
  <c r="G739" i="1"/>
  <c r="G740" i="1"/>
  <c r="G741" i="1"/>
  <c r="G742" i="1"/>
  <c r="G743" i="1"/>
  <c r="G744" i="1"/>
  <c r="G745" i="1"/>
  <c r="G746" i="1"/>
  <c r="AN42" i="1" s="1"/>
  <c r="AU42" i="1" s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BI74" i="1" s="1"/>
  <c r="G779" i="1"/>
  <c r="G780" i="1"/>
  <c r="G781" i="1"/>
  <c r="G782" i="1"/>
  <c r="G783" i="1"/>
  <c r="G784" i="1"/>
  <c r="G785" i="1"/>
  <c r="G786" i="1"/>
  <c r="BI82" i="1" s="1"/>
  <c r="G787" i="1"/>
  <c r="G788" i="1"/>
  <c r="G789" i="1"/>
  <c r="G790" i="1"/>
  <c r="G791" i="1"/>
  <c r="G792" i="1"/>
  <c r="G793" i="1"/>
  <c r="G794" i="1"/>
  <c r="BI90" i="1" s="1"/>
  <c r="G795" i="1"/>
  <c r="G796" i="1"/>
  <c r="G797" i="1"/>
  <c r="G798" i="1"/>
  <c r="G799" i="1"/>
  <c r="G800" i="1"/>
  <c r="G801" i="1"/>
  <c r="G802" i="1"/>
  <c r="BI98" i="1" s="1"/>
  <c r="G803" i="1"/>
  <c r="G804" i="1"/>
  <c r="G805" i="1"/>
  <c r="G806" i="1"/>
  <c r="G807" i="1"/>
  <c r="G808" i="1"/>
  <c r="G809" i="1"/>
  <c r="G810" i="1"/>
  <c r="BI106" i="1" s="1"/>
  <c r="G811" i="1"/>
  <c r="G812" i="1"/>
  <c r="G813" i="1"/>
  <c r="G814" i="1"/>
  <c r="G815" i="1"/>
  <c r="G816" i="1"/>
  <c r="G817" i="1"/>
  <c r="G818" i="1"/>
  <c r="BI114" i="1" s="1"/>
  <c r="G819" i="1"/>
  <c r="G820" i="1"/>
  <c r="G821" i="1"/>
  <c r="G822" i="1"/>
  <c r="G823" i="1"/>
  <c r="G824" i="1"/>
  <c r="G825" i="1"/>
  <c r="G826" i="1"/>
  <c r="BI122" i="1" s="1"/>
  <c r="G827" i="1"/>
  <c r="G828" i="1"/>
  <c r="G829" i="1"/>
  <c r="G830" i="1"/>
  <c r="G831" i="1"/>
  <c r="G832" i="1"/>
  <c r="G833" i="1"/>
  <c r="G834" i="1"/>
  <c r="BI130" i="1" s="1"/>
  <c r="G835" i="1"/>
  <c r="G836" i="1"/>
  <c r="G837" i="1"/>
  <c r="G838" i="1"/>
  <c r="G839" i="1"/>
  <c r="G840" i="1"/>
  <c r="G841" i="1"/>
  <c r="G842" i="1"/>
  <c r="BI138" i="1" s="1"/>
  <c r="G843" i="1"/>
  <c r="G844" i="1"/>
  <c r="G845" i="1"/>
  <c r="G846" i="1"/>
  <c r="G847" i="1"/>
  <c r="G848" i="1"/>
  <c r="G849" i="1"/>
  <c r="G850" i="1"/>
  <c r="BI146" i="1" s="1"/>
  <c r="G851" i="1"/>
  <c r="G852" i="1"/>
  <c r="G853" i="1"/>
  <c r="G854" i="1"/>
  <c r="G855" i="1"/>
  <c r="G856" i="1"/>
  <c r="G857" i="1"/>
  <c r="G858" i="1"/>
  <c r="BI154" i="1" s="1"/>
  <c r="G859" i="1"/>
  <c r="G860" i="1"/>
  <c r="G861" i="1"/>
  <c r="G862" i="1"/>
  <c r="G863" i="1"/>
  <c r="G864" i="1"/>
  <c r="G865" i="1"/>
  <c r="G866" i="1"/>
  <c r="BI162" i="1" s="1"/>
  <c r="G867" i="1"/>
  <c r="G868" i="1"/>
  <c r="G869" i="1"/>
  <c r="G870" i="1"/>
  <c r="G871" i="1"/>
  <c r="G872" i="1"/>
  <c r="G873" i="1"/>
  <c r="G874" i="1"/>
  <c r="BI170" i="1" s="1"/>
  <c r="G875" i="1"/>
  <c r="G876" i="1"/>
  <c r="G877" i="1"/>
  <c r="G878" i="1"/>
  <c r="G879" i="1"/>
  <c r="G880" i="1"/>
  <c r="G881" i="1"/>
  <c r="G882" i="1"/>
  <c r="BI178" i="1" s="1"/>
  <c r="G883" i="1"/>
  <c r="G884" i="1"/>
  <c r="G885" i="1"/>
  <c r="G886" i="1"/>
  <c r="G887" i="1"/>
  <c r="G888" i="1"/>
  <c r="G889" i="1"/>
  <c r="G890" i="1"/>
  <c r="BI186" i="1" s="1"/>
  <c r="G891" i="1"/>
  <c r="G892" i="1"/>
  <c r="G893" i="1"/>
  <c r="G894" i="1"/>
  <c r="G895" i="1"/>
  <c r="G896" i="1"/>
  <c r="G897" i="1"/>
  <c r="G898" i="1"/>
  <c r="BI194" i="1" s="1"/>
  <c r="G899" i="1"/>
  <c r="G900" i="1"/>
  <c r="G901" i="1"/>
  <c r="G902" i="1"/>
  <c r="G903" i="1"/>
  <c r="G904" i="1"/>
  <c r="G905" i="1"/>
  <c r="G906" i="1"/>
  <c r="BI202" i="1" s="1"/>
  <c r="G907" i="1"/>
  <c r="G908" i="1"/>
  <c r="G909" i="1"/>
  <c r="G910" i="1"/>
  <c r="G911" i="1"/>
  <c r="G912" i="1"/>
  <c r="G913" i="1"/>
  <c r="G914" i="1"/>
  <c r="BI210" i="1" s="1"/>
  <c r="G915" i="1"/>
  <c r="G916" i="1"/>
  <c r="G917" i="1"/>
  <c r="G918" i="1"/>
  <c r="G919" i="1"/>
  <c r="G920" i="1"/>
  <c r="G921" i="1"/>
  <c r="G922" i="1"/>
  <c r="BI218" i="1" s="1"/>
  <c r="G923" i="1"/>
  <c r="G924" i="1"/>
  <c r="G925" i="1"/>
  <c r="G926" i="1"/>
  <c r="G927" i="1"/>
  <c r="G928" i="1"/>
  <c r="G929" i="1"/>
  <c r="G930" i="1"/>
  <c r="BI226" i="1" s="1"/>
  <c r="G931" i="1"/>
  <c r="G932" i="1"/>
  <c r="G933" i="1"/>
  <c r="G934" i="1"/>
  <c r="G935" i="1"/>
  <c r="G936" i="1"/>
  <c r="G937" i="1"/>
  <c r="G938" i="1"/>
  <c r="BI234" i="1" s="1"/>
  <c r="G939" i="1"/>
  <c r="G940" i="1"/>
  <c r="G941" i="1"/>
  <c r="G942" i="1"/>
  <c r="G943" i="1"/>
  <c r="G944" i="1"/>
  <c r="G945" i="1"/>
  <c r="G946" i="1"/>
  <c r="BI242" i="1" s="1"/>
  <c r="G947" i="1"/>
  <c r="G948" i="1"/>
  <c r="G949" i="1"/>
  <c r="G950" i="1"/>
  <c r="G951" i="1"/>
  <c r="G952" i="1"/>
  <c r="G953" i="1"/>
  <c r="G954" i="1"/>
  <c r="BI250" i="1" s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AP23" i="1" s="1"/>
  <c r="AW23" i="1" s="1"/>
  <c r="G2608" i="1"/>
  <c r="G2609" i="1"/>
  <c r="G2610" i="1"/>
  <c r="G2611" i="1"/>
  <c r="AP27" i="1" s="1"/>
  <c r="AW27" i="1" s="1"/>
  <c r="G2612" i="1"/>
  <c r="G2613" i="1"/>
  <c r="G2614" i="1"/>
  <c r="G2615" i="1"/>
  <c r="AP31" i="1" s="1"/>
  <c r="AW31" i="1" s="1"/>
  <c r="G2616" i="1"/>
  <c r="G2617" i="1"/>
  <c r="G2618" i="1"/>
  <c r="G2619" i="1"/>
  <c r="AP35" i="1" s="1"/>
  <c r="AW35" i="1" s="1"/>
  <c r="G2620" i="1"/>
  <c r="G2621" i="1"/>
  <c r="G2622" i="1"/>
  <c r="G2623" i="1"/>
  <c r="AP39" i="1" s="1"/>
  <c r="AW39" i="1" s="1"/>
  <c r="G2624" i="1"/>
  <c r="G2625" i="1"/>
  <c r="G2626" i="1"/>
  <c r="G2627" i="1"/>
  <c r="G2628" i="1"/>
  <c r="G2629" i="1"/>
  <c r="G2630" i="1"/>
  <c r="G2631" i="1"/>
  <c r="AP47" i="1" s="1"/>
  <c r="AW47" i="1" s="1"/>
  <c r="G2632" i="1"/>
  <c r="AP48" i="1" s="1"/>
  <c r="AW48" i="1" s="1"/>
  <c r="G2633" i="1"/>
  <c r="AP49" i="1" s="1"/>
  <c r="AW49" i="1" s="1"/>
  <c r="G2634" i="1"/>
  <c r="AP50" i="1" s="1"/>
  <c r="AW50" i="1" s="1"/>
  <c r="G2635" i="1"/>
  <c r="AP51" i="1" s="1"/>
  <c r="AW51" i="1" s="1"/>
  <c r="G2636" i="1"/>
  <c r="G2637" i="1"/>
  <c r="G2638" i="1"/>
  <c r="G2639" i="1"/>
  <c r="AP55" i="1" s="1"/>
  <c r="AW55" i="1" s="1"/>
  <c r="G2640" i="1"/>
  <c r="AP56" i="1" s="1"/>
  <c r="AW56" i="1" s="1"/>
  <c r="G2641" i="1"/>
  <c r="AP57" i="1" s="1"/>
  <c r="AW57" i="1" s="1"/>
  <c r="G2642" i="1"/>
  <c r="AP58" i="1" s="1"/>
  <c r="AW58" i="1" s="1"/>
  <c r="G2643" i="1"/>
  <c r="AP59" i="1" s="1"/>
  <c r="AW59" i="1" s="1"/>
  <c r="G2644" i="1"/>
  <c r="G2645" i="1"/>
  <c r="G2646" i="1"/>
  <c r="G2647" i="1"/>
  <c r="AP63" i="1" s="1"/>
  <c r="AW63" i="1" s="1"/>
  <c r="G2648" i="1"/>
  <c r="AP64" i="1" s="1"/>
  <c r="AW64" i="1" s="1"/>
  <c r="G2649" i="1"/>
  <c r="AP65" i="1" s="1"/>
  <c r="AW65" i="1" s="1"/>
  <c r="G2650" i="1"/>
  <c r="AP66" i="1" s="1"/>
  <c r="AW66" i="1" s="1"/>
  <c r="G2651" i="1"/>
  <c r="AP67" i="1" s="1"/>
  <c r="AW67" i="1" s="1"/>
  <c r="G2652" i="1"/>
  <c r="G2653" i="1"/>
  <c r="G2654" i="1"/>
  <c r="G2655" i="1"/>
  <c r="AP71" i="1" s="1"/>
  <c r="AW71" i="1" s="1"/>
  <c r="G2656" i="1"/>
  <c r="AP72" i="1" s="1"/>
  <c r="AW72" i="1" s="1"/>
  <c r="G2657" i="1"/>
  <c r="AP73" i="1" s="1"/>
  <c r="AW73" i="1" s="1"/>
  <c r="G2658" i="1"/>
  <c r="AP74" i="1" s="1"/>
  <c r="AW74" i="1" s="1"/>
  <c r="G2659" i="1"/>
  <c r="AP75" i="1" s="1"/>
  <c r="AW75" i="1" s="1"/>
  <c r="G2660" i="1"/>
  <c r="G2661" i="1"/>
  <c r="G2662" i="1"/>
  <c r="G2663" i="1"/>
  <c r="AP79" i="1" s="1"/>
  <c r="AW79" i="1" s="1"/>
  <c r="G2664" i="1"/>
  <c r="AP80" i="1" s="1"/>
  <c r="AW80" i="1" s="1"/>
  <c r="G2665" i="1"/>
  <c r="AP81" i="1" s="1"/>
  <c r="AW81" i="1" s="1"/>
  <c r="G2666" i="1"/>
  <c r="AP82" i="1" s="1"/>
  <c r="AW82" i="1" s="1"/>
  <c r="G2667" i="1"/>
  <c r="AP83" i="1" s="1"/>
  <c r="AW83" i="1" s="1"/>
  <c r="G2668" i="1"/>
  <c r="G2669" i="1"/>
  <c r="G2670" i="1"/>
  <c r="G2671" i="1"/>
  <c r="AP87" i="1" s="1"/>
  <c r="AW87" i="1" s="1"/>
  <c r="G2672" i="1"/>
  <c r="AP88" i="1" s="1"/>
  <c r="AW88" i="1" s="1"/>
  <c r="G2673" i="1"/>
  <c r="AP89" i="1" s="1"/>
  <c r="AW89" i="1" s="1"/>
  <c r="G2674" i="1"/>
  <c r="AP90" i="1" s="1"/>
  <c r="AW90" i="1" s="1"/>
  <c r="G2675" i="1"/>
  <c r="AP91" i="1" s="1"/>
  <c r="AW91" i="1" s="1"/>
  <c r="G2676" i="1"/>
  <c r="G2677" i="1"/>
  <c r="G2678" i="1"/>
  <c r="G2679" i="1"/>
  <c r="AP95" i="1" s="1"/>
  <c r="AW95" i="1" s="1"/>
  <c r="G2680" i="1"/>
  <c r="AP96" i="1" s="1"/>
  <c r="AW96" i="1" s="1"/>
  <c r="G2681" i="1"/>
  <c r="AP97" i="1" s="1"/>
  <c r="AW97" i="1" s="1"/>
  <c r="G2682" i="1"/>
  <c r="AP98" i="1" s="1"/>
  <c r="AW98" i="1" s="1"/>
  <c r="G2683" i="1"/>
  <c r="AP99" i="1" s="1"/>
  <c r="AW99" i="1" s="1"/>
  <c r="G2684" i="1"/>
  <c r="G2685" i="1"/>
  <c r="G2686" i="1"/>
  <c r="G2687" i="1"/>
  <c r="AP103" i="1" s="1"/>
  <c r="AW103" i="1" s="1"/>
  <c r="G2688" i="1"/>
  <c r="AP104" i="1" s="1"/>
  <c r="AW104" i="1" s="1"/>
  <c r="G2689" i="1"/>
  <c r="AP105" i="1" s="1"/>
  <c r="AW105" i="1" s="1"/>
  <c r="G2690" i="1"/>
  <c r="AP106" i="1" s="1"/>
  <c r="AW106" i="1" s="1"/>
  <c r="G2691" i="1"/>
  <c r="AP107" i="1" s="1"/>
  <c r="AW107" i="1" s="1"/>
  <c r="G2692" i="1"/>
  <c r="G2693" i="1"/>
  <c r="G2694" i="1"/>
  <c r="G2695" i="1"/>
  <c r="AP111" i="1" s="1"/>
  <c r="AW111" i="1" s="1"/>
  <c r="G2696" i="1"/>
  <c r="AP112" i="1" s="1"/>
  <c r="AW112" i="1" s="1"/>
  <c r="G2697" i="1"/>
  <c r="AP113" i="1" s="1"/>
  <c r="AW113" i="1" s="1"/>
  <c r="G2698" i="1"/>
  <c r="AP114" i="1" s="1"/>
  <c r="AW114" i="1" s="1"/>
  <c r="G2699" i="1"/>
  <c r="AP115" i="1" s="1"/>
  <c r="AW115" i="1" s="1"/>
  <c r="G2700" i="1"/>
  <c r="G2701" i="1"/>
  <c r="G2702" i="1"/>
  <c r="G2703" i="1"/>
  <c r="AP119" i="1" s="1"/>
  <c r="AW119" i="1" s="1"/>
  <c r="G2704" i="1"/>
  <c r="AP120" i="1" s="1"/>
  <c r="AW120" i="1" s="1"/>
  <c r="G2705" i="1"/>
  <c r="AP121" i="1" s="1"/>
  <c r="AW121" i="1" s="1"/>
  <c r="G2706" i="1"/>
  <c r="AP122" i="1" s="1"/>
  <c r="AW122" i="1" s="1"/>
  <c r="G2707" i="1"/>
  <c r="AP123" i="1" s="1"/>
  <c r="AW123" i="1" s="1"/>
  <c r="G2708" i="1"/>
  <c r="G2709" i="1"/>
  <c r="G2710" i="1"/>
  <c r="G2711" i="1"/>
  <c r="AP127" i="1" s="1"/>
  <c r="AW127" i="1" s="1"/>
  <c r="G2712" i="1"/>
  <c r="AP128" i="1" s="1"/>
  <c r="AW128" i="1" s="1"/>
  <c r="G2713" i="1"/>
  <c r="AP129" i="1" s="1"/>
  <c r="AW129" i="1" s="1"/>
  <c r="G2714" i="1"/>
  <c r="AP130" i="1" s="1"/>
  <c r="AW130" i="1" s="1"/>
  <c r="G2715" i="1"/>
  <c r="AP131" i="1" s="1"/>
  <c r="AW131" i="1" s="1"/>
  <c r="G2716" i="1"/>
  <c r="G2717" i="1"/>
  <c r="G2718" i="1"/>
  <c r="G2719" i="1"/>
  <c r="AP135" i="1" s="1"/>
  <c r="AW135" i="1" s="1"/>
  <c r="G2720" i="1"/>
  <c r="AP136" i="1" s="1"/>
  <c r="AW136" i="1" s="1"/>
  <c r="G2721" i="1"/>
  <c r="AP137" i="1" s="1"/>
  <c r="AW137" i="1" s="1"/>
  <c r="G2722" i="1"/>
  <c r="AP138" i="1" s="1"/>
  <c r="AW138" i="1" s="1"/>
  <c r="G2723" i="1"/>
  <c r="AP139" i="1" s="1"/>
  <c r="AW139" i="1" s="1"/>
  <c r="G2724" i="1"/>
  <c r="G2725" i="1"/>
  <c r="G2726" i="1"/>
  <c r="G2727" i="1"/>
  <c r="AP143" i="1" s="1"/>
  <c r="AW143" i="1" s="1"/>
  <c r="G2728" i="1"/>
  <c r="AP144" i="1" s="1"/>
  <c r="AW144" i="1" s="1"/>
  <c r="G2729" i="1"/>
  <c r="AP145" i="1" s="1"/>
  <c r="AW145" i="1" s="1"/>
  <c r="G2730" i="1"/>
  <c r="AP146" i="1" s="1"/>
  <c r="AW146" i="1" s="1"/>
  <c r="G2731" i="1"/>
  <c r="AP147" i="1" s="1"/>
  <c r="AW147" i="1" s="1"/>
  <c r="G2732" i="1"/>
  <c r="G2733" i="1"/>
  <c r="G2734" i="1"/>
  <c r="G2735" i="1"/>
  <c r="AP151" i="1" s="1"/>
  <c r="AW151" i="1" s="1"/>
  <c r="G2736" i="1"/>
  <c r="AP152" i="1" s="1"/>
  <c r="AW152" i="1" s="1"/>
  <c r="G2737" i="1"/>
  <c r="AP153" i="1" s="1"/>
  <c r="AW153" i="1" s="1"/>
  <c r="G2738" i="1"/>
  <c r="AP154" i="1" s="1"/>
  <c r="AW154" i="1" s="1"/>
  <c r="G2739" i="1"/>
  <c r="AP155" i="1" s="1"/>
  <c r="AW155" i="1" s="1"/>
  <c r="G2740" i="1"/>
  <c r="G2741" i="1"/>
  <c r="G2742" i="1"/>
  <c r="G2743" i="1"/>
  <c r="AP159" i="1" s="1"/>
  <c r="AW159" i="1" s="1"/>
  <c r="G2744" i="1"/>
  <c r="AP160" i="1" s="1"/>
  <c r="AW160" i="1" s="1"/>
  <c r="G2745" i="1"/>
  <c r="AP161" i="1" s="1"/>
  <c r="AW161" i="1" s="1"/>
  <c r="G2746" i="1"/>
  <c r="AP162" i="1" s="1"/>
  <c r="AW162" i="1" s="1"/>
  <c r="G2747" i="1"/>
  <c r="AP163" i="1" s="1"/>
  <c r="AW163" i="1" s="1"/>
  <c r="G2748" i="1"/>
  <c r="G2749" i="1"/>
  <c r="G2750" i="1"/>
  <c r="G2751" i="1"/>
  <c r="AP167" i="1" s="1"/>
  <c r="AW167" i="1" s="1"/>
  <c r="G2752" i="1"/>
  <c r="AP168" i="1" s="1"/>
  <c r="AW168" i="1" s="1"/>
  <c r="G2753" i="1"/>
  <c r="AP169" i="1" s="1"/>
  <c r="AW169" i="1" s="1"/>
  <c r="G2754" i="1"/>
  <c r="AP170" i="1" s="1"/>
  <c r="AW170" i="1" s="1"/>
  <c r="G2755" i="1"/>
  <c r="AP171" i="1" s="1"/>
  <c r="AW171" i="1" s="1"/>
  <c r="G2756" i="1"/>
  <c r="G2757" i="1"/>
  <c r="G2758" i="1"/>
  <c r="G2759" i="1"/>
  <c r="AP175" i="1" s="1"/>
  <c r="AW175" i="1" s="1"/>
  <c r="G2760" i="1"/>
  <c r="AP176" i="1" s="1"/>
  <c r="AW176" i="1" s="1"/>
  <c r="G2761" i="1"/>
  <c r="AP177" i="1" s="1"/>
  <c r="AW177" i="1" s="1"/>
  <c r="G2762" i="1"/>
  <c r="AP178" i="1" s="1"/>
  <c r="AW178" i="1" s="1"/>
  <c r="G2763" i="1"/>
  <c r="AP179" i="1" s="1"/>
  <c r="AW179" i="1" s="1"/>
  <c r="G2764" i="1"/>
  <c r="G2765" i="1"/>
  <c r="G2766" i="1"/>
  <c r="G2767" i="1"/>
  <c r="AP183" i="1" s="1"/>
  <c r="AW183" i="1" s="1"/>
  <c r="G2768" i="1"/>
  <c r="AP184" i="1" s="1"/>
  <c r="AW184" i="1" s="1"/>
  <c r="G2769" i="1"/>
  <c r="AP185" i="1" s="1"/>
  <c r="AW185" i="1" s="1"/>
  <c r="G2770" i="1"/>
  <c r="AP186" i="1" s="1"/>
  <c r="AW186" i="1" s="1"/>
  <c r="G2771" i="1"/>
  <c r="AP187" i="1" s="1"/>
  <c r="AW187" i="1" s="1"/>
  <c r="G2772" i="1"/>
  <c r="G2773" i="1"/>
  <c r="G2774" i="1"/>
  <c r="G2775" i="1"/>
  <c r="AP191" i="1" s="1"/>
  <c r="AW191" i="1" s="1"/>
  <c r="G2776" i="1"/>
  <c r="AP192" i="1" s="1"/>
  <c r="AW192" i="1" s="1"/>
  <c r="G2777" i="1"/>
  <c r="AP193" i="1" s="1"/>
  <c r="AW193" i="1" s="1"/>
  <c r="G2778" i="1"/>
  <c r="AP194" i="1" s="1"/>
  <c r="AW194" i="1" s="1"/>
  <c r="G2779" i="1"/>
  <c r="AP195" i="1" s="1"/>
  <c r="AW195" i="1" s="1"/>
  <c r="G2780" i="1"/>
  <c r="G2781" i="1"/>
  <c r="G2782" i="1"/>
  <c r="G2783" i="1"/>
  <c r="AP199" i="1" s="1"/>
  <c r="AW199" i="1" s="1"/>
  <c r="G2784" i="1"/>
  <c r="AP200" i="1" s="1"/>
  <c r="AW200" i="1" s="1"/>
  <c r="G2785" i="1"/>
  <c r="AP201" i="1" s="1"/>
  <c r="AW201" i="1" s="1"/>
  <c r="G2786" i="1"/>
  <c r="AP202" i="1" s="1"/>
  <c r="AW202" i="1" s="1"/>
  <c r="G2787" i="1"/>
  <c r="AP203" i="1" s="1"/>
  <c r="AW203" i="1" s="1"/>
  <c r="G2788" i="1"/>
  <c r="G2789" i="1"/>
  <c r="G2790" i="1"/>
  <c r="G2791" i="1"/>
  <c r="AP207" i="1" s="1"/>
  <c r="AW207" i="1" s="1"/>
  <c r="G2792" i="1"/>
  <c r="AP208" i="1" s="1"/>
  <c r="AW208" i="1" s="1"/>
  <c r="G2793" i="1"/>
  <c r="AP209" i="1" s="1"/>
  <c r="AW209" i="1" s="1"/>
  <c r="G2794" i="1"/>
  <c r="AP210" i="1" s="1"/>
  <c r="AW210" i="1" s="1"/>
  <c r="G2795" i="1"/>
  <c r="AP211" i="1" s="1"/>
  <c r="AW211" i="1" s="1"/>
  <c r="G2796" i="1"/>
  <c r="G2797" i="1"/>
  <c r="G2798" i="1"/>
  <c r="G2799" i="1"/>
  <c r="AP215" i="1" s="1"/>
  <c r="AW215" i="1" s="1"/>
  <c r="G2800" i="1"/>
  <c r="AP216" i="1" s="1"/>
  <c r="AW216" i="1" s="1"/>
  <c r="G2801" i="1"/>
  <c r="AP217" i="1" s="1"/>
  <c r="AW217" i="1" s="1"/>
  <c r="G2802" i="1"/>
  <c r="AP218" i="1" s="1"/>
  <c r="AW218" i="1" s="1"/>
  <c r="G2803" i="1"/>
  <c r="AP219" i="1" s="1"/>
  <c r="AW219" i="1" s="1"/>
  <c r="G2804" i="1"/>
  <c r="G2805" i="1"/>
  <c r="G2806" i="1"/>
  <c r="G2807" i="1"/>
  <c r="AP223" i="1" s="1"/>
  <c r="AW223" i="1" s="1"/>
  <c r="G2808" i="1"/>
  <c r="AP224" i="1" s="1"/>
  <c r="AW224" i="1" s="1"/>
  <c r="G2809" i="1"/>
  <c r="AP225" i="1" s="1"/>
  <c r="AW225" i="1" s="1"/>
  <c r="G2810" i="1"/>
  <c r="AP226" i="1" s="1"/>
  <c r="AW226" i="1" s="1"/>
  <c r="G2811" i="1"/>
  <c r="AP227" i="1" s="1"/>
  <c r="AW227" i="1" s="1"/>
  <c r="G2812" i="1"/>
  <c r="G2813" i="1"/>
  <c r="G2814" i="1"/>
  <c r="G2815" i="1"/>
  <c r="AP231" i="1" s="1"/>
  <c r="AW231" i="1" s="1"/>
  <c r="G2816" i="1"/>
  <c r="AP232" i="1" s="1"/>
  <c r="AW232" i="1" s="1"/>
  <c r="G2817" i="1"/>
  <c r="AP233" i="1" s="1"/>
  <c r="AW233" i="1" s="1"/>
  <c r="G2818" i="1"/>
  <c r="AP234" i="1" s="1"/>
  <c r="AW234" i="1" s="1"/>
  <c r="G2819" i="1"/>
  <c r="AP235" i="1" s="1"/>
  <c r="AW235" i="1" s="1"/>
  <c r="G2820" i="1"/>
  <c r="G2821" i="1"/>
  <c r="G2822" i="1"/>
  <c r="G2823" i="1"/>
  <c r="AP239" i="1" s="1"/>
  <c r="AW239" i="1" s="1"/>
  <c r="G2824" i="1"/>
  <c r="AP240" i="1" s="1"/>
  <c r="AW240" i="1" s="1"/>
  <c r="G2825" i="1"/>
  <c r="AP241" i="1" s="1"/>
  <c r="AW241" i="1" s="1"/>
  <c r="G2826" i="1"/>
  <c r="AP242" i="1" s="1"/>
  <c r="AW242" i="1" s="1"/>
  <c r="G2827" i="1"/>
  <c r="AP243" i="1" s="1"/>
  <c r="AW243" i="1" s="1"/>
  <c r="G2828" i="1"/>
  <c r="G2829" i="1"/>
  <c r="G2830" i="1"/>
  <c r="G2831" i="1"/>
  <c r="AP247" i="1" s="1"/>
  <c r="AW247" i="1" s="1"/>
  <c r="G2832" i="1"/>
  <c r="AP248" i="1" s="1"/>
  <c r="AW248" i="1" s="1"/>
  <c r="G2833" i="1"/>
  <c r="AP249" i="1" s="1"/>
  <c r="AW249" i="1" s="1"/>
  <c r="G2834" i="1"/>
  <c r="AP250" i="1" s="1"/>
  <c r="AW250" i="1" s="1"/>
  <c r="G2835" i="1"/>
  <c r="AP251" i="1" s="1"/>
  <c r="AW251" i="1" s="1"/>
  <c r="G2836" i="1"/>
  <c r="G2837" i="1"/>
  <c r="G2838" i="1"/>
  <c r="G2839" i="1"/>
  <c r="G2840" i="1"/>
  <c r="G2841" i="1"/>
  <c r="G2842" i="1"/>
  <c r="AQ23" i="1" s="1"/>
  <c r="AX23" i="1" s="1"/>
  <c r="G2843" i="1"/>
  <c r="G2844" i="1"/>
  <c r="G2845" i="1"/>
  <c r="G2846" i="1"/>
  <c r="G2847" i="1"/>
  <c r="G2848" i="1"/>
  <c r="G2849" i="1"/>
  <c r="G2850" i="1"/>
  <c r="AQ31" i="1" s="1"/>
  <c r="AX31" i="1" s="1"/>
  <c r="G2851" i="1"/>
  <c r="G2852" i="1"/>
  <c r="G2853" i="1"/>
  <c r="G2854" i="1"/>
  <c r="G2855" i="1"/>
  <c r="G2856" i="1"/>
  <c r="G2857" i="1"/>
  <c r="G2858" i="1"/>
  <c r="AQ39" i="1" s="1"/>
  <c r="AX39" i="1" s="1"/>
  <c r="G2859" i="1"/>
  <c r="G2860" i="1"/>
  <c r="G2861" i="1"/>
  <c r="G2862" i="1"/>
  <c r="G2863" i="1"/>
  <c r="G2864" i="1"/>
  <c r="G2865" i="1"/>
  <c r="G2866" i="1"/>
  <c r="AQ47" i="1" s="1"/>
  <c r="AX47" i="1" s="1"/>
  <c r="G2867" i="1"/>
  <c r="G2868" i="1"/>
  <c r="G2869" i="1"/>
  <c r="G2870" i="1"/>
  <c r="G2871" i="1"/>
  <c r="G2872" i="1"/>
  <c r="G2873" i="1"/>
  <c r="G2874" i="1"/>
  <c r="AQ55" i="1" s="1"/>
  <c r="AX55" i="1" s="1"/>
  <c r="G2875" i="1"/>
  <c r="G2876" i="1"/>
  <c r="G2877" i="1"/>
  <c r="G2878" i="1"/>
  <c r="G2879" i="1"/>
  <c r="G2880" i="1"/>
  <c r="G2881" i="1"/>
  <c r="G2882" i="1"/>
  <c r="AQ63" i="1" s="1"/>
  <c r="AX63" i="1" s="1"/>
  <c r="G2883" i="1"/>
  <c r="G2884" i="1"/>
  <c r="G2885" i="1"/>
  <c r="G2886" i="1"/>
  <c r="G2887" i="1"/>
  <c r="G2888" i="1"/>
  <c r="G2889" i="1"/>
  <c r="G2890" i="1"/>
  <c r="AQ71" i="1" s="1"/>
  <c r="AX71" i="1" s="1"/>
  <c r="G2891" i="1"/>
  <c r="G2892" i="1"/>
  <c r="G2893" i="1"/>
  <c r="G2894" i="1"/>
  <c r="G2895" i="1"/>
  <c r="G2896" i="1"/>
  <c r="G2897" i="1"/>
  <c r="G2898" i="1"/>
  <c r="AQ79" i="1" s="1"/>
  <c r="AX79" i="1" s="1"/>
  <c r="G2899" i="1"/>
  <c r="G2900" i="1"/>
  <c r="G2901" i="1"/>
  <c r="G2902" i="1"/>
  <c r="G2903" i="1"/>
  <c r="G2904" i="1"/>
  <c r="G2905" i="1"/>
  <c r="G2906" i="1"/>
  <c r="AQ87" i="1" s="1"/>
  <c r="AX87" i="1" s="1"/>
  <c r="G2907" i="1"/>
  <c r="G2908" i="1"/>
  <c r="G2909" i="1"/>
  <c r="G2910" i="1"/>
  <c r="G2911" i="1"/>
  <c r="G2912" i="1"/>
  <c r="G2913" i="1"/>
  <c r="G2914" i="1"/>
  <c r="AQ95" i="1" s="1"/>
  <c r="AX95" i="1" s="1"/>
  <c r="G2915" i="1"/>
  <c r="G2916" i="1"/>
  <c r="G2917" i="1"/>
  <c r="G2918" i="1"/>
  <c r="G2919" i="1"/>
  <c r="G2920" i="1"/>
  <c r="G2921" i="1"/>
  <c r="G2922" i="1"/>
  <c r="AQ103" i="1" s="1"/>
  <c r="AX103" i="1" s="1"/>
  <c r="G2923" i="1"/>
  <c r="G2924" i="1"/>
  <c r="G2925" i="1"/>
  <c r="G2926" i="1"/>
  <c r="G2927" i="1"/>
  <c r="G2928" i="1"/>
  <c r="G2929" i="1"/>
  <c r="G2930" i="1"/>
  <c r="AQ111" i="1" s="1"/>
  <c r="AX111" i="1" s="1"/>
  <c r="G2931" i="1"/>
  <c r="G2932" i="1"/>
  <c r="G2933" i="1"/>
  <c r="G2934" i="1"/>
  <c r="G2935" i="1"/>
  <c r="G2936" i="1"/>
  <c r="G2937" i="1"/>
  <c r="G2938" i="1"/>
  <c r="AQ119" i="1" s="1"/>
  <c r="AX119" i="1" s="1"/>
  <c r="G2939" i="1"/>
  <c r="G2940" i="1"/>
  <c r="G2941" i="1"/>
  <c r="G2942" i="1"/>
  <c r="G2943" i="1"/>
  <c r="G2944" i="1"/>
  <c r="G2945" i="1"/>
  <c r="G2946" i="1"/>
  <c r="AQ127" i="1" s="1"/>
  <c r="AX127" i="1" s="1"/>
  <c r="G2947" i="1"/>
  <c r="G2948" i="1"/>
  <c r="G2949" i="1"/>
  <c r="G2950" i="1"/>
  <c r="G2951" i="1"/>
  <c r="G2952" i="1"/>
  <c r="G2953" i="1"/>
  <c r="G2954" i="1"/>
  <c r="AQ135" i="1" s="1"/>
  <c r="AX135" i="1" s="1"/>
  <c r="G2955" i="1"/>
  <c r="G2956" i="1"/>
  <c r="G2957" i="1"/>
  <c r="G2958" i="1"/>
  <c r="G2959" i="1"/>
  <c r="G2960" i="1"/>
  <c r="G2961" i="1"/>
  <c r="G2962" i="1"/>
  <c r="AQ143" i="1" s="1"/>
  <c r="AX143" i="1" s="1"/>
  <c r="G2963" i="1"/>
  <c r="G2964" i="1"/>
  <c r="G2965" i="1"/>
  <c r="G2966" i="1"/>
  <c r="G2967" i="1"/>
  <c r="G2968" i="1"/>
  <c r="G2969" i="1"/>
  <c r="G2970" i="1"/>
  <c r="AQ151" i="1" s="1"/>
  <c r="AX151" i="1" s="1"/>
  <c r="G2971" i="1"/>
  <c r="G2972" i="1"/>
  <c r="G2973" i="1"/>
  <c r="G2974" i="1"/>
  <c r="G2975" i="1"/>
  <c r="G2976" i="1"/>
  <c r="G2977" i="1"/>
  <c r="G2978" i="1"/>
  <c r="AQ159" i="1" s="1"/>
  <c r="AX159" i="1" s="1"/>
  <c r="G2979" i="1"/>
  <c r="G2980" i="1"/>
  <c r="G2981" i="1"/>
  <c r="G2982" i="1"/>
  <c r="G2983" i="1"/>
  <c r="G2984" i="1"/>
  <c r="G2985" i="1"/>
  <c r="G2986" i="1"/>
  <c r="AQ167" i="1" s="1"/>
  <c r="AX167" i="1" s="1"/>
  <c r="G2987" i="1"/>
  <c r="G2988" i="1"/>
  <c r="G2989" i="1"/>
  <c r="G2990" i="1"/>
  <c r="G2991" i="1"/>
  <c r="G2992" i="1"/>
  <c r="G2993" i="1"/>
  <c r="G2994" i="1"/>
  <c r="AQ175" i="1" s="1"/>
  <c r="AX175" i="1" s="1"/>
  <c r="G2995" i="1"/>
  <c r="G2996" i="1"/>
  <c r="G2997" i="1"/>
  <c r="G2998" i="1"/>
  <c r="G2999" i="1"/>
  <c r="G3000" i="1"/>
  <c r="G3001" i="1"/>
  <c r="G3002" i="1"/>
  <c r="AQ183" i="1" s="1"/>
  <c r="AX183" i="1" s="1"/>
  <c r="G3003" i="1"/>
  <c r="G3004" i="1"/>
  <c r="G3005" i="1"/>
  <c r="G3006" i="1"/>
  <c r="G3007" i="1"/>
  <c r="G3008" i="1"/>
  <c r="G3009" i="1"/>
  <c r="G3010" i="1"/>
  <c r="AQ191" i="1" s="1"/>
  <c r="AX191" i="1" s="1"/>
  <c r="G3011" i="1"/>
  <c r="G3012" i="1"/>
  <c r="G3013" i="1"/>
  <c r="G3014" i="1"/>
  <c r="G3015" i="1"/>
  <c r="G3016" i="1"/>
  <c r="G3017" i="1"/>
  <c r="G3018" i="1"/>
  <c r="AQ199" i="1" s="1"/>
  <c r="AX199" i="1" s="1"/>
  <c r="G3019" i="1"/>
  <c r="G3020" i="1"/>
  <c r="G3021" i="1"/>
  <c r="G3022" i="1"/>
  <c r="G3023" i="1"/>
  <c r="G3024" i="1"/>
  <c r="G3025" i="1"/>
  <c r="G3026" i="1"/>
  <c r="AQ207" i="1" s="1"/>
  <c r="AX207" i="1" s="1"/>
  <c r="G3027" i="1"/>
  <c r="G3028" i="1"/>
  <c r="G3029" i="1"/>
  <c r="G3030" i="1"/>
  <c r="G3031" i="1"/>
  <c r="G3032" i="1"/>
  <c r="G3033" i="1"/>
  <c r="G3034" i="1"/>
  <c r="AQ215" i="1" s="1"/>
  <c r="AX215" i="1" s="1"/>
  <c r="G3035" i="1"/>
  <c r="G3036" i="1"/>
  <c r="G3037" i="1"/>
  <c r="G3038" i="1"/>
  <c r="G3039" i="1"/>
  <c r="G3040" i="1"/>
  <c r="G3041" i="1"/>
  <c r="G3042" i="1"/>
  <c r="AQ223" i="1" s="1"/>
  <c r="AX223" i="1" s="1"/>
  <c r="G3043" i="1"/>
  <c r="G3044" i="1"/>
  <c r="G3045" i="1"/>
  <c r="G3046" i="1"/>
  <c r="G3047" i="1"/>
  <c r="G3048" i="1"/>
  <c r="G3049" i="1"/>
  <c r="G3050" i="1"/>
  <c r="AQ231" i="1" s="1"/>
  <c r="AX231" i="1" s="1"/>
  <c r="G3051" i="1"/>
  <c r="G3052" i="1"/>
  <c r="G3053" i="1"/>
  <c r="G3054" i="1"/>
  <c r="G3055" i="1"/>
  <c r="G3056" i="1"/>
  <c r="G3057" i="1"/>
  <c r="G3058" i="1"/>
  <c r="AQ239" i="1" s="1"/>
  <c r="AX239" i="1" s="1"/>
  <c r="G3059" i="1"/>
  <c r="G3060" i="1"/>
  <c r="G3061" i="1"/>
  <c r="G3062" i="1"/>
  <c r="G3063" i="1"/>
  <c r="G3064" i="1"/>
  <c r="G3065" i="1"/>
  <c r="G3066" i="1"/>
  <c r="AQ247" i="1" s="1"/>
  <c r="AX247" i="1" s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AR37" i="1" s="1"/>
  <c r="AY37" i="1" s="1"/>
  <c r="G4032" i="1"/>
  <c r="AR38" i="1" s="1"/>
  <c r="AY38" i="1" s="1"/>
  <c r="G4033" i="1"/>
  <c r="AR39" i="1" s="1"/>
  <c r="AY39" i="1" s="1"/>
  <c r="G4034" i="1"/>
  <c r="AR40" i="1" s="1"/>
  <c r="AY40" i="1" s="1"/>
  <c r="G4035" i="1"/>
  <c r="AR41" i="1" s="1"/>
  <c r="AY41" i="1" s="1"/>
  <c r="G4036" i="1"/>
  <c r="G4037" i="1"/>
  <c r="G4038" i="1"/>
  <c r="G4039" i="1"/>
  <c r="AR45" i="1" s="1"/>
  <c r="AY45" i="1" s="1"/>
  <c r="G4040" i="1"/>
  <c r="AR46" i="1" s="1"/>
  <c r="AY46" i="1" s="1"/>
  <c r="G4041" i="1"/>
  <c r="AR47" i="1" s="1"/>
  <c r="AY47" i="1" s="1"/>
  <c r="G4042" i="1"/>
  <c r="AR48" i="1" s="1"/>
  <c r="AY48" i="1" s="1"/>
  <c r="G4043" i="1"/>
  <c r="AR49" i="1" s="1"/>
  <c r="AY49" i="1" s="1"/>
  <c r="G4044" i="1"/>
  <c r="G4045" i="1"/>
  <c r="G4046" i="1"/>
  <c r="G4047" i="1"/>
  <c r="AR53" i="1" s="1"/>
  <c r="AY53" i="1" s="1"/>
  <c r="G4048" i="1"/>
  <c r="AR54" i="1" s="1"/>
  <c r="AY54" i="1" s="1"/>
  <c r="G4049" i="1"/>
  <c r="AR55" i="1" s="1"/>
  <c r="AY55" i="1" s="1"/>
  <c r="G4050" i="1"/>
  <c r="AR56" i="1" s="1"/>
  <c r="AY56" i="1" s="1"/>
  <c r="G4051" i="1"/>
  <c r="AR57" i="1" s="1"/>
  <c r="AY57" i="1" s="1"/>
  <c r="G4052" i="1"/>
  <c r="G4053" i="1"/>
  <c r="G4054" i="1"/>
  <c r="G4055" i="1"/>
  <c r="AR61" i="1" s="1"/>
  <c r="AY61" i="1" s="1"/>
  <c r="G4056" i="1"/>
  <c r="AR62" i="1" s="1"/>
  <c r="AY62" i="1" s="1"/>
  <c r="G4057" i="1"/>
  <c r="AR63" i="1" s="1"/>
  <c r="AY63" i="1" s="1"/>
  <c r="G4058" i="1"/>
  <c r="AR64" i="1" s="1"/>
  <c r="AY64" i="1" s="1"/>
  <c r="G4059" i="1"/>
  <c r="AR65" i="1" s="1"/>
  <c r="AY65" i="1" s="1"/>
  <c r="G4060" i="1"/>
  <c r="G4061" i="1"/>
  <c r="G4062" i="1"/>
  <c r="G4063" i="1"/>
  <c r="AR69" i="1" s="1"/>
  <c r="AY69" i="1" s="1"/>
  <c r="G4064" i="1"/>
  <c r="AR70" i="1" s="1"/>
  <c r="AY70" i="1" s="1"/>
  <c r="G4065" i="1"/>
  <c r="AR71" i="1" s="1"/>
  <c r="AY71" i="1" s="1"/>
  <c r="G4066" i="1"/>
  <c r="AR72" i="1" s="1"/>
  <c r="AY72" i="1" s="1"/>
  <c r="G4067" i="1"/>
  <c r="AR73" i="1" s="1"/>
  <c r="AY73" i="1" s="1"/>
  <c r="G4068" i="1"/>
  <c r="G4069" i="1"/>
  <c r="G4070" i="1"/>
  <c r="G4071" i="1"/>
  <c r="AR77" i="1" s="1"/>
  <c r="AY77" i="1" s="1"/>
  <c r="G4072" i="1"/>
  <c r="AR78" i="1" s="1"/>
  <c r="AY78" i="1" s="1"/>
  <c r="G4073" i="1"/>
  <c r="AR79" i="1" s="1"/>
  <c r="AY79" i="1" s="1"/>
  <c r="G4074" i="1"/>
  <c r="AR80" i="1" s="1"/>
  <c r="AY80" i="1" s="1"/>
  <c r="G4075" i="1"/>
  <c r="AR81" i="1" s="1"/>
  <c r="AY81" i="1" s="1"/>
  <c r="G4076" i="1"/>
  <c r="G4077" i="1"/>
  <c r="G4078" i="1"/>
  <c r="G4079" i="1"/>
  <c r="AR85" i="1" s="1"/>
  <c r="AY85" i="1" s="1"/>
  <c r="G4080" i="1"/>
  <c r="AR86" i="1" s="1"/>
  <c r="AY86" i="1" s="1"/>
  <c r="G4081" i="1"/>
  <c r="AR87" i="1" s="1"/>
  <c r="AY87" i="1" s="1"/>
  <c r="G4082" i="1"/>
  <c r="AR88" i="1" s="1"/>
  <c r="AY88" i="1" s="1"/>
  <c r="G4083" i="1"/>
  <c r="AR89" i="1" s="1"/>
  <c r="AY89" i="1" s="1"/>
  <c r="G4084" i="1"/>
  <c r="G4085" i="1"/>
  <c r="G4086" i="1"/>
  <c r="G4087" i="1"/>
  <c r="AR93" i="1" s="1"/>
  <c r="AY93" i="1" s="1"/>
  <c r="G4088" i="1"/>
  <c r="AR94" i="1" s="1"/>
  <c r="AY94" i="1" s="1"/>
  <c r="G4089" i="1"/>
  <c r="AR95" i="1" s="1"/>
  <c r="AY95" i="1" s="1"/>
  <c r="G4090" i="1"/>
  <c r="AR96" i="1" s="1"/>
  <c r="AY96" i="1" s="1"/>
  <c r="G4091" i="1"/>
  <c r="AR97" i="1" s="1"/>
  <c r="AY97" i="1" s="1"/>
  <c r="G4092" i="1"/>
  <c r="G4093" i="1"/>
  <c r="G4094" i="1"/>
  <c r="G4095" i="1"/>
  <c r="AR101" i="1" s="1"/>
  <c r="AY101" i="1" s="1"/>
  <c r="G4096" i="1"/>
  <c r="AR102" i="1" s="1"/>
  <c r="AY102" i="1" s="1"/>
  <c r="G4097" i="1"/>
  <c r="AR103" i="1" s="1"/>
  <c r="AY103" i="1" s="1"/>
  <c r="G4098" i="1"/>
  <c r="AR104" i="1" s="1"/>
  <c r="AY104" i="1" s="1"/>
  <c r="G4099" i="1"/>
  <c r="AR105" i="1" s="1"/>
  <c r="AY105" i="1" s="1"/>
  <c r="G4100" i="1"/>
  <c r="G4101" i="1"/>
  <c r="G4102" i="1"/>
  <c r="G4103" i="1"/>
  <c r="AR109" i="1" s="1"/>
  <c r="AY109" i="1" s="1"/>
  <c r="G4104" i="1"/>
  <c r="AR110" i="1" s="1"/>
  <c r="AY110" i="1" s="1"/>
  <c r="G4105" i="1"/>
  <c r="AR111" i="1" s="1"/>
  <c r="AY111" i="1" s="1"/>
  <c r="G4106" i="1"/>
  <c r="AR112" i="1" s="1"/>
  <c r="AY112" i="1" s="1"/>
  <c r="G4107" i="1"/>
  <c r="AR113" i="1" s="1"/>
  <c r="AY113" i="1" s="1"/>
  <c r="G4108" i="1"/>
  <c r="G4109" i="1"/>
  <c r="G4110" i="1"/>
  <c r="G4111" i="1"/>
  <c r="AR117" i="1" s="1"/>
  <c r="AY117" i="1" s="1"/>
  <c r="G4112" i="1"/>
  <c r="AR118" i="1" s="1"/>
  <c r="AY118" i="1" s="1"/>
  <c r="G4113" i="1"/>
  <c r="AR119" i="1" s="1"/>
  <c r="AY119" i="1" s="1"/>
  <c r="G4114" i="1"/>
  <c r="AR120" i="1" s="1"/>
  <c r="AY120" i="1" s="1"/>
  <c r="G4115" i="1"/>
  <c r="AR121" i="1" s="1"/>
  <c r="AY121" i="1" s="1"/>
  <c r="G4116" i="1"/>
  <c r="G4117" i="1"/>
  <c r="G4118" i="1"/>
  <c r="G4119" i="1"/>
  <c r="AR125" i="1" s="1"/>
  <c r="AY125" i="1" s="1"/>
  <c r="G4120" i="1"/>
  <c r="AR126" i="1" s="1"/>
  <c r="AY126" i="1" s="1"/>
  <c r="G4121" i="1"/>
  <c r="AR127" i="1" s="1"/>
  <c r="AY127" i="1" s="1"/>
  <c r="G4122" i="1"/>
  <c r="AR128" i="1" s="1"/>
  <c r="AY128" i="1" s="1"/>
  <c r="G4123" i="1"/>
  <c r="AR129" i="1" s="1"/>
  <c r="AY129" i="1" s="1"/>
  <c r="G4124" i="1"/>
  <c r="G4125" i="1"/>
  <c r="G4126" i="1"/>
  <c r="G4127" i="1"/>
  <c r="AR133" i="1" s="1"/>
  <c r="AY133" i="1" s="1"/>
  <c r="G4128" i="1"/>
  <c r="AR134" i="1" s="1"/>
  <c r="AY134" i="1" s="1"/>
  <c r="G4129" i="1"/>
  <c r="AR135" i="1" s="1"/>
  <c r="AY135" i="1" s="1"/>
  <c r="G4130" i="1"/>
  <c r="AR136" i="1" s="1"/>
  <c r="AY136" i="1" s="1"/>
  <c r="G4131" i="1"/>
  <c r="AR137" i="1" s="1"/>
  <c r="AY137" i="1" s="1"/>
  <c r="G4132" i="1"/>
  <c r="G4133" i="1"/>
  <c r="G4134" i="1"/>
  <c r="G4135" i="1"/>
  <c r="AR141" i="1" s="1"/>
  <c r="AY141" i="1" s="1"/>
  <c r="G4136" i="1"/>
  <c r="AR142" i="1" s="1"/>
  <c r="AY142" i="1" s="1"/>
  <c r="G4137" i="1"/>
  <c r="AR143" i="1" s="1"/>
  <c r="AY143" i="1" s="1"/>
  <c r="G4138" i="1"/>
  <c r="AR144" i="1" s="1"/>
  <c r="AY144" i="1" s="1"/>
  <c r="G4139" i="1"/>
  <c r="AR145" i="1" s="1"/>
  <c r="AY145" i="1" s="1"/>
  <c r="G4140" i="1"/>
  <c r="G4141" i="1"/>
  <c r="G4142" i="1"/>
  <c r="G4143" i="1"/>
  <c r="AR149" i="1" s="1"/>
  <c r="AY149" i="1" s="1"/>
  <c r="G4144" i="1"/>
  <c r="AR150" i="1" s="1"/>
  <c r="AY150" i="1" s="1"/>
  <c r="G4145" i="1"/>
  <c r="AR151" i="1" s="1"/>
  <c r="AY151" i="1" s="1"/>
  <c r="G4146" i="1"/>
  <c r="AR152" i="1" s="1"/>
  <c r="AY152" i="1" s="1"/>
  <c r="G4147" i="1"/>
  <c r="AR153" i="1" s="1"/>
  <c r="AY153" i="1" s="1"/>
  <c r="G4148" i="1"/>
  <c r="G4149" i="1"/>
  <c r="G4150" i="1"/>
  <c r="G4151" i="1"/>
  <c r="AR157" i="1" s="1"/>
  <c r="AY157" i="1" s="1"/>
  <c r="G4152" i="1"/>
  <c r="AR158" i="1" s="1"/>
  <c r="AY158" i="1" s="1"/>
  <c r="G4153" i="1"/>
  <c r="AR159" i="1" s="1"/>
  <c r="AY159" i="1" s="1"/>
  <c r="G4154" i="1"/>
  <c r="AR160" i="1" s="1"/>
  <c r="AY160" i="1" s="1"/>
  <c r="G4155" i="1"/>
  <c r="AR161" i="1" s="1"/>
  <c r="AY161" i="1" s="1"/>
  <c r="G4156" i="1"/>
  <c r="G4157" i="1"/>
  <c r="G4158" i="1"/>
  <c r="G4159" i="1"/>
  <c r="AR165" i="1" s="1"/>
  <c r="AY165" i="1" s="1"/>
  <c r="G4160" i="1"/>
  <c r="AR166" i="1" s="1"/>
  <c r="AY166" i="1" s="1"/>
  <c r="G4161" i="1"/>
  <c r="AR167" i="1" s="1"/>
  <c r="AY167" i="1" s="1"/>
  <c r="G4162" i="1"/>
  <c r="AR168" i="1" s="1"/>
  <c r="AY168" i="1" s="1"/>
  <c r="G4163" i="1"/>
  <c r="AR169" i="1" s="1"/>
  <c r="AY169" i="1" s="1"/>
  <c r="G4164" i="1"/>
  <c r="G4165" i="1"/>
  <c r="G4166" i="1"/>
  <c r="G4167" i="1"/>
  <c r="AR173" i="1" s="1"/>
  <c r="AY173" i="1" s="1"/>
  <c r="G4168" i="1"/>
  <c r="AR174" i="1" s="1"/>
  <c r="AY174" i="1" s="1"/>
  <c r="G4169" i="1"/>
  <c r="AR175" i="1" s="1"/>
  <c r="AY175" i="1" s="1"/>
  <c r="G4170" i="1"/>
  <c r="AR176" i="1" s="1"/>
  <c r="AY176" i="1" s="1"/>
  <c r="G4171" i="1"/>
  <c r="AR177" i="1" s="1"/>
  <c r="AY177" i="1" s="1"/>
  <c r="G4172" i="1"/>
  <c r="G4173" i="1"/>
  <c r="G4174" i="1"/>
  <c r="G4175" i="1"/>
  <c r="AR181" i="1" s="1"/>
  <c r="AY181" i="1" s="1"/>
  <c r="G4176" i="1"/>
  <c r="AR182" i="1" s="1"/>
  <c r="AY182" i="1" s="1"/>
  <c r="G4177" i="1"/>
  <c r="AR183" i="1" s="1"/>
  <c r="AY183" i="1" s="1"/>
  <c r="G4178" i="1"/>
  <c r="AR184" i="1" s="1"/>
  <c r="AY184" i="1" s="1"/>
  <c r="G4179" i="1"/>
  <c r="AR185" i="1" s="1"/>
  <c r="AY185" i="1" s="1"/>
  <c r="G4180" i="1"/>
  <c r="G4181" i="1"/>
  <c r="G4182" i="1"/>
  <c r="G4183" i="1"/>
  <c r="AR189" i="1" s="1"/>
  <c r="AY189" i="1" s="1"/>
  <c r="G4184" i="1"/>
  <c r="AR190" i="1" s="1"/>
  <c r="AY190" i="1" s="1"/>
  <c r="G4185" i="1"/>
  <c r="AR191" i="1" s="1"/>
  <c r="AY191" i="1" s="1"/>
  <c r="G4186" i="1"/>
  <c r="AR192" i="1" s="1"/>
  <c r="AY192" i="1" s="1"/>
  <c r="G4187" i="1"/>
  <c r="AR193" i="1" s="1"/>
  <c r="AY193" i="1" s="1"/>
  <c r="G4188" i="1"/>
  <c r="G4189" i="1"/>
  <c r="G4190" i="1"/>
  <c r="G4191" i="1"/>
  <c r="AR197" i="1" s="1"/>
  <c r="AY197" i="1" s="1"/>
  <c r="G4192" i="1"/>
  <c r="AR198" i="1" s="1"/>
  <c r="AY198" i="1" s="1"/>
  <c r="G4193" i="1"/>
  <c r="AR199" i="1" s="1"/>
  <c r="AY199" i="1" s="1"/>
  <c r="G4194" i="1"/>
  <c r="AR200" i="1" s="1"/>
  <c r="AY200" i="1" s="1"/>
  <c r="G4195" i="1"/>
  <c r="AR201" i="1" s="1"/>
  <c r="AY201" i="1" s="1"/>
  <c r="G4196" i="1"/>
  <c r="G4197" i="1"/>
  <c r="G4198" i="1"/>
  <c r="G4199" i="1"/>
  <c r="AR205" i="1" s="1"/>
  <c r="AY205" i="1" s="1"/>
  <c r="G4200" i="1"/>
  <c r="AR206" i="1" s="1"/>
  <c r="AY206" i="1" s="1"/>
  <c r="G4201" i="1"/>
  <c r="AR207" i="1" s="1"/>
  <c r="AY207" i="1" s="1"/>
  <c r="G4202" i="1"/>
  <c r="AR208" i="1" s="1"/>
  <c r="AY208" i="1" s="1"/>
  <c r="G4203" i="1"/>
  <c r="AR209" i="1" s="1"/>
  <c r="AY209" i="1" s="1"/>
  <c r="G4204" i="1"/>
  <c r="G4205" i="1"/>
  <c r="G4206" i="1"/>
  <c r="G4207" i="1"/>
  <c r="AR213" i="1" s="1"/>
  <c r="AY213" i="1" s="1"/>
  <c r="G4208" i="1"/>
  <c r="AR214" i="1" s="1"/>
  <c r="AY214" i="1" s="1"/>
  <c r="G4209" i="1"/>
  <c r="AR215" i="1" s="1"/>
  <c r="AY215" i="1" s="1"/>
  <c r="G4210" i="1"/>
  <c r="AR216" i="1" s="1"/>
  <c r="AY216" i="1" s="1"/>
  <c r="G4211" i="1"/>
  <c r="AR217" i="1" s="1"/>
  <c r="AY217" i="1" s="1"/>
  <c r="G4212" i="1"/>
  <c r="G4213" i="1"/>
  <c r="G4214" i="1"/>
  <c r="G4215" i="1"/>
  <c r="AR221" i="1" s="1"/>
  <c r="AY221" i="1" s="1"/>
  <c r="G4216" i="1"/>
  <c r="AR222" i="1" s="1"/>
  <c r="AY222" i="1" s="1"/>
  <c r="G4217" i="1"/>
  <c r="AR223" i="1" s="1"/>
  <c r="AY223" i="1" s="1"/>
  <c r="G4218" i="1"/>
  <c r="AR224" i="1" s="1"/>
  <c r="AY224" i="1" s="1"/>
  <c r="G4219" i="1"/>
  <c r="AR225" i="1" s="1"/>
  <c r="AY225" i="1" s="1"/>
  <c r="G4220" i="1"/>
  <c r="G4221" i="1"/>
  <c r="G4222" i="1"/>
  <c r="G4223" i="1"/>
  <c r="AR229" i="1" s="1"/>
  <c r="AY229" i="1" s="1"/>
  <c r="G4224" i="1"/>
  <c r="AR230" i="1" s="1"/>
  <c r="AY230" i="1" s="1"/>
  <c r="G4225" i="1"/>
  <c r="AR231" i="1" s="1"/>
  <c r="AY231" i="1" s="1"/>
  <c r="G4226" i="1"/>
  <c r="AR232" i="1" s="1"/>
  <c r="AY232" i="1" s="1"/>
  <c r="G4227" i="1"/>
  <c r="AR233" i="1" s="1"/>
  <c r="AY233" i="1" s="1"/>
  <c r="G4228" i="1"/>
  <c r="G4229" i="1"/>
  <c r="G4230" i="1"/>
  <c r="G4231" i="1"/>
  <c r="AR237" i="1" s="1"/>
  <c r="AY237" i="1" s="1"/>
  <c r="G4232" i="1"/>
  <c r="AR238" i="1" s="1"/>
  <c r="AY238" i="1" s="1"/>
  <c r="G4233" i="1"/>
  <c r="AR239" i="1" s="1"/>
  <c r="AY239" i="1" s="1"/>
  <c r="G4234" i="1"/>
  <c r="AR240" i="1" s="1"/>
  <c r="AY240" i="1" s="1"/>
  <c r="G4235" i="1"/>
  <c r="AR241" i="1" s="1"/>
  <c r="AY241" i="1" s="1"/>
  <c r="G4236" i="1"/>
  <c r="G4237" i="1"/>
  <c r="G4238" i="1"/>
  <c r="G4239" i="1"/>
  <c r="AR245" i="1" s="1"/>
  <c r="AY245" i="1" s="1"/>
  <c r="G4240" i="1"/>
  <c r="AR246" i="1" s="1"/>
  <c r="AY246" i="1" s="1"/>
  <c r="G4241" i="1"/>
  <c r="AR247" i="1" s="1"/>
  <c r="AY247" i="1" s="1"/>
  <c r="G4242" i="1"/>
  <c r="AR248" i="1" s="1"/>
  <c r="AY248" i="1" s="1"/>
  <c r="G4243" i="1"/>
  <c r="AR249" i="1" s="1"/>
  <c r="AY249" i="1" s="1"/>
  <c r="G4244" i="1"/>
  <c r="G4245" i="1"/>
  <c r="G4246" i="1"/>
  <c r="G4247" i="1"/>
  <c r="AR253" i="1" s="1"/>
  <c r="AY253" i="1" s="1"/>
  <c r="AQ246" i="1" l="1"/>
  <c r="AX246" i="1" s="1"/>
  <c r="AQ238" i="1"/>
  <c r="AX238" i="1" s="1"/>
  <c r="AQ230" i="1"/>
  <c r="AX230" i="1" s="1"/>
  <c r="AQ222" i="1"/>
  <c r="AX222" i="1" s="1"/>
  <c r="AQ214" i="1"/>
  <c r="AX214" i="1" s="1"/>
  <c r="AQ206" i="1"/>
  <c r="AX206" i="1" s="1"/>
  <c r="AQ198" i="1"/>
  <c r="AX198" i="1" s="1"/>
  <c r="AQ190" i="1"/>
  <c r="AX190" i="1" s="1"/>
  <c r="AQ182" i="1"/>
  <c r="AX182" i="1" s="1"/>
  <c r="AQ174" i="1"/>
  <c r="AX174" i="1" s="1"/>
  <c r="AQ166" i="1"/>
  <c r="AX166" i="1" s="1"/>
  <c r="AQ158" i="1"/>
  <c r="AX158" i="1" s="1"/>
  <c r="AQ150" i="1"/>
  <c r="AX150" i="1" s="1"/>
  <c r="AQ142" i="1"/>
  <c r="AX142" i="1" s="1"/>
  <c r="AQ134" i="1"/>
  <c r="AX134" i="1" s="1"/>
  <c r="AQ126" i="1"/>
  <c r="AX126" i="1" s="1"/>
  <c r="AQ118" i="1"/>
  <c r="AX118" i="1" s="1"/>
  <c r="AQ110" i="1"/>
  <c r="AX110" i="1" s="1"/>
  <c r="AQ102" i="1"/>
  <c r="AX102" i="1" s="1"/>
  <c r="AQ94" i="1"/>
  <c r="AX94" i="1" s="1"/>
  <c r="AQ86" i="1"/>
  <c r="AX86" i="1" s="1"/>
  <c r="AQ78" i="1"/>
  <c r="AX78" i="1" s="1"/>
  <c r="AQ70" i="1"/>
  <c r="AX70" i="1" s="1"/>
  <c r="AQ62" i="1"/>
  <c r="AX62" i="1" s="1"/>
  <c r="AQ54" i="1"/>
  <c r="AX54" i="1" s="1"/>
  <c r="AQ46" i="1"/>
  <c r="AX46" i="1" s="1"/>
  <c r="AQ38" i="1"/>
  <c r="AX38" i="1" s="1"/>
  <c r="AQ30" i="1"/>
  <c r="AX30" i="1" s="1"/>
  <c r="AQ22" i="1"/>
  <c r="AX22" i="1" s="1"/>
  <c r="BI249" i="1"/>
  <c r="BI241" i="1"/>
  <c r="BI233" i="1"/>
  <c r="BI225" i="1"/>
  <c r="BI217" i="1"/>
  <c r="BI209" i="1"/>
  <c r="BI201" i="1"/>
  <c r="BI193" i="1"/>
  <c r="BI185" i="1"/>
  <c r="BI177" i="1"/>
  <c r="BI169" i="1"/>
  <c r="BI161" i="1"/>
  <c r="BI153" i="1"/>
  <c r="BI145" i="1"/>
  <c r="BI137" i="1"/>
  <c r="BI129" i="1"/>
  <c r="BI121" i="1"/>
  <c r="BI113" i="1"/>
  <c r="BI105" i="1"/>
  <c r="BI97" i="1"/>
  <c r="BI89" i="1"/>
  <c r="BI81" i="1"/>
  <c r="BI73" i="1"/>
  <c r="AN41" i="1"/>
  <c r="AU41" i="1" s="1"/>
  <c r="AN33" i="1"/>
  <c r="AU33" i="1" s="1"/>
  <c r="AN25" i="1"/>
  <c r="AU25" i="1" s="1"/>
  <c r="AH250" i="1"/>
  <c r="AH242" i="1"/>
  <c r="AH234" i="1"/>
  <c r="AH226" i="1"/>
  <c r="AH218" i="1"/>
  <c r="AH210" i="1"/>
  <c r="AH202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BI248" i="1"/>
  <c r="BI240" i="1"/>
  <c r="BI232" i="1"/>
  <c r="BI224" i="1"/>
  <c r="BI216" i="1"/>
  <c r="BI208" i="1"/>
  <c r="BI200" i="1"/>
  <c r="BI192" i="1"/>
  <c r="BI184" i="1"/>
  <c r="BI176" i="1"/>
  <c r="BI168" i="1"/>
  <c r="BI160" i="1"/>
  <c r="BI152" i="1"/>
  <c r="BI144" i="1"/>
  <c r="BI136" i="1"/>
  <c r="BI128" i="1"/>
  <c r="BI120" i="1"/>
  <c r="BI112" i="1"/>
  <c r="BI104" i="1"/>
  <c r="BI96" i="1"/>
  <c r="BI88" i="1"/>
  <c r="BI80" i="1"/>
  <c r="BI72" i="1"/>
  <c r="AN48" i="1"/>
  <c r="AU48" i="1" s="1"/>
  <c r="AN40" i="1"/>
  <c r="AU40" i="1" s="1"/>
  <c r="AN32" i="1"/>
  <c r="AU32" i="1" s="1"/>
  <c r="AN24" i="1"/>
  <c r="AU24" i="1" s="1"/>
  <c r="AH249" i="1"/>
  <c r="AH241" i="1"/>
  <c r="AH233" i="1"/>
  <c r="AH225" i="1"/>
  <c r="AH217" i="1"/>
  <c r="AH209" i="1"/>
  <c r="AH201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BI247" i="1"/>
  <c r="BI239" i="1"/>
  <c r="BI231" i="1"/>
  <c r="BI223" i="1"/>
  <c r="BI215" i="1"/>
  <c r="BI207" i="1"/>
  <c r="BI199" i="1"/>
  <c r="BI191" i="1"/>
  <c r="BI183" i="1"/>
  <c r="BI175" i="1"/>
  <c r="BI167" i="1"/>
  <c r="BI159" i="1"/>
  <c r="BI151" i="1"/>
  <c r="BI143" i="1"/>
  <c r="BI135" i="1"/>
  <c r="BI127" i="1"/>
  <c r="BI119" i="1"/>
  <c r="BI111" i="1"/>
  <c r="BI103" i="1"/>
  <c r="BI95" i="1"/>
  <c r="BI87" i="1"/>
  <c r="BI79" i="1"/>
  <c r="AM12" i="1"/>
  <c r="BI246" i="1"/>
  <c r="BI238" i="1"/>
  <c r="BI230" i="1"/>
  <c r="BI222" i="1"/>
  <c r="BI214" i="1"/>
  <c r="BI206" i="1"/>
  <c r="BI198" i="1"/>
  <c r="BI190" i="1"/>
  <c r="BI182" i="1"/>
  <c r="BI174" i="1"/>
  <c r="BI166" i="1"/>
  <c r="BI158" i="1"/>
  <c r="BI150" i="1"/>
  <c r="BI142" i="1"/>
  <c r="BI134" i="1"/>
  <c r="BI126" i="1"/>
  <c r="BI118" i="1"/>
  <c r="BI110" i="1"/>
  <c r="BI102" i="1"/>
  <c r="BI94" i="1"/>
  <c r="BI86" i="1"/>
  <c r="BI78" i="1"/>
  <c r="BI253" i="1"/>
  <c r="BI245" i="1"/>
  <c r="BI237" i="1"/>
  <c r="BI229" i="1"/>
  <c r="BI221" i="1"/>
  <c r="BI213" i="1"/>
  <c r="BI205" i="1"/>
  <c r="BI197" i="1"/>
  <c r="BI189" i="1"/>
  <c r="BI181" i="1"/>
  <c r="BI173" i="1"/>
  <c r="BI165" i="1"/>
  <c r="BI157" i="1"/>
  <c r="BI149" i="1"/>
  <c r="BI141" i="1"/>
  <c r="BI133" i="1"/>
  <c r="BI125" i="1"/>
  <c r="BI117" i="1"/>
  <c r="BI109" i="1"/>
  <c r="BI101" i="1"/>
  <c r="BI93" i="1"/>
  <c r="BI85" i="1"/>
  <c r="BI77" i="1"/>
  <c r="BI252" i="1"/>
  <c r="BI244" i="1"/>
  <c r="BI236" i="1"/>
  <c r="BI228" i="1"/>
  <c r="BI220" i="1"/>
  <c r="BI212" i="1"/>
  <c r="BI204" i="1"/>
  <c r="BI196" i="1"/>
  <c r="BI188" i="1"/>
  <c r="BI180" i="1"/>
  <c r="BI172" i="1"/>
  <c r="BI164" i="1"/>
  <c r="BI156" i="1"/>
  <c r="BI148" i="1"/>
  <c r="BI140" i="1"/>
  <c r="BI132" i="1"/>
  <c r="BI124" i="1"/>
  <c r="BI116" i="1"/>
  <c r="BI108" i="1"/>
  <c r="BI100" i="1"/>
  <c r="BI92" i="1"/>
  <c r="BI84" i="1"/>
  <c r="BI76" i="1"/>
  <c r="BI251" i="1"/>
  <c r="BI243" i="1"/>
  <c r="BI235" i="1"/>
  <c r="BI227" i="1"/>
  <c r="BI219" i="1"/>
  <c r="BI211" i="1"/>
  <c r="BI203" i="1"/>
  <c r="BI195" i="1"/>
  <c r="BI187" i="1"/>
  <c r="BI179" i="1"/>
  <c r="BI171" i="1"/>
  <c r="BI163" i="1"/>
  <c r="BI155" i="1"/>
  <c r="BI147" i="1"/>
  <c r="BI139" i="1"/>
  <c r="BI131" i="1"/>
  <c r="BI123" i="1"/>
  <c r="BI115" i="1"/>
  <c r="BI107" i="1"/>
  <c r="BI99" i="1"/>
  <c r="BI91" i="1"/>
  <c r="BI83" i="1"/>
  <c r="BI75" i="1"/>
  <c r="AI19" i="1"/>
  <c r="AO225" i="1"/>
  <c r="AV225" i="1" s="1"/>
  <c r="AJ225" i="1"/>
  <c r="AO169" i="1"/>
  <c r="AV169" i="1" s="1"/>
  <c r="AJ169" i="1"/>
  <c r="AO129" i="1"/>
  <c r="AV129" i="1" s="1"/>
  <c r="AJ129" i="1"/>
  <c r="AO89" i="1"/>
  <c r="AV89" i="1" s="1"/>
  <c r="AJ89" i="1"/>
  <c r="AO57" i="1"/>
  <c r="AV57" i="1" s="1"/>
  <c r="AJ57" i="1"/>
  <c r="AN218" i="1"/>
  <c r="AU218" i="1" s="1"/>
  <c r="AN138" i="1"/>
  <c r="AU138" i="1" s="1"/>
  <c r="AK33" i="1"/>
  <c r="CJ33" i="1" s="1"/>
  <c r="AP33" i="1"/>
  <c r="AW33" i="1" s="1"/>
  <c r="AO248" i="1"/>
  <c r="AV248" i="1" s="1"/>
  <c r="AJ248" i="1"/>
  <c r="AO232" i="1"/>
  <c r="AV232" i="1" s="1"/>
  <c r="AJ232" i="1"/>
  <c r="AO216" i="1"/>
  <c r="AV216" i="1" s="1"/>
  <c r="AJ216" i="1"/>
  <c r="AO200" i="1"/>
  <c r="AV200" i="1" s="1"/>
  <c r="AJ200" i="1"/>
  <c r="AO160" i="1"/>
  <c r="AV160" i="1" s="1"/>
  <c r="AJ160" i="1"/>
  <c r="AO128" i="1"/>
  <c r="AV128" i="1" s="1"/>
  <c r="AJ128" i="1"/>
  <c r="AO112" i="1"/>
  <c r="AV112" i="1" s="1"/>
  <c r="AJ112" i="1"/>
  <c r="AO96" i="1"/>
  <c r="AV96" i="1" s="1"/>
  <c r="AJ96" i="1"/>
  <c r="AO80" i="1"/>
  <c r="AV80" i="1" s="1"/>
  <c r="AJ80" i="1"/>
  <c r="AO72" i="1"/>
  <c r="AV72" i="1" s="1"/>
  <c r="AJ72" i="1"/>
  <c r="AO64" i="1"/>
  <c r="AV64" i="1" s="1"/>
  <c r="AJ64" i="1"/>
  <c r="AO56" i="1"/>
  <c r="AV56" i="1" s="1"/>
  <c r="AJ56" i="1"/>
  <c r="AO40" i="1"/>
  <c r="AV40" i="1" s="1"/>
  <c r="AJ40" i="1"/>
  <c r="AO32" i="1"/>
  <c r="AV32" i="1" s="1"/>
  <c r="AJ32" i="1"/>
  <c r="AO24" i="1"/>
  <c r="AV24" i="1" s="1"/>
  <c r="AJ24" i="1"/>
  <c r="AN249" i="1"/>
  <c r="AU249" i="1" s="1"/>
  <c r="AN241" i="1"/>
  <c r="AU241" i="1" s="1"/>
  <c r="AN233" i="1"/>
  <c r="AU233" i="1" s="1"/>
  <c r="AN225" i="1"/>
  <c r="AU225" i="1" s="1"/>
  <c r="AN217" i="1"/>
  <c r="AU217" i="1" s="1"/>
  <c r="AN209" i="1"/>
  <c r="AU209" i="1" s="1"/>
  <c r="AN201" i="1"/>
  <c r="AU201" i="1" s="1"/>
  <c r="AN193" i="1"/>
  <c r="AU193" i="1" s="1"/>
  <c r="AN185" i="1"/>
  <c r="AU185" i="1" s="1"/>
  <c r="AN177" i="1"/>
  <c r="AU177" i="1" s="1"/>
  <c r="AN169" i="1"/>
  <c r="AU169" i="1" s="1"/>
  <c r="AN161" i="1"/>
  <c r="AU161" i="1" s="1"/>
  <c r="AN153" i="1"/>
  <c r="AU153" i="1" s="1"/>
  <c r="AN145" i="1"/>
  <c r="AU145" i="1" s="1"/>
  <c r="AN137" i="1"/>
  <c r="AU137" i="1" s="1"/>
  <c r="AN129" i="1"/>
  <c r="AU129" i="1" s="1"/>
  <c r="AN121" i="1"/>
  <c r="AU121" i="1" s="1"/>
  <c r="AN113" i="1"/>
  <c r="AU113" i="1" s="1"/>
  <c r="AN105" i="1"/>
  <c r="AU105" i="1" s="1"/>
  <c r="AN97" i="1"/>
  <c r="AU97" i="1" s="1"/>
  <c r="AN89" i="1"/>
  <c r="AU89" i="1" s="1"/>
  <c r="AN81" i="1"/>
  <c r="AU81" i="1" s="1"/>
  <c r="AN73" i="1"/>
  <c r="AU73" i="1" s="1"/>
  <c r="AN65" i="1"/>
  <c r="AU65" i="1" s="1"/>
  <c r="BI65" i="1"/>
  <c r="AN57" i="1"/>
  <c r="AU57" i="1" s="1"/>
  <c r="BI57" i="1"/>
  <c r="AN49" i="1"/>
  <c r="AU49" i="1" s="1"/>
  <c r="AI49" i="1"/>
  <c r="AM32" i="1"/>
  <c r="AR32" i="1"/>
  <c r="AY32" i="1" s="1"/>
  <c r="AO193" i="1"/>
  <c r="AV193" i="1" s="1"/>
  <c r="AJ193" i="1"/>
  <c r="AO137" i="1"/>
  <c r="AV137" i="1" s="1"/>
  <c r="AJ137" i="1"/>
  <c r="AO73" i="1"/>
  <c r="AV73" i="1" s="1"/>
  <c r="AJ73" i="1"/>
  <c r="AO33" i="1"/>
  <c r="AV33" i="1" s="1"/>
  <c r="AJ33" i="1"/>
  <c r="AN210" i="1"/>
  <c r="AU210" i="1" s="1"/>
  <c r="AN154" i="1"/>
  <c r="AU154" i="1" s="1"/>
  <c r="AM23" i="1"/>
  <c r="AR23" i="1"/>
  <c r="AY23" i="1" s="1"/>
  <c r="AK25" i="1"/>
  <c r="CJ25" i="1" s="1"/>
  <c r="AP25" i="1"/>
  <c r="AW25" i="1" s="1"/>
  <c r="AO176" i="1"/>
  <c r="AV176" i="1" s="1"/>
  <c r="AJ176" i="1"/>
  <c r="AM30" i="1"/>
  <c r="AR30" i="1"/>
  <c r="AY30" i="1" s="1"/>
  <c r="AM22" i="1"/>
  <c r="AR22" i="1"/>
  <c r="AY22" i="1" s="1"/>
  <c r="AQ253" i="1"/>
  <c r="AX253" i="1" s="1"/>
  <c r="AQ245" i="1"/>
  <c r="AX245" i="1" s="1"/>
  <c r="AQ237" i="1"/>
  <c r="AX237" i="1" s="1"/>
  <c r="AQ229" i="1"/>
  <c r="AX229" i="1" s="1"/>
  <c r="AQ221" i="1"/>
  <c r="AX221" i="1" s="1"/>
  <c r="AQ213" i="1"/>
  <c r="AX213" i="1" s="1"/>
  <c r="AQ205" i="1"/>
  <c r="AX205" i="1" s="1"/>
  <c r="AQ197" i="1"/>
  <c r="AX197" i="1" s="1"/>
  <c r="AQ189" i="1"/>
  <c r="AX189" i="1" s="1"/>
  <c r="AQ181" i="1"/>
  <c r="AX181" i="1" s="1"/>
  <c r="AQ173" i="1"/>
  <c r="AX173" i="1" s="1"/>
  <c r="AQ165" i="1"/>
  <c r="AX165" i="1" s="1"/>
  <c r="AQ157" i="1"/>
  <c r="AX157" i="1" s="1"/>
  <c r="AQ149" i="1"/>
  <c r="AX149" i="1" s="1"/>
  <c r="AQ141" i="1"/>
  <c r="AX141" i="1" s="1"/>
  <c r="AQ133" i="1"/>
  <c r="AX133" i="1" s="1"/>
  <c r="AQ125" i="1"/>
  <c r="AX125" i="1" s="1"/>
  <c r="AQ117" i="1"/>
  <c r="AX117" i="1" s="1"/>
  <c r="AQ109" i="1"/>
  <c r="AX109" i="1" s="1"/>
  <c r="AQ101" i="1"/>
  <c r="AX101" i="1" s="1"/>
  <c r="AQ93" i="1"/>
  <c r="AX93" i="1" s="1"/>
  <c r="AQ85" i="1"/>
  <c r="AX85" i="1" s="1"/>
  <c r="AQ77" i="1"/>
  <c r="AX77" i="1" s="1"/>
  <c r="AQ69" i="1"/>
  <c r="AX69" i="1" s="1"/>
  <c r="AQ61" i="1"/>
  <c r="AX61" i="1" s="1"/>
  <c r="AQ53" i="1"/>
  <c r="AX53" i="1" s="1"/>
  <c r="AQ45" i="1"/>
  <c r="AX45" i="1" s="1"/>
  <c r="AL45" i="1"/>
  <c r="AQ37" i="1"/>
  <c r="AX37" i="1" s="1"/>
  <c r="AQ29" i="1"/>
  <c r="AX29" i="1" s="1"/>
  <c r="AQ21" i="1"/>
  <c r="AX21" i="1" s="1"/>
  <c r="AK40" i="1"/>
  <c r="CJ40" i="1" s="1"/>
  <c r="AP40" i="1"/>
  <c r="AW40" i="1" s="1"/>
  <c r="AK32" i="1"/>
  <c r="CJ32" i="1" s="1"/>
  <c r="AP32" i="1"/>
  <c r="AW32" i="1" s="1"/>
  <c r="AK24" i="1"/>
  <c r="CJ24" i="1" s="1"/>
  <c r="AP24" i="1"/>
  <c r="AW24" i="1" s="1"/>
  <c r="AM24" i="1"/>
  <c r="AR24" i="1"/>
  <c r="AY24" i="1" s="1"/>
  <c r="AK26" i="1"/>
  <c r="CJ26" i="1" s="1"/>
  <c r="AP26" i="1"/>
  <c r="AW26" i="1" s="1"/>
  <c r="AO249" i="1"/>
  <c r="AV249" i="1" s="1"/>
  <c r="AJ249" i="1"/>
  <c r="AO201" i="1"/>
  <c r="AV201" i="1" s="1"/>
  <c r="AJ201" i="1"/>
  <c r="AO153" i="1"/>
  <c r="AV153" i="1" s="1"/>
  <c r="AJ153" i="1"/>
  <c r="AO81" i="1"/>
  <c r="AV81" i="1" s="1"/>
  <c r="AJ81" i="1"/>
  <c r="AO25" i="1"/>
  <c r="AV25" i="1" s="1"/>
  <c r="AJ25" i="1"/>
  <c r="AN194" i="1"/>
  <c r="AU194" i="1" s="1"/>
  <c r="AN130" i="1"/>
  <c r="AU130" i="1" s="1"/>
  <c r="AN90" i="1"/>
  <c r="AU90" i="1" s="1"/>
  <c r="AN66" i="1"/>
  <c r="AU66" i="1" s="1"/>
  <c r="BI66" i="1"/>
  <c r="AP41" i="1"/>
  <c r="AW41" i="1" s="1"/>
  <c r="AK41" i="1"/>
  <c r="CJ41" i="1" s="1"/>
  <c r="AO144" i="1"/>
  <c r="AV144" i="1" s="1"/>
  <c r="AJ144" i="1"/>
  <c r="AM29" i="1"/>
  <c r="AR29" i="1"/>
  <c r="AY29" i="1" s="1"/>
  <c r="AM21" i="1"/>
  <c r="AR21" i="1"/>
  <c r="AY21" i="1" s="1"/>
  <c r="AQ252" i="1"/>
  <c r="AX252" i="1" s="1"/>
  <c r="AQ244" i="1"/>
  <c r="AX244" i="1" s="1"/>
  <c r="AQ236" i="1"/>
  <c r="AX236" i="1" s="1"/>
  <c r="AQ228" i="1"/>
  <c r="AX228" i="1" s="1"/>
  <c r="AQ220" i="1"/>
  <c r="AX220" i="1" s="1"/>
  <c r="AQ212" i="1"/>
  <c r="AX212" i="1" s="1"/>
  <c r="AQ204" i="1"/>
  <c r="AX204" i="1" s="1"/>
  <c r="AQ196" i="1"/>
  <c r="AX196" i="1" s="1"/>
  <c r="AQ188" i="1"/>
  <c r="AX188" i="1" s="1"/>
  <c r="AQ180" i="1"/>
  <c r="AX180" i="1" s="1"/>
  <c r="AQ172" i="1"/>
  <c r="AX172" i="1" s="1"/>
  <c r="AQ164" i="1"/>
  <c r="AX164" i="1" s="1"/>
  <c r="AQ156" i="1"/>
  <c r="AX156" i="1" s="1"/>
  <c r="AQ148" i="1"/>
  <c r="AX148" i="1" s="1"/>
  <c r="AQ140" i="1"/>
  <c r="AX140" i="1" s="1"/>
  <c r="AQ132" i="1"/>
  <c r="AX132" i="1" s="1"/>
  <c r="AQ124" i="1"/>
  <c r="AX124" i="1" s="1"/>
  <c r="AQ116" i="1"/>
  <c r="AX116" i="1" s="1"/>
  <c r="AQ108" i="1"/>
  <c r="AX108" i="1" s="1"/>
  <c r="AQ100" i="1"/>
  <c r="AX100" i="1" s="1"/>
  <c r="AQ92" i="1"/>
  <c r="AX92" i="1" s="1"/>
  <c r="AQ84" i="1"/>
  <c r="AX84" i="1" s="1"/>
  <c r="AQ76" i="1"/>
  <c r="AX76" i="1" s="1"/>
  <c r="AQ68" i="1"/>
  <c r="AX68" i="1" s="1"/>
  <c r="AQ60" i="1"/>
  <c r="AX60" i="1" s="1"/>
  <c r="AQ52" i="1"/>
  <c r="AX52" i="1" s="1"/>
  <c r="AQ44" i="1"/>
  <c r="AX44" i="1" s="1"/>
  <c r="AL44" i="1"/>
  <c r="AQ36" i="1"/>
  <c r="AX36" i="1" s="1"/>
  <c r="AQ28" i="1"/>
  <c r="AX28" i="1" s="1"/>
  <c r="AQ20" i="1"/>
  <c r="AX20" i="1" s="1"/>
  <c r="AP42" i="1"/>
  <c r="AW42" i="1" s="1"/>
  <c r="AK42" i="1"/>
  <c r="CJ42" i="1" s="1"/>
  <c r="AO233" i="1"/>
  <c r="AV233" i="1" s="1"/>
  <c r="AJ233" i="1"/>
  <c r="AO185" i="1"/>
  <c r="AV185" i="1" s="1"/>
  <c r="AJ185" i="1"/>
  <c r="AO145" i="1"/>
  <c r="AV145" i="1" s="1"/>
  <c r="AJ145" i="1"/>
  <c r="AO105" i="1"/>
  <c r="AV105" i="1" s="1"/>
  <c r="AJ105" i="1"/>
  <c r="AO49" i="1"/>
  <c r="AV49" i="1" s="1"/>
  <c r="AJ49" i="1"/>
  <c r="AN242" i="1"/>
  <c r="AU242" i="1" s="1"/>
  <c r="AN146" i="1"/>
  <c r="AU146" i="1" s="1"/>
  <c r="AO240" i="1"/>
  <c r="AV240" i="1" s="1"/>
  <c r="AJ240" i="1"/>
  <c r="AO224" i="1"/>
  <c r="AV224" i="1" s="1"/>
  <c r="AJ224" i="1"/>
  <c r="AO208" i="1"/>
  <c r="AV208" i="1" s="1"/>
  <c r="AJ208" i="1"/>
  <c r="AO192" i="1"/>
  <c r="AV192" i="1" s="1"/>
  <c r="AJ192" i="1"/>
  <c r="AO152" i="1"/>
  <c r="AV152" i="1" s="1"/>
  <c r="AJ152" i="1"/>
  <c r="AO136" i="1"/>
  <c r="AV136" i="1" s="1"/>
  <c r="AJ136" i="1"/>
  <c r="AO120" i="1"/>
  <c r="AV120" i="1" s="1"/>
  <c r="AJ120" i="1"/>
  <c r="AO104" i="1"/>
  <c r="AV104" i="1" s="1"/>
  <c r="AJ104" i="1"/>
  <c r="AO88" i="1"/>
  <c r="AV88" i="1" s="1"/>
  <c r="AJ88" i="1"/>
  <c r="AO48" i="1"/>
  <c r="AV48" i="1" s="1"/>
  <c r="AJ48" i="1"/>
  <c r="AR252" i="1"/>
  <c r="AY252" i="1" s="1"/>
  <c r="AR244" i="1"/>
  <c r="AY244" i="1" s="1"/>
  <c r="AR236" i="1"/>
  <c r="AY236" i="1" s="1"/>
  <c r="AR228" i="1"/>
  <c r="AY228" i="1" s="1"/>
  <c r="AR220" i="1"/>
  <c r="AY220" i="1" s="1"/>
  <c r="AR212" i="1"/>
  <c r="AY212" i="1" s="1"/>
  <c r="AR204" i="1"/>
  <c r="AY204" i="1" s="1"/>
  <c r="AR196" i="1"/>
  <c r="AY196" i="1" s="1"/>
  <c r="AR188" i="1"/>
  <c r="AY188" i="1" s="1"/>
  <c r="AR180" i="1"/>
  <c r="AY180" i="1" s="1"/>
  <c r="AR172" i="1"/>
  <c r="AY172" i="1" s="1"/>
  <c r="AR164" i="1"/>
  <c r="AY164" i="1" s="1"/>
  <c r="AR156" i="1"/>
  <c r="AY156" i="1" s="1"/>
  <c r="AR148" i="1"/>
  <c r="AY148" i="1" s="1"/>
  <c r="AR140" i="1"/>
  <c r="AY140" i="1" s="1"/>
  <c r="AR132" i="1"/>
  <c r="AY132" i="1" s="1"/>
  <c r="AR124" i="1"/>
  <c r="AY124" i="1" s="1"/>
  <c r="AR116" i="1"/>
  <c r="AY116" i="1" s="1"/>
  <c r="AR108" i="1"/>
  <c r="AY108" i="1" s="1"/>
  <c r="AR100" i="1"/>
  <c r="AY100" i="1" s="1"/>
  <c r="AR92" i="1"/>
  <c r="AY92" i="1" s="1"/>
  <c r="AR84" i="1"/>
  <c r="AY84" i="1" s="1"/>
  <c r="AR76" i="1"/>
  <c r="AY76" i="1" s="1"/>
  <c r="AR68" i="1"/>
  <c r="AY68" i="1" s="1"/>
  <c r="AR60" i="1"/>
  <c r="AY60" i="1" s="1"/>
  <c r="AR52" i="1"/>
  <c r="AY52" i="1" s="1"/>
  <c r="AR44" i="1"/>
  <c r="AY44" i="1" s="1"/>
  <c r="AR36" i="1"/>
  <c r="AY36" i="1" s="1"/>
  <c r="AM28" i="1"/>
  <c r="AR28" i="1"/>
  <c r="AY28" i="1" s="1"/>
  <c r="AM20" i="1"/>
  <c r="AR20" i="1"/>
  <c r="AY20" i="1" s="1"/>
  <c r="AQ251" i="1"/>
  <c r="AX251" i="1" s="1"/>
  <c r="AQ243" i="1"/>
  <c r="AX243" i="1" s="1"/>
  <c r="AQ235" i="1"/>
  <c r="AX235" i="1" s="1"/>
  <c r="AQ227" i="1"/>
  <c r="AX227" i="1" s="1"/>
  <c r="AQ219" i="1"/>
  <c r="AX219" i="1" s="1"/>
  <c r="AQ211" i="1"/>
  <c r="AX211" i="1" s="1"/>
  <c r="AQ203" i="1"/>
  <c r="AX203" i="1" s="1"/>
  <c r="AQ195" i="1"/>
  <c r="AX195" i="1" s="1"/>
  <c r="AQ187" i="1"/>
  <c r="AX187" i="1" s="1"/>
  <c r="AQ179" i="1"/>
  <c r="AX179" i="1" s="1"/>
  <c r="AQ171" i="1"/>
  <c r="AX171" i="1" s="1"/>
  <c r="AQ163" i="1"/>
  <c r="AX163" i="1" s="1"/>
  <c r="AQ155" i="1"/>
  <c r="AX155" i="1" s="1"/>
  <c r="AQ147" i="1"/>
  <c r="AX147" i="1" s="1"/>
  <c r="AQ139" i="1"/>
  <c r="AX139" i="1" s="1"/>
  <c r="AQ131" i="1"/>
  <c r="AX131" i="1" s="1"/>
  <c r="AQ123" i="1"/>
  <c r="AX123" i="1" s="1"/>
  <c r="AQ115" i="1"/>
  <c r="AX115" i="1" s="1"/>
  <c r="AQ107" i="1"/>
  <c r="AX107" i="1" s="1"/>
  <c r="AQ99" i="1"/>
  <c r="AX99" i="1" s="1"/>
  <c r="AQ91" i="1"/>
  <c r="AX91" i="1" s="1"/>
  <c r="AO209" i="1"/>
  <c r="AV209" i="1" s="1"/>
  <c r="AJ209" i="1"/>
  <c r="AO113" i="1"/>
  <c r="AV113" i="1" s="1"/>
  <c r="AJ113" i="1"/>
  <c r="AN226" i="1"/>
  <c r="AU226" i="1" s="1"/>
  <c r="AN178" i="1"/>
  <c r="AU178" i="1" s="1"/>
  <c r="AN106" i="1"/>
  <c r="AU106" i="1" s="1"/>
  <c r="AN58" i="1"/>
  <c r="AU58" i="1" s="1"/>
  <c r="BI58" i="1"/>
  <c r="AM31" i="1"/>
  <c r="AR31" i="1"/>
  <c r="AY31" i="1" s="1"/>
  <c r="AO168" i="1"/>
  <c r="AV168" i="1" s="1"/>
  <c r="AJ168" i="1"/>
  <c r="AR251" i="1"/>
  <c r="AY251" i="1" s="1"/>
  <c r="AR243" i="1"/>
  <c r="AY243" i="1" s="1"/>
  <c r="AR235" i="1"/>
  <c r="AY235" i="1" s="1"/>
  <c r="AR227" i="1"/>
  <c r="AY227" i="1" s="1"/>
  <c r="AR219" i="1"/>
  <c r="AY219" i="1" s="1"/>
  <c r="AR211" i="1"/>
  <c r="AY211" i="1" s="1"/>
  <c r="AR203" i="1"/>
  <c r="AY203" i="1" s="1"/>
  <c r="AR195" i="1"/>
  <c r="AY195" i="1" s="1"/>
  <c r="AR187" i="1"/>
  <c r="AY187" i="1" s="1"/>
  <c r="AR179" i="1"/>
  <c r="AY179" i="1" s="1"/>
  <c r="AR171" i="1"/>
  <c r="AY171" i="1" s="1"/>
  <c r="AR163" i="1"/>
  <c r="AY163" i="1" s="1"/>
  <c r="AR155" i="1"/>
  <c r="AY155" i="1" s="1"/>
  <c r="AR147" i="1"/>
  <c r="AY147" i="1" s="1"/>
  <c r="AR139" i="1"/>
  <c r="AY139" i="1" s="1"/>
  <c r="AR131" i="1"/>
  <c r="AY131" i="1" s="1"/>
  <c r="AR123" i="1"/>
  <c r="AY123" i="1" s="1"/>
  <c r="AR115" i="1"/>
  <c r="AY115" i="1" s="1"/>
  <c r="AR107" i="1"/>
  <c r="AY107" i="1" s="1"/>
  <c r="AR99" i="1"/>
  <c r="AY99" i="1" s="1"/>
  <c r="AR91" i="1"/>
  <c r="AY91" i="1" s="1"/>
  <c r="AR83" i="1"/>
  <c r="AY83" i="1" s="1"/>
  <c r="AR75" i="1"/>
  <c r="AY75" i="1" s="1"/>
  <c r="AR67" i="1"/>
  <c r="AY67" i="1" s="1"/>
  <c r="AR59" i="1"/>
  <c r="AY59" i="1" s="1"/>
  <c r="AR51" i="1"/>
  <c r="AY51" i="1" s="1"/>
  <c r="AR43" i="1"/>
  <c r="AY43" i="1" s="1"/>
  <c r="AR35" i="1"/>
  <c r="AY35" i="1" s="1"/>
  <c r="AR27" i="1"/>
  <c r="AY27" i="1" s="1"/>
  <c r="AR19" i="1"/>
  <c r="AY19" i="1" s="1"/>
  <c r="AM19" i="1"/>
  <c r="AQ250" i="1"/>
  <c r="AX250" i="1" s="1"/>
  <c r="AQ242" i="1"/>
  <c r="AX242" i="1" s="1"/>
  <c r="AQ234" i="1"/>
  <c r="AX234" i="1" s="1"/>
  <c r="AQ226" i="1"/>
  <c r="AX226" i="1" s="1"/>
  <c r="AQ218" i="1"/>
  <c r="AX218" i="1" s="1"/>
  <c r="AQ210" i="1"/>
  <c r="AX210" i="1" s="1"/>
  <c r="AQ202" i="1"/>
  <c r="AX202" i="1" s="1"/>
  <c r="AQ194" i="1"/>
  <c r="AX194" i="1" s="1"/>
  <c r="AQ186" i="1"/>
  <c r="AX186" i="1" s="1"/>
  <c r="AQ178" i="1"/>
  <c r="AX178" i="1" s="1"/>
  <c r="AQ170" i="1"/>
  <c r="AX170" i="1" s="1"/>
  <c r="AQ162" i="1"/>
  <c r="AX162" i="1" s="1"/>
  <c r="AQ154" i="1"/>
  <c r="AX154" i="1" s="1"/>
  <c r="AQ146" i="1"/>
  <c r="AX146" i="1" s="1"/>
  <c r="AQ138" i="1"/>
  <c r="AX138" i="1" s="1"/>
  <c r="AQ130" i="1"/>
  <c r="AX130" i="1" s="1"/>
  <c r="AQ122" i="1"/>
  <c r="AX122" i="1" s="1"/>
  <c r="AQ114" i="1"/>
  <c r="AX114" i="1" s="1"/>
  <c r="AQ106" i="1"/>
  <c r="AX106" i="1" s="1"/>
  <c r="AQ98" i="1"/>
  <c r="AX98" i="1" s="1"/>
  <c r="AQ90" i="1"/>
  <c r="AX90" i="1" s="1"/>
  <c r="AK34" i="1"/>
  <c r="CJ34" i="1" s="1"/>
  <c r="AP34" i="1"/>
  <c r="AW34" i="1" s="1"/>
  <c r="AO241" i="1"/>
  <c r="AV241" i="1" s="1"/>
  <c r="AJ241" i="1"/>
  <c r="AO177" i="1"/>
  <c r="AV177" i="1" s="1"/>
  <c r="AJ177" i="1"/>
  <c r="AO121" i="1"/>
  <c r="AV121" i="1" s="1"/>
  <c r="AJ121" i="1"/>
  <c r="AO65" i="1"/>
  <c r="AV65" i="1" s="1"/>
  <c r="AJ65" i="1"/>
  <c r="AN250" i="1"/>
  <c r="AU250" i="1" s="1"/>
  <c r="AN202" i="1"/>
  <c r="AU202" i="1" s="1"/>
  <c r="AN170" i="1"/>
  <c r="AU170" i="1" s="1"/>
  <c r="AN122" i="1"/>
  <c r="AU122" i="1" s="1"/>
  <c r="AN98" i="1"/>
  <c r="AU98" i="1" s="1"/>
  <c r="AN74" i="1"/>
  <c r="AU74" i="1" s="1"/>
  <c r="AO184" i="1"/>
  <c r="AV184" i="1" s="1"/>
  <c r="AJ184" i="1"/>
  <c r="AR250" i="1"/>
  <c r="AY250" i="1" s="1"/>
  <c r="AR242" i="1"/>
  <c r="AY242" i="1" s="1"/>
  <c r="AR234" i="1"/>
  <c r="AY234" i="1" s="1"/>
  <c r="AR226" i="1"/>
  <c r="AY226" i="1" s="1"/>
  <c r="AR218" i="1"/>
  <c r="AY218" i="1" s="1"/>
  <c r="AR210" i="1"/>
  <c r="AY210" i="1" s="1"/>
  <c r="AR202" i="1"/>
  <c r="AY202" i="1" s="1"/>
  <c r="AR194" i="1"/>
  <c r="AY194" i="1" s="1"/>
  <c r="AR186" i="1"/>
  <c r="AY186" i="1" s="1"/>
  <c r="AR178" i="1"/>
  <c r="AY178" i="1" s="1"/>
  <c r="AR170" i="1"/>
  <c r="AY170" i="1" s="1"/>
  <c r="AR162" i="1"/>
  <c r="AY162" i="1" s="1"/>
  <c r="AR154" i="1"/>
  <c r="AY154" i="1" s="1"/>
  <c r="AR146" i="1"/>
  <c r="AY146" i="1" s="1"/>
  <c r="AR138" i="1"/>
  <c r="AY138" i="1" s="1"/>
  <c r="AR130" i="1"/>
  <c r="AY130" i="1" s="1"/>
  <c r="AR122" i="1"/>
  <c r="AY122" i="1" s="1"/>
  <c r="AR114" i="1"/>
  <c r="AY114" i="1" s="1"/>
  <c r="AR106" i="1"/>
  <c r="AY106" i="1" s="1"/>
  <c r="AR98" i="1"/>
  <c r="AY98" i="1" s="1"/>
  <c r="AR90" i="1"/>
  <c r="AY90" i="1" s="1"/>
  <c r="AR82" i="1"/>
  <c r="AY82" i="1" s="1"/>
  <c r="AR74" i="1"/>
  <c r="AY74" i="1" s="1"/>
  <c r="AR66" i="1"/>
  <c r="AY66" i="1" s="1"/>
  <c r="AR58" i="1"/>
  <c r="AY58" i="1" s="1"/>
  <c r="AR50" i="1"/>
  <c r="AY50" i="1" s="1"/>
  <c r="AR42" i="1"/>
  <c r="AY42" i="1" s="1"/>
  <c r="AR34" i="1"/>
  <c r="AY34" i="1" s="1"/>
  <c r="AR26" i="1"/>
  <c r="AY26" i="1" s="1"/>
  <c r="AQ249" i="1"/>
  <c r="AX249" i="1" s="1"/>
  <c r="AQ241" i="1"/>
  <c r="AX241" i="1" s="1"/>
  <c r="AQ233" i="1"/>
  <c r="AX233" i="1" s="1"/>
  <c r="AQ225" i="1"/>
  <c r="AX225" i="1" s="1"/>
  <c r="AQ217" i="1"/>
  <c r="AX217" i="1" s="1"/>
  <c r="AQ209" i="1"/>
  <c r="AX209" i="1" s="1"/>
  <c r="AQ201" i="1"/>
  <c r="AX201" i="1" s="1"/>
  <c r="AQ193" i="1"/>
  <c r="AX193" i="1" s="1"/>
  <c r="AQ185" i="1"/>
  <c r="AX185" i="1" s="1"/>
  <c r="AQ177" i="1"/>
  <c r="AX177" i="1" s="1"/>
  <c r="AQ169" i="1"/>
  <c r="AX169" i="1" s="1"/>
  <c r="AQ161" i="1"/>
  <c r="AX161" i="1" s="1"/>
  <c r="AQ153" i="1"/>
  <c r="AX153" i="1" s="1"/>
  <c r="AQ145" i="1"/>
  <c r="AX145" i="1" s="1"/>
  <c r="AQ137" i="1"/>
  <c r="AX137" i="1" s="1"/>
  <c r="AQ129" i="1"/>
  <c r="AX129" i="1" s="1"/>
  <c r="AQ121" i="1"/>
  <c r="AX121" i="1" s="1"/>
  <c r="AQ113" i="1"/>
  <c r="AX113" i="1" s="1"/>
  <c r="AQ105" i="1"/>
  <c r="AX105" i="1" s="1"/>
  <c r="AQ97" i="1"/>
  <c r="AX97" i="1" s="1"/>
  <c r="AQ89" i="1"/>
  <c r="AX89" i="1" s="1"/>
  <c r="AO217" i="1"/>
  <c r="AV217" i="1" s="1"/>
  <c r="AJ217" i="1"/>
  <c r="AO161" i="1"/>
  <c r="AV161" i="1" s="1"/>
  <c r="AJ161" i="1"/>
  <c r="AO97" i="1"/>
  <c r="AV97" i="1" s="1"/>
  <c r="AJ97" i="1"/>
  <c r="AO41" i="1"/>
  <c r="AV41" i="1" s="1"/>
  <c r="AJ41" i="1"/>
  <c r="AN234" i="1"/>
  <c r="AU234" i="1" s="1"/>
  <c r="AN186" i="1"/>
  <c r="AU186" i="1" s="1"/>
  <c r="AN162" i="1"/>
  <c r="AU162" i="1" s="1"/>
  <c r="AN114" i="1"/>
  <c r="AU114" i="1" s="1"/>
  <c r="AN82" i="1"/>
  <c r="AU82" i="1" s="1"/>
  <c r="AN50" i="1"/>
  <c r="AU50" i="1" s="1"/>
  <c r="AI50" i="1"/>
  <c r="AM33" i="1"/>
  <c r="AR33" i="1"/>
  <c r="AY33" i="1" s="1"/>
  <c r="AM25" i="1"/>
  <c r="AR25" i="1"/>
  <c r="AY25" i="1" s="1"/>
  <c r="AQ248" i="1"/>
  <c r="AX248" i="1" s="1"/>
  <c r="AQ240" i="1"/>
  <c r="AX240" i="1" s="1"/>
  <c r="AQ232" i="1"/>
  <c r="AX232" i="1" s="1"/>
  <c r="AQ224" i="1"/>
  <c r="AX224" i="1" s="1"/>
  <c r="AQ216" i="1"/>
  <c r="AX216" i="1" s="1"/>
  <c r="AQ208" i="1"/>
  <c r="AX208" i="1" s="1"/>
  <c r="AQ200" i="1"/>
  <c r="AX200" i="1" s="1"/>
  <c r="AQ192" i="1"/>
  <c r="AX192" i="1" s="1"/>
  <c r="AQ184" i="1"/>
  <c r="AX184" i="1" s="1"/>
  <c r="AQ176" i="1"/>
  <c r="AX176" i="1" s="1"/>
  <c r="AQ168" i="1"/>
  <c r="AX168" i="1" s="1"/>
  <c r="AQ160" i="1"/>
  <c r="AX160" i="1" s="1"/>
  <c r="AQ152" i="1"/>
  <c r="AX152" i="1" s="1"/>
  <c r="AQ144" i="1"/>
  <c r="AX144" i="1" s="1"/>
  <c r="AQ136" i="1"/>
  <c r="AX136" i="1" s="1"/>
  <c r="AQ128" i="1"/>
  <c r="AX128" i="1" s="1"/>
  <c r="AQ120" i="1"/>
  <c r="AX120" i="1" s="1"/>
  <c r="AQ112" i="1"/>
  <c r="AX112" i="1" s="1"/>
  <c r="AQ104" i="1"/>
  <c r="AX104" i="1" s="1"/>
  <c r="AQ96" i="1"/>
  <c r="AX96" i="1" s="1"/>
  <c r="AQ88" i="1"/>
  <c r="AX88" i="1" s="1"/>
  <c r="AQ80" i="1"/>
  <c r="AX80" i="1" s="1"/>
  <c r="AQ72" i="1"/>
  <c r="AX72" i="1" s="1"/>
  <c r="AQ64" i="1"/>
  <c r="AX64" i="1" s="1"/>
  <c r="AQ56" i="1"/>
  <c r="AX56" i="1" s="1"/>
  <c r="AQ48" i="1"/>
  <c r="AX48" i="1" s="1"/>
  <c r="AQ40" i="1"/>
  <c r="AX40" i="1" s="1"/>
  <c r="AQ32" i="1"/>
  <c r="AX32" i="1" s="1"/>
  <c r="AQ24" i="1"/>
  <c r="AX24" i="1" s="1"/>
  <c r="AP43" i="1"/>
  <c r="AW43" i="1" s="1"/>
  <c r="AK43" i="1"/>
  <c r="CJ43" i="1" s="1"/>
  <c r="AP19" i="1"/>
  <c r="AW19" i="1" s="1"/>
  <c r="AK19" i="1"/>
  <c r="BS11" i="1" s="1"/>
  <c r="AO247" i="1"/>
  <c r="AV247" i="1" s="1"/>
  <c r="AJ247" i="1"/>
  <c r="AO239" i="1"/>
  <c r="AV239" i="1" s="1"/>
  <c r="AJ239" i="1"/>
  <c r="AO231" i="1"/>
  <c r="AV231" i="1" s="1"/>
  <c r="AJ231" i="1"/>
  <c r="AO223" i="1"/>
  <c r="AV223" i="1" s="1"/>
  <c r="AJ223" i="1"/>
  <c r="AO215" i="1"/>
  <c r="AV215" i="1" s="1"/>
  <c r="AJ215" i="1"/>
  <c r="AO207" i="1"/>
  <c r="AV207" i="1" s="1"/>
  <c r="AJ207" i="1"/>
  <c r="AO199" i="1"/>
  <c r="AV199" i="1" s="1"/>
  <c r="AJ199" i="1"/>
  <c r="AO191" i="1"/>
  <c r="AV191" i="1" s="1"/>
  <c r="AJ191" i="1"/>
  <c r="AO183" i="1"/>
  <c r="AV183" i="1" s="1"/>
  <c r="AJ183" i="1"/>
  <c r="AO175" i="1"/>
  <c r="AV175" i="1" s="1"/>
  <c r="AJ175" i="1"/>
  <c r="AO167" i="1"/>
  <c r="AV167" i="1" s="1"/>
  <c r="AJ167" i="1"/>
  <c r="AO159" i="1"/>
  <c r="AV159" i="1" s="1"/>
  <c r="AJ159" i="1"/>
  <c r="AO151" i="1"/>
  <c r="AV151" i="1" s="1"/>
  <c r="AJ151" i="1"/>
  <c r="AO143" i="1"/>
  <c r="AV143" i="1" s="1"/>
  <c r="AJ143" i="1"/>
  <c r="AO135" i="1"/>
  <c r="AV135" i="1" s="1"/>
  <c r="AJ135" i="1"/>
  <c r="AO127" i="1"/>
  <c r="AV127" i="1" s="1"/>
  <c r="AJ127" i="1"/>
  <c r="AO119" i="1"/>
  <c r="AV119" i="1" s="1"/>
  <c r="AJ119" i="1"/>
  <c r="AO111" i="1"/>
  <c r="AV111" i="1" s="1"/>
  <c r="AJ111" i="1"/>
  <c r="AO103" i="1"/>
  <c r="AV103" i="1" s="1"/>
  <c r="AJ103" i="1"/>
  <c r="AO95" i="1"/>
  <c r="AV95" i="1" s="1"/>
  <c r="AJ95" i="1"/>
  <c r="AO87" i="1"/>
  <c r="AV87" i="1" s="1"/>
  <c r="AJ87" i="1"/>
  <c r="AO79" i="1"/>
  <c r="AV79" i="1" s="1"/>
  <c r="AJ79" i="1"/>
  <c r="AO71" i="1"/>
  <c r="AV71" i="1" s="1"/>
  <c r="AJ71" i="1"/>
  <c r="AO63" i="1"/>
  <c r="AV63" i="1" s="1"/>
  <c r="AJ63" i="1"/>
  <c r="AO55" i="1"/>
  <c r="AV55" i="1" s="1"/>
  <c r="AJ55" i="1"/>
  <c r="AO47" i="1"/>
  <c r="AV47" i="1" s="1"/>
  <c r="AJ47" i="1"/>
  <c r="AO39" i="1"/>
  <c r="AV39" i="1" s="1"/>
  <c r="AJ39" i="1"/>
  <c r="AO31" i="1"/>
  <c r="AV31" i="1" s="1"/>
  <c r="AJ31" i="1"/>
  <c r="AO23" i="1"/>
  <c r="AV23" i="1" s="1"/>
  <c r="AJ23" i="1"/>
  <c r="AN248" i="1"/>
  <c r="AU248" i="1" s="1"/>
  <c r="AN240" i="1"/>
  <c r="AU240" i="1" s="1"/>
  <c r="AN232" i="1"/>
  <c r="AU232" i="1" s="1"/>
  <c r="AN224" i="1"/>
  <c r="AU224" i="1" s="1"/>
  <c r="AN216" i="1"/>
  <c r="AU216" i="1" s="1"/>
  <c r="AN208" i="1"/>
  <c r="AU208" i="1" s="1"/>
  <c r="AN200" i="1"/>
  <c r="AU200" i="1" s="1"/>
  <c r="AN192" i="1"/>
  <c r="AU192" i="1" s="1"/>
  <c r="AN184" i="1"/>
  <c r="AU184" i="1" s="1"/>
  <c r="AN176" i="1"/>
  <c r="AU176" i="1" s="1"/>
  <c r="AN168" i="1"/>
  <c r="AU168" i="1" s="1"/>
  <c r="AN160" i="1"/>
  <c r="AU160" i="1" s="1"/>
  <c r="AN152" i="1"/>
  <c r="AU152" i="1" s="1"/>
  <c r="AN144" i="1"/>
  <c r="AU144" i="1" s="1"/>
  <c r="AN136" i="1"/>
  <c r="AU136" i="1" s="1"/>
  <c r="AN128" i="1"/>
  <c r="AU128" i="1" s="1"/>
  <c r="AN120" i="1"/>
  <c r="AU120" i="1" s="1"/>
  <c r="AN112" i="1"/>
  <c r="AU112" i="1" s="1"/>
  <c r="AN104" i="1"/>
  <c r="AU104" i="1" s="1"/>
  <c r="AN96" i="1"/>
  <c r="AU96" i="1" s="1"/>
  <c r="AN88" i="1"/>
  <c r="AU88" i="1" s="1"/>
  <c r="AN80" i="1"/>
  <c r="AU80" i="1" s="1"/>
  <c r="AN72" i="1"/>
  <c r="AU72" i="1" s="1"/>
  <c r="AN64" i="1"/>
  <c r="AU64" i="1" s="1"/>
  <c r="BI64" i="1"/>
  <c r="AN56" i="1"/>
  <c r="AU56" i="1" s="1"/>
  <c r="BI56" i="1"/>
  <c r="AO246" i="1"/>
  <c r="AV246" i="1" s="1"/>
  <c r="AJ246" i="1"/>
  <c r="AO238" i="1"/>
  <c r="AV238" i="1" s="1"/>
  <c r="AJ238" i="1"/>
  <c r="AO230" i="1"/>
  <c r="AV230" i="1" s="1"/>
  <c r="AJ230" i="1"/>
  <c r="AO222" i="1"/>
  <c r="AV222" i="1" s="1"/>
  <c r="AJ222" i="1"/>
  <c r="AO214" i="1"/>
  <c r="AV214" i="1" s="1"/>
  <c r="AJ214" i="1"/>
  <c r="AO206" i="1"/>
  <c r="AV206" i="1" s="1"/>
  <c r="AJ206" i="1"/>
  <c r="AO198" i="1"/>
  <c r="AV198" i="1" s="1"/>
  <c r="AJ198" i="1"/>
  <c r="AO190" i="1"/>
  <c r="AV190" i="1" s="1"/>
  <c r="AJ190" i="1"/>
  <c r="AO182" i="1"/>
  <c r="AV182" i="1" s="1"/>
  <c r="AJ182" i="1"/>
  <c r="AO174" i="1"/>
  <c r="AV174" i="1" s="1"/>
  <c r="AJ174" i="1"/>
  <c r="AO166" i="1"/>
  <c r="AV166" i="1" s="1"/>
  <c r="AJ166" i="1"/>
  <c r="AO158" i="1"/>
  <c r="AV158" i="1" s="1"/>
  <c r="AJ158" i="1"/>
  <c r="AO150" i="1"/>
  <c r="AV150" i="1" s="1"/>
  <c r="AJ150" i="1"/>
  <c r="AO142" i="1"/>
  <c r="AV142" i="1" s="1"/>
  <c r="AJ142" i="1"/>
  <c r="AO134" i="1"/>
  <c r="AV134" i="1" s="1"/>
  <c r="AJ134" i="1"/>
  <c r="AO126" i="1"/>
  <c r="AV126" i="1" s="1"/>
  <c r="AJ126" i="1"/>
  <c r="AO118" i="1"/>
  <c r="AV118" i="1" s="1"/>
  <c r="AJ118" i="1"/>
  <c r="AO110" i="1"/>
  <c r="AV110" i="1" s="1"/>
  <c r="AJ110" i="1"/>
  <c r="AO102" i="1"/>
  <c r="AV102" i="1" s="1"/>
  <c r="AJ102" i="1"/>
  <c r="AO94" i="1"/>
  <c r="AV94" i="1" s="1"/>
  <c r="AJ94" i="1"/>
  <c r="AO86" i="1"/>
  <c r="AV86" i="1" s="1"/>
  <c r="AJ86" i="1"/>
  <c r="AO78" i="1"/>
  <c r="AV78" i="1" s="1"/>
  <c r="AJ78" i="1"/>
  <c r="AO70" i="1"/>
  <c r="AV70" i="1" s="1"/>
  <c r="AJ70" i="1"/>
  <c r="AO62" i="1"/>
  <c r="AV62" i="1" s="1"/>
  <c r="AJ62" i="1"/>
  <c r="AO54" i="1"/>
  <c r="AV54" i="1" s="1"/>
  <c r="AJ54" i="1"/>
  <c r="AO46" i="1"/>
  <c r="AV46" i="1" s="1"/>
  <c r="AJ46" i="1"/>
  <c r="AO38" i="1"/>
  <c r="AV38" i="1" s="1"/>
  <c r="AJ38" i="1"/>
  <c r="AO30" i="1"/>
  <c r="AV30" i="1" s="1"/>
  <c r="AJ30" i="1"/>
  <c r="AO22" i="1"/>
  <c r="AV22" i="1" s="1"/>
  <c r="AJ22" i="1"/>
  <c r="AN247" i="1"/>
  <c r="AU247" i="1" s="1"/>
  <c r="AN239" i="1"/>
  <c r="AU239" i="1" s="1"/>
  <c r="AN231" i="1"/>
  <c r="AU231" i="1" s="1"/>
  <c r="AN223" i="1"/>
  <c r="AU223" i="1" s="1"/>
  <c r="AN215" i="1"/>
  <c r="AU215" i="1" s="1"/>
  <c r="AN207" i="1"/>
  <c r="AU207" i="1" s="1"/>
  <c r="AN199" i="1"/>
  <c r="AU199" i="1" s="1"/>
  <c r="AN191" i="1"/>
  <c r="AU191" i="1" s="1"/>
  <c r="AN183" i="1"/>
  <c r="AU183" i="1" s="1"/>
  <c r="AN175" i="1"/>
  <c r="AU175" i="1" s="1"/>
  <c r="AN167" i="1"/>
  <c r="AU167" i="1" s="1"/>
  <c r="AN159" i="1"/>
  <c r="AU159" i="1" s="1"/>
  <c r="AN151" i="1"/>
  <c r="AU151" i="1" s="1"/>
  <c r="AN143" i="1"/>
  <c r="AU143" i="1" s="1"/>
  <c r="AN135" i="1"/>
  <c r="AU135" i="1" s="1"/>
  <c r="AN127" i="1"/>
  <c r="AU127" i="1" s="1"/>
  <c r="AN119" i="1"/>
  <c r="AU119" i="1" s="1"/>
  <c r="AN111" i="1"/>
  <c r="AU111" i="1" s="1"/>
  <c r="AN103" i="1"/>
  <c r="AU103" i="1" s="1"/>
  <c r="AN95" i="1"/>
  <c r="AU95" i="1" s="1"/>
  <c r="AN87" i="1"/>
  <c r="AU87" i="1" s="1"/>
  <c r="AN79" i="1"/>
  <c r="AU79" i="1" s="1"/>
  <c r="AN71" i="1"/>
  <c r="AU71" i="1" s="1"/>
  <c r="BI71" i="1"/>
  <c r="AN63" i="1"/>
  <c r="AU63" i="1" s="1"/>
  <c r="BI63" i="1"/>
  <c r="AN55" i="1"/>
  <c r="AU55" i="1" s="1"/>
  <c r="BI55" i="1"/>
  <c r="AN47" i="1"/>
  <c r="AU47" i="1" s="1"/>
  <c r="AN39" i="1"/>
  <c r="AU39" i="1" s="1"/>
  <c r="AN31" i="1"/>
  <c r="AU31" i="1" s="1"/>
  <c r="AN23" i="1"/>
  <c r="AU23" i="1" s="1"/>
  <c r="AH248" i="1"/>
  <c r="AH240" i="1"/>
  <c r="AH232" i="1"/>
  <c r="AH224" i="1"/>
  <c r="AH216" i="1"/>
  <c r="AH208" i="1"/>
  <c r="AH200" i="1"/>
  <c r="AH192" i="1"/>
  <c r="AH184" i="1"/>
  <c r="AH176" i="1"/>
  <c r="AH168" i="1"/>
  <c r="AH160" i="1"/>
  <c r="AH152" i="1"/>
  <c r="AH144" i="1"/>
  <c r="AH136" i="1"/>
  <c r="AH128" i="1"/>
  <c r="AH120" i="1"/>
  <c r="AH112" i="1"/>
  <c r="AH104" i="1"/>
  <c r="AH96" i="1"/>
  <c r="AH88" i="1"/>
  <c r="AH80" i="1"/>
  <c r="AH72" i="1"/>
  <c r="AH64" i="1"/>
  <c r="AH56" i="1"/>
  <c r="AQ83" i="1"/>
  <c r="AX83" i="1" s="1"/>
  <c r="AQ75" i="1"/>
  <c r="AX75" i="1" s="1"/>
  <c r="AQ67" i="1"/>
  <c r="AX67" i="1" s="1"/>
  <c r="AQ59" i="1"/>
  <c r="AX59" i="1" s="1"/>
  <c r="AQ51" i="1"/>
  <c r="AX51" i="1" s="1"/>
  <c r="AQ43" i="1"/>
  <c r="AX43" i="1" s="1"/>
  <c r="AL43" i="1"/>
  <c r="AQ35" i="1"/>
  <c r="AX35" i="1" s="1"/>
  <c r="AQ27" i="1"/>
  <c r="AX27" i="1" s="1"/>
  <c r="AL19" i="1"/>
  <c r="BX11" i="1" s="1"/>
  <c r="AQ19" i="1"/>
  <c r="AX19" i="1" s="1"/>
  <c r="AP246" i="1"/>
  <c r="AW246" i="1" s="1"/>
  <c r="AP238" i="1"/>
  <c r="AW238" i="1" s="1"/>
  <c r="AP230" i="1"/>
  <c r="AW230" i="1" s="1"/>
  <c r="AP222" i="1"/>
  <c r="AW222" i="1" s="1"/>
  <c r="AP214" i="1"/>
  <c r="AW214" i="1" s="1"/>
  <c r="AP206" i="1"/>
  <c r="AW206" i="1" s="1"/>
  <c r="AP198" i="1"/>
  <c r="AW198" i="1" s="1"/>
  <c r="AP190" i="1"/>
  <c r="AW190" i="1" s="1"/>
  <c r="AP182" i="1"/>
  <c r="AW182" i="1" s="1"/>
  <c r="AP174" i="1"/>
  <c r="AW174" i="1" s="1"/>
  <c r="AP166" i="1"/>
  <c r="AW166" i="1" s="1"/>
  <c r="AP158" i="1"/>
  <c r="AW158" i="1" s="1"/>
  <c r="AP150" i="1"/>
  <c r="AW150" i="1" s="1"/>
  <c r="AP142" i="1"/>
  <c r="AW142" i="1" s="1"/>
  <c r="AP134" i="1"/>
  <c r="AW134" i="1" s="1"/>
  <c r="AP126" i="1"/>
  <c r="AW126" i="1" s="1"/>
  <c r="AP118" i="1"/>
  <c r="AW118" i="1" s="1"/>
  <c r="AP110" i="1"/>
  <c r="AW110" i="1" s="1"/>
  <c r="AP102" i="1"/>
  <c r="AW102" i="1" s="1"/>
  <c r="AP94" i="1"/>
  <c r="AW94" i="1" s="1"/>
  <c r="AP86" i="1"/>
  <c r="AW86" i="1" s="1"/>
  <c r="AP78" i="1"/>
  <c r="AW78" i="1" s="1"/>
  <c r="AP70" i="1"/>
  <c r="AW70" i="1" s="1"/>
  <c r="AP62" i="1"/>
  <c r="AW62" i="1" s="1"/>
  <c r="AP54" i="1"/>
  <c r="AW54" i="1" s="1"/>
  <c r="AP46" i="1"/>
  <c r="AW46" i="1" s="1"/>
  <c r="AK38" i="1"/>
  <c r="CJ38" i="1" s="1"/>
  <c r="AP38" i="1"/>
  <c r="AW38" i="1" s="1"/>
  <c r="AK30" i="1"/>
  <c r="CJ30" i="1" s="1"/>
  <c r="AP30" i="1"/>
  <c r="AW30" i="1" s="1"/>
  <c r="AK22" i="1"/>
  <c r="CJ22" i="1" s="1"/>
  <c r="AP22" i="1"/>
  <c r="AW22" i="1" s="1"/>
  <c r="AO253" i="1"/>
  <c r="AV253" i="1" s="1"/>
  <c r="AJ253" i="1"/>
  <c r="AO245" i="1"/>
  <c r="AV245" i="1" s="1"/>
  <c r="AJ245" i="1"/>
  <c r="AO237" i="1"/>
  <c r="AV237" i="1" s="1"/>
  <c r="AJ237" i="1"/>
  <c r="AO229" i="1"/>
  <c r="AV229" i="1" s="1"/>
  <c r="AJ229" i="1"/>
  <c r="AO221" i="1"/>
  <c r="AV221" i="1" s="1"/>
  <c r="AJ221" i="1"/>
  <c r="AO213" i="1"/>
  <c r="AV213" i="1" s="1"/>
  <c r="AJ213" i="1"/>
  <c r="AO205" i="1"/>
  <c r="AV205" i="1" s="1"/>
  <c r="AJ205" i="1"/>
  <c r="AO197" i="1"/>
  <c r="AV197" i="1" s="1"/>
  <c r="AJ197" i="1"/>
  <c r="AO189" i="1"/>
  <c r="AV189" i="1" s="1"/>
  <c r="AJ189" i="1"/>
  <c r="AO181" i="1"/>
  <c r="AV181" i="1" s="1"/>
  <c r="AJ181" i="1"/>
  <c r="AO173" i="1"/>
  <c r="AV173" i="1" s="1"/>
  <c r="AJ173" i="1"/>
  <c r="AO165" i="1"/>
  <c r="AV165" i="1" s="1"/>
  <c r="AJ165" i="1"/>
  <c r="AO157" i="1"/>
  <c r="AV157" i="1" s="1"/>
  <c r="AJ157" i="1"/>
  <c r="AO149" i="1"/>
  <c r="AV149" i="1" s="1"/>
  <c r="AJ149" i="1"/>
  <c r="AO141" i="1"/>
  <c r="AV141" i="1" s="1"/>
  <c r="AJ141" i="1"/>
  <c r="AO133" i="1"/>
  <c r="AV133" i="1" s="1"/>
  <c r="AJ133" i="1"/>
  <c r="AO125" i="1"/>
  <c r="AV125" i="1" s="1"/>
  <c r="AJ125" i="1"/>
  <c r="AO117" i="1"/>
  <c r="AV117" i="1" s="1"/>
  <c r="AJ117" i="1"/>
  <c r="AO109" i="1"/>
  <c r="AV109" i="1" s="1"/>
  <c r="AJ109" i="1"/>
  <c r="AO101" i="1"/>
  <c r="AV101" i="1" s="1"/>
  <c r="AJ101" i="1"/>
  <c r="AO93" i="1"/>
  <c r="AV93" i="1" s="1"/>
  <c r="AJ93" i="1"/>
  <c r="AO85" i="1"/>
  <c r="AV85" i="1" s="1"/>
  <c r="AJ85" i="1"/>
  <c r="AO77" i="1"/>
  <c r="AV77" i="1" s="1"/>
  <c r="AJ77" i="1"/>
  <c r="AO69" i="1"/>
  <c r="AV69" i="1" s="1"/>
  <c r="AJ69" i="1"/>
  <c r="AO61" i="1"/>
  <c r="AV61" i="1" s="1"/>
  <c r="AJ61" i="1"/>
  <c r="AO53" i="1"/>
  <c r="AV53" i="1" s="1"/>
  <c r="AJ53" i="1"/>
  <c r="AO45" i="1"/>
  <c r="AV45" i="1" s="1"/>
  <c r="AJ45" i="1"/>
  <c r="AO37" i="1"/>
  <c r="AV37" i="1" s="1"/>
  <c r="AJ37" i="1"/>
  <c r="AO29" i="1"/>
  <c r="AV29" i="1" s="1"/>
  <c r="AJ29" i="1"/>
  <c r="AO21" i="1"/>
  <c r="AV21" i="1" s="1"/>
  <c r="AJ21" i="1"/>
  <c r="AN246" i="1"/>
  <c r="AU246" i="1" s="1"/>
  <c r="AN238" i="1"/>
  <c r="AU238" i="1" s="1"/>
  <c r="AN230" i="1"/>
  <c r="AU230" i="1" s="1"/>
  <c r="AN222" i="1"/>
  <c r="AU222" i="1" s="1"/>
  <c r="AN214" i="1"/>
  <c r="AU214" i="1" s="1"/>
  <c r="AN206" i="1"/>
  <c r="AU206" i="1" s="1"/>
  <c r="AN198" i="1"/>
  <c r="AU198" i="1" s="1"/>
  <c r="AN190" i="1"/>
  <c r="AU190" i="1" s="1"/>
  <c r="AN182" i="1"/>
  <c r="AU182" i="1" s="1"/>
  <c r="AN174" i="1"/>
  <c r="AU174" i="1" s="1"/>
  <c r="AN166" i="1"/>
  <c r="AU166" i="1" s="1"/>
  <c r="AN158" i="1"/>
  <c r="AU158" i="1" s="1"/>
  <c r="AN150" i="1"/>
  <c r="AU150" i="1" s="1"/>
  <c r="AN142" i="1"/>
  <c r="AU142" i="1" s="1"/>
  <c r="AN134" i="1"/>
  <c r="AU134" i="1" s="1"/>
  <c r="AN126" i="1"/>
  <c r="AU126" i="1" s="1"/>
  <c r="AN118" i="1"/>
  <c r="AU118" i="1" s="1"/>
  <c r="AN110" i="1"/>
  <c r="AU110" i="1" s="1"/>
  <c r="AN102" i="1"/>
  <c r="AU102" i="1" s="1"/>
  <c r="AN94" i="1"/>
  <c r="AU94" i="1" s="1"/>
  <c r="AN86" i="1"/>
  <c r="AU86" i="1" s="1"/>
  <c r="AN78" i="1"/>
  <c r="AU78" i="1" s="1"/>
  <c r="AN70" i="1"/>
  <c r="AU70" i="1" s="1"/>
  <c r="BI70" i="1"/>
  <c r="AN62" i="1"/>
  <c r="AU62" i="1" s="1"/>
  <c r="BI62" i="1"/>
  <c r="AN54" i="1"/>
  <c r="AU54" i="1" s="1"/>
  <c r="BI54" i="1"/>
  <c r="AN46" i="1"/>
  <c r="AU46" i="1" s="1"/>
  <c r="AN38" i="1"/>
  <c r="AU38" i="1" s="1"/>
  <c r="AN30" i="1"/>
  <c r="AU30" i="1" s="1"/>
  <c r="AN22" i="1"/>
  <c r="AU22" i="1" s="1"/>
  <c r="AH247" i="1"/>
  <c r="AH239" i="1"/>
  <c r="AH231" i="1"/>
  <c r="AH223" i="1"/>
  <c r="AH215" i="1"/>
  <c r="AH207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Q82" i="1"/>
  <c r="AX82" i="1" s="1"/>
  <c r="AQ74" i="1"/>
  <c r="AX74" i="1" s="1"/>
  <c r="AQ66" i="1"/>
  <c r="AX66" i="1" s="1"/>
  <c r="AQ58" i="1"/>
  <c r="AX58" i="1" s="1"/>
  <c r="AQ50" i="1"/>
  <c r="AX50" i="1" s="1"/>
  <c r="AQ42" i="1"/>
  <c r="AX42" i="1" s="1"/>
  <c r="AL42" i="1"/>
  <c r="AQ34" i="1"/>
  <c r="AX34" i="1" s="1"/>
  <c r="AQ26" i="1"/>
  <c r="AX26" i="1" s="1"/>
  <c r="AP253" i="1"/>
  <c r="AW253" i="1" s="1"/>
  <c r="AP245" i="1"/>
  <c r="AW245" i="1" s="1"/>
  <c r="AP237" i="1"/>
  <c r="AW237" i="1" s="1"/>
  <c r="AP229" i="1"/>
  <c r="AW229" i="1" s="1"/>
  <c r="AP221" i="1"/>
  <c r="AW221" i="1" s="1"/>
  <c r="AP213" i="1"/>
  <c r="AW213" i="1" s="1"/>
  <c r="AP205" i="1"/>
  <c r="AW205" i="1" s="1"/>
  <c r="AP197" i="1"/>
  <c r="AW197" i="1" s="1"/>
  <c r="AP189" i="1"/>
  <c r="AW189" i="1" s="1"/>
  <c r="AP181" i="1"/>
  <c r="AW181" i="1" s="1"/>
  <c r="AP173" i="1"/>
  <c r="AW173" i="1" s="1"/>
  <c r="AP165" i="1"/>
  <c r="AW165" i="1" s="1"/>
  <c r="AP157" i="1"/>
  <c r="AW157" i="1" s="1"/>
  <c r="AP149" i="1"/>
  <c r="AW149" i="1" s="1"/>
  <c r="AP141" i="1"/>
  <c r="AW141" i="1" s="1"/>
  <c r="AP133" i="1"/>
  <c r="AW133" i="1" s="1"/>
  <c r="AP125" i="1"/>
  <c r="AW125" i="1" s="1"/>
  <c r="AP117" i="1"/>
  <c r="AW117" i="1" s="1"/>
  <c r="AP109" i="1"/>
  <c r="AW109" i="1" s="1"/>
  <c r="AP101" i="1"/>
  <c r="AW101" i="1" s="1"/>
  <c r="AP93" i="1"/>
  <c r="AW93" i="1" s="1"/>
  <c r="AP85" i="1"/>
  <c r="AW85" i="1" s="1"/>
  <c r="AP77" i="1"/>
  <c r="AW77" i="1" s="1"/>
  <c r="AP69" i="1"/>
  <c r="AW69" i="1" s="1"/>
  <c r="AP61" i="1"/>
  <c r="AW61" i="1" s="1"/>
  <c r="AP53" i="1"/>
  <c r="AW53" i="1" s="1"/>
  <c r="AP45" i="1"/>
  <c r="AW45" i="1" s="1"/>
  <c r="AP37" i="1"/>
  <c r="AW37" i="1" s="1"/>
  <c r="AP29" i="1"/>
  <c r="AW29" i="1" s="1"/>
  <c r="AP21" i="1"/>
  <c r="AW21" i="1" s="1"/>
  <c r="AO252" i="1"/>
  <c r="AV252" i="1" s="1"/>
  <c r="AJ252" i="1"/>
  <c r="AO244" i="1"/>
  <c r="AV244" i="1" s="1"/>
  <c r="AJ244" i="1"/>
  <c r="AO236" i="1"/>
  <c r="AV236" i="1" s="1"/>
  <c r="AJ236" i="1"/>
  <c r="AO228" i="1"/>
  <c r="AV228" i="1" s="1"/>
  <c r="AJ228" i="1"/>
  <c r="AO220" i="1"/>
  <c r="AV220" i="1" s="1"/>
  <c r="AJ220" i="1"/>
  <c r="AO212" i="1"/>
  <c r="AV212" i="1" s="1"/>
  <c r="AJ212" i="1"/>
  <c r="AO204" i="1"/>
  <c r="AV204" i="1" s="1"/>
  <c r="AJ204" i="1"/>
  <c r="AO196" i="1"/>
  <c r="AV196" i="1" s="1"/>
  <c r="AJ196" i="1"/>
  <c r="AO188" i="1"/>
  <c r="AV188" i="1" s="1"/>
  <c r="AJ188" i="1"/>
  <c r="AO180" i="1"/>
  <c r="AV180" i="1" s="1"/>
  <c r="AJ180" i="1"/>
  <c r="AO172" i="1"/>
  <c r="AV172" i="1" s="1"/>
  <c r="AJ172" i="1"/>
  <c r="AO164" i="1"/>
  <c r="AV164" i="1" s="1"/>
  <c r="AJ164" i="1"/>
  <c r="AO156" i="1"/>
  <c r="AV156" i="1" s="1"/>
  <c r="AJ156" i="1"/>
  <c r="AO148" i="1"/>
  <c r="AV148" i="1" s="1"/>
  <c r="AJ148" i="1"/>
  <c r="AO140" i="1"/>
  <c r="AV140" i="1" s="1"/>
  <c r="AJ140" i="1"/>
  <c r="AO132" i="1"/>
  <c r="AV132" i="1" s="1"/>
  <c r="AJ132" i="1"/>
  <c r="AO124" i="1"/>
  <c r="AV124" i="1" s="1"/>
  <c r="AJ124" i="1"/>
  <c r="AO116" i="1"/>
  <c r="AV116" i="1" s="1"/>
  <c r="AJ116" i="1"/>
  <c r="AO108" i="1"/>
  <c r="AV108" i="1" s="1"/>
  <c r="AJ108" i="1"/>
  <c r="AO100" i="1"/>
  <c r="AV100" i="1" s="1"/>
  <c r="AJ100" i="1"/>
  <c r="AO92" i="1"/>
  <c r="AV92" i="1" s="1"/>
  <c r="AJ92" i="1"/>
  <c r="AO84" i="1"/>
  <c r="AV84" i="1" s="1"/>
  <c r="AJ84" i="1"/>
  <c r="AO76" i="1"/>
  <c r="AV76" i="1" s="1"/>
  <c r="AJ76" i="1"/>
  <c r="AO68" i="1"/>
  <c r="AV68" i="1" s="1"/>
  <c r="AJ68" i="1"/>
  <c r="AO60" i="1"/>
  <c r="AV60" i="1" s="1"/>
  <c r="AJ60" i="1"/>
  <c r="AO52" i="1"/>
  <c r="AV52" i="1" s="1"/>
  <c r="AJ52" i="1"/>
  <c r="AO44" i="1"/>
  <c r="AV44" i="1" s="1"/>
  <c r="AJ44" i="1"/>
  <c r="AO36" i="1"/>
  <c r="AV36" i="1" s="1"/>
  <c r="AJ36" i="1"/>
  <c r="AO28" i="1"/>
  <c r="AV28" i="1" s="1"/>
  <c r="AJ28" i="1"/>
  <c r="AO20" i="1"/>
  <c r="AV20" i="1" s="1"/>
  <c r="AJ20" i="1"/>
  <c r="AN253" i="1"/>
  <c r="AU253" i="1" s="1"/>
  <c r="AN245" i="1"/>
  <c r="AU245" i="1" s="1"/>
  <c r="AN237" i="1"/>
  <c r="AU237" i="1" s="1"/>
  <c r="AN229" i="1"/>
  <c r="AU229" i="1" s="1"/>
  <c r="AN221" i="1"/>
  <c r="AU221" i="1" s="1"/>
  <c r="AN213" i="1"/>
  <c r="AU213" i="1" s="1"/>
  <c r="AN205" i="1"/>
  <c r="AU205" i="1" s="1"/>
  <c r="AN197" i="1"/>
  <c r="AU197" i="1" s="1"/>
  <c r="AN189" i="1"/>
  <c r="AU189" i="1" s="1"/>
  <c r="AN181" i="1"/>
  <c r="AU181" i="1" s="1"/>
  <c r="AN173" i="1"/>
  <c r="AU173" i="1" s="1"/>
  <c r="AN165" i="1"/>
  <c r="AU165" i="1" s="1"/>
  <c r="AN157" i="1"/>
  <c r="AU157" i="1" s="1"/>
  <c r="AN149" i="1"/>
  <c r="AU149" i="1" s="1"/>
  <c r="AN141" i="1"/>
  <c r="AU141" i="1" s="1"/>
  <c r="AN133" i="1"/>
  <c r="AU133" i="1" s="1"/>
  <c r="AN125" i="1"/>
  <c r="AU125" i="1" s="1"/>
  <c r="AN117" i="1"/>
  <c r="AU117" i="1" s="1"/>
  <c r="AN109" i="1"/>
  <c r="AU109" i="1" s="1"/>
  <c r="AN101" i="1"/>
  <c r="AU101" i="1" s="1"/>
  <c r="AN93" i="1"/>
  <c r="AU93" i="1" s="1"/>
  <c r="AN85" i="1"/>
  <c r="AU85" i="1" s="1"/>
  <c r="AN77" i="1"/>
  <c r="AU77" i="1" s="1"/>
  <c r="AN69" i="1"/>
  <c r="AU69" i="1" s="1"/>
  <c r="BI69" i="1"/>
  <c r="AN61" i="1"/>
  <c r="AU61" i="1" s="1"/>
  <c r="BI61" i="1"/>
  <c r="AN53" i="1"/>
  <c r="AU53" i="1" s="1"/>
  <c r="AN45" i="1"/>
  <c r="AU45" i="1" s="1"/>
  <c r="AN37" i="1"/>
  <c r="AU37" i="1" s="1"/>
  <c r="AN29" i="1"/>
  <c r="AU29" i="1" s="1"/>
  <c r="AN21" i="1"/>
  <c r="AU21" i="1" s="1"/>
  <c r="AH246" i="1"/>
  <c r="AH238" i="1"/>
  <c r="AH230" i="1"/>
  <c r="AH222" i="1"/>
  <c r="AH214" i="1"/>
  <c r="AH206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Q81" i="1"/>
  <c r="AX81" i="1" s="1"/>
  <c r="AQ73" i="1"/>
  <c r="AX73" i="1" s="1"/>
  <c r="AQ65" i="1"/>
  <c r="AX65" i="1" s="1"/>
  <c r="AQ57" i="1"/>
  <c r="AX57" i="1" s="1"/>
  <c r="AQ49" i="1"/>
  <c r="AX49" i="1" s="1"/>
  <c r="AQ41" i="1"/>
  <c r="AX41" i="1" s="1"/>
  <c r="AL41" i="1"/>
  <c r="AQ33" i="1"/>
  <c r="AX33" i="1" s="1"/>
  <c r="AQ25" i="1"/>
  <c r="AX25" i="1" s="1"/>
  <c r="AP252" i="1"/>
  <c r="AW252" i="1" s="1"/>
  <c r="AP244" i="1"/>
  <c r="AW244" i="1" s="1"/>
  <c r="AP236" i="1"/>
  <c r="AW236" i="1" s="1"/>
  <c r="AP228" i="1"/>
  <c r="AW228" i="1" s="1"/>
  <c r="AP220" i="1"/>
  <c r="AW220" i="1" s="1"/>
  <c r="AP212" i="1"/>
  <c r="AW212" i="1" s="1"/>
  <c r="AP204" i="1"/>
  <c r="AW204" i="1" s="1"/>
  <c r="AP196" i="1"/>
  <c r="AW196" i="1" s="1"/>
  <c r="AP188" i="1"/>
  <c r="AW188" i="1" s="1"/>
  <c r="AP180" i="1"/>
  <c r="AW180" i="1" s="1"/>
  <c r="AP172" i="1"/>
  <c r="AW172" i="1" s="1"/>
  <c r="AP164" i="1"/>
  <c r="AW164" i="1" s="1"/>
  <c r="AP156" i="1"/>
  <c r="AW156" i="1" s="1"/>
  <c r="AP148" i="1"/>
  <c r="AW148" i="1" s="1"/>
  <c r="AP140" i="1"/>
  <c r="AW140" i="1" s="1"/>
  <c r="AP132" i="1"/>
  <c r="AW132" i="1" s="1"/>
  <c r="AP124" i="1"/>
  <c r="AW124" i="1" s="1"/>
  <c r="AP116" i="1"/>
  <c r="AW116" i="1" s="1"/>
  <c r="AP108" i="1"/>
  <c r="AW108" i="1" s="1"/>
  <c r="AP100" i="1"/>
  <c r="AW100" i="1" s="1"/>
  <c r="AP92" i="1"/>
  <c r="AW92" i="1" s="1"/>
  <c r="AP84" i="1"/>
  <c r="AW84" i="1" s="1"/>
  <c r="AP76" i="1"/>
  <c r="AW76" i="1" s="1"/>
  <c r="AP68" i="1"/>
  <c r="AW68" i="1" s="1"/>
  <c r="AP60" i="1"/>
  <c r="AW60" i="1" s="1"/>
  <c r="AP52" i="1"/>
  <c r="AW52" i="1" s="1"/>
  <c r="AP44" i="1"/>
  <c r="AW44" i="1" s="1"/>
  <c r="AK44" i="1"/>
  <c r="AP36" i="1"/>
  <c r="AW36" i="1" s="1"/>
  <c r="AP28" i="1"/>
  <c r="AW28" i="1" s="1"/>
  <c r="AP20" i="1"/>
  <c r="AW20" i="1" s="1"/>
  <c r="AO251" i="1"/>
  <c r="AV251" i="1" s="1"/>
  <c r="AJ251" i="1"/>
  <c r="AO243" i="1"/>
  <c r="AV243" i="1" s="1"/>
  <c r="AJ243" i="1"/>
  <c r="AO235" i="1"/>
  <c r="AV235" i="1" s="1"/>
  <c r="AJ235" i="1"/>
  <c r="AO227" i="1"/>
  <c r="AV227" i="1" s="1"/>
  <c r="AJ227" i="1"/>
  <c r="AO219" i="1"/>
  <c r="AV219" i="1" s="1"/>
  <c r="AJ219" i="1"/>
  <c r="AO211" i="1"/>
  <c r="AV211" i="1" s="1"/>
  <c r="AJ211" i="1"/>
  <c r="AO203" i="1"/>
  <c r="AV203" i="1" s="1"/>
  <c r="AJ203" i="1"/>
  <c r="AO195" i="1"/>
  <c r="AV195" i="1" s="1"/>
  <c r="AJ195" i="1"/>
  <c r="AO187" i="1"/>
  <c r="AV187" i="1" s="1"/>
  <c r="AJ187" i="1"/>
  <c r="AO179" i="1"/>
  <c r="AV179" i="1" s="1"/>
  <c r="AJ179" i="1"/>
  <c r="AO171" i="1"/>
  <c r="AV171" i="1" s="1"/>
  <c r="AJ171" i="1"/>
  <c r="AO163" i="1"/>
  <c r="AV163" i="1" s="1"/>
  <c r="AJ163" i="1"/>
  <c r="AO155" i="1"/>
  <c r="AV155" i="1" s="1"/>
  <c r="AJ155" i="1"/>
  <c r="AO147" i="1"/>
  <c r="AV147" i="1" s="1"/>
  <c r="AJ147" i="1"/>
  <c r="AO139" i="1"/>
  <c r="AV139" i="1" s="1"/>
  <c r="AJ139" i="1"/>
  <c r="AO131" i="1"/>
  <c r="AV131" i="1" s="1"/>
  <c r="AJ131" i="1"/>
  <c r="AO123" i="1"/>
  <c r="AV123" i="1" s="1"/>
  <c r="AJ123" i="1"/>
  <c r="AO115" i="1"/>
  <c r="AV115" i="1" s="1"/>
  <c r="AJ115" i="1"/>
  <c r="AO107" i="1"/>
  <c r="AV107" i="1" s="1"/>
  <c r="AJ107" i="1"/>
  <c r="AO99" i="1"/>
  <c r="AV99" i="1" s="1"/>
  <c r="AJ99" i="1"/>
  <c r="AO91" i="1"/>
  <c r="AV91" i="1" s="1"/>
  <c r="AJ91" i="1"/>
  <c r="AO83" i="1"/>
  <c r="AV83" i="1" s="1"/>
  <c r="AJ83" i="1"/>
  <c r="AO75" i="1"/>
  <c r="AV75" i="1" s="1"/>
  <c r="AJ75" i="1"/>
  <c r="AO67" i="1"/>
  <c r="AV67" i="1" s="1"/>
  <c r="AJ67" i="1"/>
  <c r="AO59" i="1"/>
  <c r="AV59" i="1" s="1"/>
  <c r="AJ59" i="1"/>
  <c r="AO51" i="1"/>
  <c r="AV51" i="1" s="1"/>
  <c r="AJ51" i="1"/>
  <c r="AO43" i="1"/>
  <c r="AV43" i="1" s="1"/>
  <c r="AJ43" i="1"/>
  <c r="AO35" i="1"/>
  <c r="AV35" i="1" s="1"/>
  <c r="AJ35" i="1"/>
  <c r="AO27" i="1"/>
  <c r="AV27" i="1" s="1"/>
  <c r="AJ27" i="1"/>
  <c r="AO19" i="1"/>
  <c r="AV19" i="1" s="1"/>
  <c r="AJ19" i="1"/>
  <c r="BN11" i="1" s="1"/>
  <c r="AN252" i="1"/>
  <c r="AU252" i="1" s="1"/>
  <c r="AN244" i="1"/>
  <c r="AU244" i="1" s="1"/>
  <c r="AN236" i="1"/>
  <c r="AU236" i="1" s="1"/>
  <c r="AN228" i="1"/>
  <c r="AU228" i="1" s="1"/>
  <c r="AN220" i="1"/>
  <c r="AU220" i="1" s="1"/>
  <c r="AN212" i="1"/>
  <c r="AU212" i="1" s="1"/>
  <c r="AN204" i="1"/>
  <c r="AU204" i="1" s="1"/>
  <c r="AN196" i="1"/>
  <c r="AU196" i="1" s="1"/>
  <c r="AN188" i="1"/>
  <c r="AU188" i="1" s="1"/>
  <c r="AN180" i="1"/>
  <c r="AU180" i="1" s="1"/>
  <c r="AN172" i="1"/>
  <c r="AU172" i="1" s="1"/>
  <c r="AN164" i="1"/>
  <c r="AU164" i="1" s="1"/>
  <c r="AN156" i="1"/>
  <c r="AU156" i="1" s="1"/>
  <c r="AN148" i="1"/>
  <c r="AU148" i="1" s="1"/>
  <c r="AN140" i="1"/>
  <c r="AU140" i="1" s="1"/>
  <c r="AN132" i="1"/>
  <c r="AU132" i="1" s="1"/>
  <c r="AN124" i="1"/>
  <c r="AU124" i="1" s="1"/>
  <c r="AN116" i="1"/>
  <c r="AU116" i="1" s="1"/>
  <c r="AN108" i="1"/>
  <c r="AU108" i="1" s="1"/>
  <c r="AN100" i="1"/>
  <c r="AU100" i="1" s="1"/>
  <c r="AN92" i="1"/>
  <c r="AU92" i="1" s="1"/>
  <c r="AN84" i="1"/>
  <c r="AU84" i="1" s="1"/>
  <c r="AN76" i="1"/>
  <c r="AU76" i="1" s="1"/>
  <c r="AN68" i="1"/>
  <c r="AU68" i="1" s="1"/>
  <c r="BI68" i="1"/>
  <c r="AN60" i="1"/>
  <c r="AU60" i="1" s="1"/>
  <c r="BI60" i="1"/>
  <c r="AN52" i="1"/>
  <c r="AU52" i="1" s="1"/>
  <c r="AI52" i="1"/>
  <c r="AN44" i="1"/>
  <c r="AU44" i="1" s="1"/>
  <c r="AN36" i="1"/>
  <c r="AU36" i="1" s="1"/>
  <c r="AN28" i="1"/>
  <c r="AU28" i="1" s="1"/>
  <c r="AN20" i="1"/>
  <c r="AU20" i="1" s="1"/>
  <c r="AH253" i="1"/>
  <c r="AE104" i="1" s="1"/>
  <c r="AH245" i="1"/>
  <c r="AH237" i="1"/>
  <c r="AH229" i="1"/>
  <c r="AH221" i="1"/>
  <c r="AH213" i="1"/>
  <c r="AH205" i="1"/>
  <c r="AH197" i="1"/>
  <c r="AH189" i="1"/>
  <c r="AH181" i="1"/>
  <c r="AH173" i="1"/>
  <c r="AH165" i="1"/>
  <c r="AH157" i="1"/>
  <c r="AH149" i="1"/>
  <c r="AH141" i="1"/>
  <c r="AH133" i="1"/>
  <c r="AH125" i="1"/>
  <c r="AH117" i="1"/>
  <c r="AH109" i="1"/>
  <c r="AH101" i="1"/>
  <c r="AH93" i="1"/>
  <c r="AH85" i="1"/>
  <c r="AH77" i="1"/>
  <c r="AH69" i="1"/>
  <c r="AH61" i="1"/>
  <c r="AH53" i="1"/>
  <c r="AO250" i="1"/>
  <c r="AV250" i="1" s="1"/>
  <c r="AJ250" i="1"/>
  <c r="AO242" i="1"/>
  <c r="AV242" i="1" s="1"/>
  <c r="AJ242" i="1"/>
  <c r="AO234" i="1"/>
  <c r="AV234" i="1" s="1"/>
  <c r="AJ234" i="1"/>
  <c r="AO226" i="1"/>
  <c r="AV226" i="1" s="1"/>
  <c r="AJ226" i="1"/>
  <c r="AO218" i="1"/>
  <c r="AV218" i="1" s="1"/>
  <c r="AJ218" i="1"/>
  <c r="AO210" i="1"/>
  <c r="AV210" i="1" s="1"/>
  <c r="AJ210" i="1"/>
  <c r="AO202" i="1"/>
  <c r="AV202" i="1" s="1"/>
  <c r="AJ202" i="1"/>
  <c r="AO194" i="1"/>
  <c r="AV194" i="1" s="1"/>
  <c r="AJ194" i="1"/>
  <c r="AO186" i="1"/>
  <c r="AV186" i="1" s="1"/>
  <c r="AJ186" i="1"/>
  <c r="AO178" i="1"/>
  <c r="AV178" i="1" s="1"/>
  <c r="AJ178" i="1"/>
  <c r="AO170" i="1"/>
  <c r="AV170" i="1" s="1"/>
  <c r="AJ170" i="1"/>
  <c r="AO162" i="1"/>
  <c r="AV162" i="1" s="1"/>
  <c r="AJ162" i="1"/>
  <c r="AO154" i="1"/>
  <c r="AV154" i="1" s="1"/>
  <c r="AJ154" i="1"/>
  <c r="AO146" i="1"/>
  <c r="AV146" i="1" s="1"/>
  <c r="AJ146" i="1"/>
  <c r="AO138" i="1"/>
  <c r="AV138" i="1" s="1"/>
  <c r="AJ138" i="1"/>
  <c r="AO130" i="1"/>
  <c r="AV130" i="1" s="1"/>
  <c r="AJ130" i="1"/>
  <c r="AO122" i="1"/>
  <c r="AV122" i="1" s="1"/>
  <c r="AJ122" i="1"/>
  <c r="AO114" i="1"/>
  <c r="AV114" i="1" s="1"/>
  <c r="AJ114" i="1"/>
  <c r="AO106" i="1"/>
  <c r="AV106" i="1" s="1"/>
  <c r="AJ106" i="1"/>
  <c r="AO98" i="1"/>
  <c r="AV98" i="1" s="1"/>
  <c r="AJ98" i="1"/>
  <c r="AO90" i="1"/>
  <c r="AV90" i="1" s="1"/>
  <c r="AJ90" i="1"/>
  <c r="AO82" i="1"/>
  <c r="AV82" i="1" s="1"/>
  <c r="AJ82" i="1"/>
  <c r="AO74" i="1"/>
  <c r="AV74" i="1" s="1"/>
  <c r="AJ74" i="1"/>
  <c r="AO66" i="1"/>
  <c r="AV66" i="1" s="1"/>
  <c r="AJ66" i="1"/>
  <c r="AO58" i="1"/>
  <c r="AV58" i="1" s="1"/>
  <c r="AJ58" i="1"/>
  <c r="AO50" i="1"/>
  <c r="AV50" i="1" s="1"/>
  <c r="AJ50" i="1"/>
  <c r="AO42" i="1"/>
  <c r="AV42" i="1" s="1"/>
  <c r="AJ42" i="1"/>
  <c r="AO34" i="1"/>
  <c r="AV34" i="1" s="1"/>
  <c r="AJ34" i="1"/>
  <c r="AO26" i="1"/>
  <c r="AV26" i="1" s="1"/>
  <c r="AJ26" i="1"/>
  <c r="AN251" i="1"/>
  <c r="AU251" i="1" s="1"/>
  <c r="AN243" i="1"/>
  <c r="AU243" i="1" s="1"/>
  <c r="AN235" i="1"/>
  <c r="AU235" i="1" s="1"/>
  <c r="AN227" i="1"/>
  <c r="AU227" i="1" s="1"/>
  <c r="AN219" i="1"/>
  <c r="AU219" i="1" s="1"/>
  <c r="AN211" i="1"/>
  <c r="AU211" i="1" s="1"/>
  <c r="AN203" i="1"/>
  <c r="AU203" i="1" s="1"/>
  <c r="AN195" i="1"/>
  <c r="AU195" i="1" s="1"/>
  <c r="AN187" i="1"/>
  <c r="AU187" i="1" s="1"/>
  <c r="AN179" i="1"/>
  <c r="AU179" i="1" s="1"/>
  <c r="AN171" i="1"/>
  <c r="AU171" i="1" s="1"/>
  <c r="AN163" i="1"/>
  <c r="AU163" i="1" s="1"/>
  <c r="AN155" i="1"/>
  <c r="AU155" i="1" s="1"/>
  <c r="AN147" i="1"/>
  <c r="AU147" i="1" s="1"/>
  <c r="AN139" i="1"/>
  <c r="AU139" i="1" s="1"/>
  <c r="AN131" i="1"/>
  <c r="AU131" i="1" s="1"/>
  <c r="AN123" i="1"/>
  <c r="AU123" i="1" s="1"/>
  <c r="AN115" i="1"/>
  <c r="AU115" i="1" s="1"/>
  <c r="AN107" i="1"/>
  <c r="AU107" i="1" s="1"/>
  <c r="AN99" i="1"/>
  <c r="AU99" i="1" s="1"/>
  <c r="AN91" i="1"/>
  <c r="AU91" i="1" s="1"/>
  <c r="AN83" i="1"/>
  <c r="AU83" i="1" s="1"/>
  <c r="AN75" i="1"/>
  <c r="AU75" i="1" s="1"/>
  <c r="AN67" i="1"/>
  <c r="AU67" i="1" s="1"/>
  <c r="BI67" i="1"/>
  <c r="AN59" i="1"/>
  <c r="AU59" i="1" s="1"/>
  <c r="BI59" i="1"/>
  <c r="AN51" i="1"/>
  <c r="AU51" i="1" s="1"/>
  <c r="AI51" i="1"/>
  <c r="AN43" i="1"/>
  <c r="AU43" i="1" s="1"/>
  <c r="AN35" i="1"/>
  <c r="AU35" i="1" s="1"/>
  <c r="AN27" i="1"/>
  <c r="AU27" i="1" s="1"/>
  <c r="AN19" i="1"/>
  <c r="AU19" i="1" s="1"/>
  <c r="AH252" i="1"/>
  <c r="AH244" i="1"/>
  <c r="AH236" i="1"/>
  <c r="AH228" i="1"/>
  <c r="AH220" i="1"/>
  <c r="AH212" i="1"/>
  <c r="AH204" i="1"/>
  <c r="AH196" i="1"/>
  <c r="AH188" i="1"/>
  <c r="AH180" i="1"/>
  <c r="AH172" i="1"/>
  <c r="AH164" i="1"/>
  <c r="AH156" i="1"/>
  <c r="AH148" i="1"/>
  <c r="AH140" i="1"/>
  <c r="AH132" i="1"/>
  <c r="AH124" i="1"/>
  <c r="AH116" i="1"/>
  <c r="AH108" i="1"/>
  <c r="AH100" i="1"/>
  <c r="AH92" i="1"/>
  <c r="AH84" i="1"/>
  <c r="AH76" i="1"/>
  <c r="AH68" i="1"/>
  <c r="AH60" i="1"/>
  <c r="AH52" i="1"/>
  <c r="AK35" i="1"/>
  <c r="CJ35" i="1" s="1"/>
  <c r="AK27" i="1"/>
  <c r="CJ27" i="1" s="1"/>
  <c r="CJ19" i="1"/>
  <c r="AL38" i="1"/>
  <c r="AL22" i="1"/>
  <c r="AI41" i="1"/>
  <c r="AI33" i="1"/>
  <c r="AI25" i="1"/>
  <c r="AH42" i="1"/>
  <c r="AH34" i="1"/>
  <c r="AK39" i="1"/>
  <c r="CJ39" i="1" s="1"/>
  <c r="AK31" i="1"/>
  <c r="CJ31" i="1" s="1"/>
  <c r="AK23" i="1"/>
  <c r="CJ23" i="1" s="1"/>
  <c r="AL39" i="1"/>
  <c r="AL31" i="1"/>
  <c r="AL23" i="1"/>
  <c r="AI42" i="1"/>
  <c r="AI34" i="1"/>
  <c r="AI26" i="1"/>
  <c r="AH43" i="1"/>
  <c r="AH35" i="1"/>
  <c r="AI48" i="1"/>
  <c r="AI47" i="1"/>
  <c r="AH48" i="1"/>
  <c r="AI46" i="1"/>
  <c r="AH47" i="1"/>
  <c r="AI45" i="1"/>
  <c r="AH46" i="1"/>
  <c r="AI44" i="1"/>
  <c r="AH45" i="1"/>
  <c r="AH44" i="1"/>
  <c r="AL37" i="1"/>
  <c r="AL29" i="1"/>
  <c r="AL21" i="1"/>
  <c r="AI40" i="1"/>
  <c r="AI32" i="1"/>
  <c r="AI24" i="1"/>
  <c r="AH41" i="1"/>
  <c r="AH33" i="1"/>
  <c r="AL36" i="1"/>
  <c r="AL28" i="1"/>
  <c r="AL20" i="1"/>
  <c r="AI39" i="1"/>
  <c r="AI31" i="1"/>
  <c r="AI23" i="1"/>
  <c r="AH40" i="1"/>
  <c r="AH32" i="1"/>
  <c r="AL35" i="1"/>
  <c r="AL27" i="1"/>
  <c r="AI38" i="1"/>
  <c r="AI30" i="1"/>
  <c r="AI22" i="1"/>
  <c r="AH39" i="1"/>
  <c r="AH31" i="1"/>
  <c r="AM35" i="1"/>
  <c r="AM27" i="1"/>
  <c r="AL34" i="1"/>
  <c r="AL26" i="1"/>
  <c r="AK37" i="1"/>
  <c r="CJ37" i="1" s="1"/>
  <c r="AK29" i="1"/>
  <c r="CJ29" i="1" s="1"/>
  <c r="AK21" i="1"/>
  <c r="CJ21" i="1" s="1"/>
  <c r="AI37" i="1"/>
  <c r="AI29" i="1"/>
  <c r="AI21" i="1"/>
  <c r="AH38" i="1"/>
  <c r="AH30" i="1"/>
  <c r="AM34" i="1"/>
  <c r="AM26" i="1"/>
  <c r="AL33" i="1"/>
  <c r="AL25" i="1"/>
  <c r="AK36" i="1"/>
  <c r="CJ36" i="1" s="1"/>
  <c r="AK28" i="1"/>
  <c r="CJ28" i="1" s="1"/>
  <c r="AK20" i="1"/>
  <c r="CJ20" i="1" s="1"/>
  <c r="AI36" i="1"/>
  <c r="AI28" i="1"/>
  <c r="AI20" i="1"/>
  <c r="AH37" i="1"/>
  <c r="AL40" i="1"/>
  <c r="AL32" i="1"/>
  <c r="AL24" i="1"/>
  <c r="AI43" i="1"/>
  <c r="AI35" i="1"/>
  <c r="AI27" i="1"/>
  <c r="AH36" i="1"/>
  <c r="Y4" i="1"/>
  <c r="AK48" i="1" l="1"/>
  <c r="AK56" i="1"/>
  <c r="AK64" i="1"/>
  <c r="AK72" i="1"/>
  <c r="AK80" i="1"/>
  <c r="AK88" i="1"/>
  <c r="AK96" i="1"/>
  <c r="AK104" i="1"/>
  <c r="AK112" i="1"/>
  <c r="AK120" i="1"/>
  <c r="AK128" i="1"/>
  <c r="AK136" i="1"/>
  <c r="AK144" i="1"/>
  <c r="AK152" i="1"/>
  <c r="AK160" i="1"/>
  <c r="AK168" i="1"/>
  <c r="AK176" i="1"/>
  <c r="AK184" i="1"/>
  <c r="AK192" i="1"/>
  <c r="AK200" i="1"/>
  <c r="AK208" i="1"/>
  <c r="AK216" i="1"/>
  <c r="AK224" i="1"/>
  <c r="AK232" i="1"/>
  <c r="AK240" i="1"/>
  <c r="AK248" i="1"/>
  <c r="AL48" i="1"/>
  <c r="AL56" i="1"/>
  <c r="AL64" i="1"/>
  <c r="AL72" i="1"/>
  <c r="AL80" i="1"/>
  <c r="AL88" i="1"/>
  <c r="AL96" i="1"/>
  <c r="AL104" i="1"/>
  <c r="AL112" i="1"/>
  <c r="AL120" i="1"/>
  <c r="AL128" i="1"/>
  <c r="AL136" i="1"/>
  <c r="AL144" i="1"/>
  <c r="AL152" i="1"/>
  <c r="AL160" i="1"/>
  <c r="AL168" i="1"/>
  <c r="AL176" i="1"/>
  <c r="AL184" i="1"/>
  <c r="AL192" i="1"/>
  <c r="AL200" i="1"/>
  <c r="AL208" i="1"/>
  <c r="AL216" i="1"/>
  <c r="AL224" i="1"/>
  <c r="AL232" i="1"/>
  <c r="AL240" i="1"/>
  <c r="AL248" i="1"/>
  <c r="AK49" i="1"/>
  <c r="AK57" i="1"/>
  <c r="AK65" i="1"/>
  <c r="AK73" i="1"/>
  <c r="AK81" i="1"/>
  <c r="AK89" i="1"/>
  <c r="AK97" i="1"/>
  <c r="AK105" i="1"/>
  <c r="AK113" i="1"/>
  <c r="AK121" i="1"/>
  <c r="AK129" i="1"/>
  <c r="AK137" i="1"/>
  <c r="AK145" i="1"/>
  <c r="AK153" i="1"/>
  <c r="AK161" i="1"/>
  <c r="AK169" i="1"/>
  <c r="AK177" i="1"/>
  <c r="AK185" i="1"/>
  <c r="AK193" i="1"/>
  <c r="AK201" i="1"/>
  <c r="AK209" i="1"/>
  <c r="AK217" i="1"/>
  <c r="AK225" i="1"/>
  <c r="AK233" i="1"/>
  <c r="AK241" i="1"/>
  <c r="AK249" i="1"/>
  <c r="AL49" i="1"/>
  <c r="AL57" i="1"/>
  <c r="AL65" i="1"/>
  <c r="AL73" i="1"/>
  <c r="AL81" i="1"/>
  <c r="AL89" i="1"/>
  <c r="AL97" i="1"/>
  <c r="AL105" i="1"/>
  <c r="AL113" i="1"/>
  <c r="AL121" i="1"/>
  <c r="AL129" i="1"/>
  <c r="AL137" i="1"/>
  <c r="AL145" i="1"/>
  <c r="AL153" i="1"/>
  <c r="AL161" i="1"/>
  <c r="AL169" i="1"/>
  <c r="AL177" i="1"/>
  <c r="AL185" i="1"/>
  <c r="AL193" i="1"/>
  <c r="AL201" i="1"/>
  <c r="AL209" i="1"/>
  <c r="AL217" i="1"/>
  <c r="AL225" i="1"/>
  <c r="AL233" i="1"/>
  <c r="AL241" i="1"/>
  <c r="AL249" i="1"/>
  <c r="AK50" i="1"/>
  <c r="AK58" i="1"/>
  <c r="AK66" i="1"/>
  <c r="AK74" i="1"/>
  <c r="AK82" i="1"/>
  <c r="AK90" i="1"/>
  <c r="AK98" i="1"/>
  <c r="AK106" i="1"/>
  <c r="AK114" i="1"/>
  <c r="AK122" i="1"/>
  <c r="AK130" i="1"/>
  <c r="AK138" i="1"/>
  <c r="AK146" i="1"/>
  <c r="AK154" i="1"/>
  <c r="AK162" i="1"/>
  <c r="AK170" i="1"/>
  <c r="AK178" i="1"/>
  <c r="AK186" i="1"/>
  <c r="AK194" i="1"/>
  <c r="AK202" i="1"/>
  <c r="AK210" i="1"/>
  <c r="AK218" i="1"/>
  <c r="AK226" i="1"/>
  <c r="AK234" i="1"/>
  <c r="AK242" i="1"/>
  <c r="AK250" i="1"/>
  <c r="AL50" i="1"/>
  <c r="AL58" i="1"/>
  <c r="AL66" i="1"/>
  <c r="AL74" i="1"/>
  <c r="AL82" i="1"/>
  <c r="AL90" i="1"/>
  <c r="AL98" i="1"/>
  <c r="AL106" i="1"/>
  <c r="AL114" i="1"/>
  <c r="AL122" i="1"/>
  <c r="AL130" i="1"/>
  <c r="AL138" i="1"/>
  <c r="AL146" i="1"/>
  <c r="AL154" i="1"/>
  <c r="AL162" i="1"/>
  <c r="AL170" i="1"/>
  <c r="AL178" i="1"/>
  <c r="AL186" i="1"/>
  <c r="AL194" i="1"/>
  <c r="AL202" i="1"/>
  <c r="AL210" i="1"/>
  <c r="AL218" i="1"/>
  <c r="AL226" i="1"/>
  <c r="AL234" i="1"/>
  <c r="AL242" i="1"/>
  <c r="AL250" i="1"/>
  <c r="AK51" i="1"/>
  <c r="AK59" i="1"/>
  <c r="AK67" i="1"/>
  <c r="AK75" i="1"/>
  <c r="AK83" i="1"/>
  <c r="AK91" i="1"/>
  <c r="AK99" i="1"/>
  <c r="AK107" i="1"/>
  <c r="AK115" i="1"/>
  <c r="AK123" i="1"/>
  <c r="AK131" i="1"/>
  <c r="AK139" i="1"/>
  <c r="AK147" i="1"/>
  <c r="AK155" i="1"/>
  <c r="AK163" i="1"/>
  <c r="AK171" i="1"/>
  <c r="AK179" i="1"/>
  <c r="AK187" i="1"/>
  <c r="AK195" i="1"/>
  <c r="AK203" i="1"/>
  <c r="AK211" i="1"/>
  <c r="AK219" i="1"/>
  <c r="AK227" i="1"/>
  <c r="AK235" i="1"/>
  <c r="AK243" i="1"/>
  <c r="AK251" i="1"/>
  <c r="AL51" i="1"/>
  <c r="AL59" i="1"/>
  <c r="AL67" i="1"/>
  <c r="AL75" i="1"/>
  <c r="AL83" i="1"/>
  <c r="AL91" i="1"/>
  <c r="AL99" i="1"/>
  <c r="AL107" i="1"/>
  <c r="AL115" i="1"/>
  <c r="AL123" i="1"/>
  <c r="AL131" i="1"/>
  <c r="AL139" i="1"/>
  <c r="AL147" i="1"/>
  <c r="AL155" i="1"/>
  <c r="AL163" i="1"/>
  <c r="AL171" i="1"/>
  <c r="AL179" i="1"/>
  <c r="AL187" i="1"/>
  <c r="AL195" i="1"/>
  <c r="AL203" i="1"/>
  <c r="AL211" i="1"/>
  <c r="AL219" i="1"/>
  <c r="AL227" i="1"/>
  <c r="AL235" i="1"/>
  <c r="AL243" i="1"/>
  <c r="AL251" i="1"/>
  <c r="AK52" i="1"/>
  <c r="AK60" i="1"/>
  <c r="AK68" i="1"/>
  <c r="AK76" i="1"/>
  <c r="AK84" i="1"/>
  <c r="AK92" i="1"/>
  <c r="AK100" i="1"/>
  <c r="AK108" i="1"/>
  <c r="AK116" i="1"/>
  <c r="AK124" i="1"/>
  <c r="AK132" i="1"/>
  <c r="AK140" i="1"/>
  <c r="AK148" i="1"/>
  <c r="AK156" i="1"/>
  <c r="AK164" i="1"/>
  <c r="AK172" i="1"/>
  <c r="AK180" i="1"/>
  <c r="AK188" i="1"/>
  <c r="AK196" i="1"/>
  <c r="AK204" i="1"/>
  <c r="AK212" i="1"/>
  <c r="AK220" i="1"/>
  <c r="AK228" i="1"/>
  <c r="AK236" i="1"/>
  <c r="AK244" i="1"/>
  <c r="AK252" i="1"/>
  <c r="AL52" i="1"/>
  <c r="AL60" i="1"/>
  <c r="AL68" i="1"/>
  <c r="AL76" i="1"/>
  <c r="AL84" i="1"/>
  <c r="AL92" i="1"/>
  <c r="AL100" i="1"/>
  <c r="AL108" i="1"/>
  <c r="AL116" i="1"/>
  <c r="AL124" i="1"/>
  <c r="AL132" i="1"/>
  <c r="AL140" i="1"/>
  <c r="AL148" i="1"/>
  <c r="AL156" i="1"/>
  <c r="AL164" i="1"/>
  <c r="AL172" i="1"/>
  <c r="AL180" i="1"/>
  <c r="AL188" i="1"/>
  <c r="AL196" i="1"/>
  <c r="AL204" i="1"/>
  <c r="AL212" i="1"/>
  <c r="AL220" i="1"/>
  <c r="AL228" i="1"/>
  <c r="AL236" i="1"/>
  <c r="AL244" i="1"/>
  <c r="AL252" i="1"/>
  <c r="AK53" i="1"/>
  <c r="AK61" i="1"/>
  <c r="AK69" i="1"/>
  <c r="AK77" i="1"/>
  <c r="AK85" i="1"/>
  <c r="AK93" i="1"/>
  <c r="AK101" i="1"/>
  <c r="AK109" i="1"/>
  <c r="AK117" i="1"/>
  <c r="AK125" i="1"/>
  <c r="AK133" i="1"/>
  <c r="AK141" i="1"/>
  <c r="AK149" i="1"/>
  <c r="AK157" i="1"/>
  <c r="AK165" i="1"/>
  <c r="AK173" i="1"/>
  <c r="AK181" i="1"/>
  <c r="AK189" i="1"/>
  <c r="AK197" i="1"/>
  <c r="AK205" i="1"/>
  <c r="AK46" i="1"/>
  <c r="AK54" i="1"/>
  <c r="AK62" i="1"/>
  <c r="AK70" i="1"/>
  <c r="AK78" i="1"/>
  <c r="AK86" i="1"/>
  <c r="AK94" i="1"/>
  <c r="AK102" i="1"/>
  <c r="AK110" i="1"/>
  <c r="AK118" i="1"/>
  <c r="AK126" i="1"/>
  <c r="AK134" i="1"/>
  <c r="AK142" i="1"/>
  <c r="AK150" i="1"/>
  <c r="AK158" i="1"/>
  <c r="AK166" i="1"/>
  <c r="AK174" i="1"/>
  <c r="AK182" i="1"/>
  <c r="AK190" i="1"/>
  <c r="AK198" i="1"/>
  <c r="AK206" i="1"/>
  <c r="AK214" i="1"/>
  <c r="AK222" i="1"/>
  <c r="AK230" i="1"/>
  <c r="AK238" i="1"/>
  <c r="AK246" i="1"/>
  <c r="AK45" i="1"/>
  <c r="AL54" i="1"/>
  <c r="AL62" i="1"/>
  <c r="AL70" i="1"/>
  <c r="AL78" i="1"/>
  <c r="AL86" i="1"/>
  <c r="AL94" i="1"/>
  <c r="AL102" i="1"/>
  <c r="AL110" i="1"/>
  <c r="AL118" i="1"/>
  <c r="AL126" i="1"/>
  <c r="AL134" i="1"/>
  <c r="AL142" i="1"/>
  <c r="AL150" i="1"/>
  <c r="AL158" i="1"/>
  <c r="AL166" i="1"/>
  <c r="AL174" i="1"/>
  <c r="AL182" i="1"/>
  <c r="AL190" i="1"/>
  <c r="AL198" i="1"/>
  <c r="AL206" i="1"/>
  <c r="AL214" i="1"/>
  <c r="AL222" i="1"/>
  <c r="AL230" i="1"/>
  <c r="AL238" i="1"/>
  <c r="AL246" i="1"/>
  <c r="AL46" i="1"/>
  <c r="AK47" i="1"/>
  <c r="AK55" i="1"/>
  <c r="AK63" i="1"/>
  <c r="AK71" i="1"/>
  <c r="AK79" i="1"/>
  <c r="AK87" i="1"/>
  <c r="AK95" i="1"/>
  <c r="AK103" i="1"/>
  <c r="AK111" i="1"/>
  <c r="AK119" i="1"/>
  <c r="AK127" i="1"/>
  <c r="AK135" i="1"/>
  <c r="AK143" i="1"/>
  <c r="AK151" i="1"/>
  <c r="AK159" i="1"/>
  <c r="AK167" i="1"/>
  <c r="AK175" i="1"/>
  <c r="AK183" i="1"/>
  <c r="AK191" i="1"/>
  <c r="AK199" i="1"/>
  <c r="AK207" i="1"/>
  <c r="AK215" i="1"/>
  <c r="AK223" i="1"/>
  <c r="AK231" i="1"/>
  <c r="AK239" i="1"/>
  <c r="AK247" i="1"/>
  <c r="AL47" i="1"/>
  <c r="AL55" i="1"/>
  <c r="AL63" i="1"/>
  <c r="AL71" i="1"/>
  <c r="AL79" i="1"/>
  <c r="AL87" i="1"/>
  <c r="AL95" i="1"/>
  <c r="AL103" i="1"/>
  <c r="AL111" i="1"/>
  <c r="AL119" i="1"/>
  <c r="AL127" i="1"/>
  <c r="AL135" i="1"/>
  <c r="AL143" i="1"/>
  <c r="AL151" i="1"/>
  <c r="AL159" i="1"/>
  <c r="AL167" i="1"/>
  <c r="AL175" i="1"/>
  <c r="AL183" i="1"/>
  <c r="AL191" i="1"/>
  <c r="AL199" i="1"/>
  <c r="AL207" i="1"/>
  <c r="AL215" i="1"/>
  <c r="AL223" i="1"/>
  <c r="AL231" i="1"/>
  <c r="AL239" i="1"/>
  <c r="AL247" i="1"/>
  <c r="AK213" i="1"/>
  <c r="AL69" i="1"/>
  <c r="AL133" i="1"/>
  <c r="AL197" i="1"/>
  <c r="AK221" i="1"/>
  <c r="AL77" i="1"/>
  <c r="AL141" i="1"/>
  <c r="AL205" i="1"/>
  <c r="AK229" i="1"/>
  <c r="AL85" i="1"/>
  <c r="AL149" i="1"/>
  <c r="AL213" i="1"/>
  <c r="AK237" i="1"/>
  <c r="AL93" i="1"/>
  <c r="AL157" i="1"/>
  <c r="AL221" i="1"/>
  <c r="AK245" i="1"/>
  <c r="AL101" i="1"/>
  <c r="AL165" i="1"/>
  <c r="AL229" i="1"/>
  <c r="AK253" i="1"/>
  <c r="AL109" i="1"/>
  <c r="AL173" i="1"/>
  <c r="AL237" i="1"/>
  <c r="AL53" i="1"/>
  <c r="AL117" i="1"/>
  <c r="AL181" i="1"/>
  <c r="AL245" i="1"/>
  <c r="AL61" i="1"/>
  <c r="AL125" i="1"/>
  <c r="AL189" i="1"/>
  <c r="AL253" i="1"/>
  <c r="AM242" i="1"/>
  <c r="AM178" i="1"/>
  <c r="AM114" i="1"/>
  <c r="AM225" i="1"/>
  <c r="AM161" i="1"/>
  <c r="AM97" i="1"/>
  <c r="AM208" i="1"/>
  <c r="AM144" i="1"/>
  <c r="AM80" i="1"/>
  <c r="AM203" i="1"/>
  <c r="AM223" i="1"/>
  <c r="AM159" i="1"/>
  <c r="AM95" i="1"/>
  <c r="AM91" i="1"/>
  <c r="AM238" i="1"/>
  <c r="AM174" i="1"/>
  <c r="AM110" i="1"/>
  <c r="AM245" i="1"/>
  <c r="AM181" i="1"/>
  <c r="AM117" i="1"/>
  <c r="AM228" i="1"/>
  <c r="AM164" i="1"/>
  <c r="AM218" i="1"/>
  <c r="AM154" i="1"/>
  <c r="AM90" i="1"/>
  <c r="AM42" i="1"/>
  <c r="AM201" i="1"/>
  <c r="AM137" i="1"/>
  <c r="AM73" i="1"/>
  <c r="AM49" i="1"/>
  <c r="AM248" i="1"/>
  <c r="AM184" i="1"/>
  <c r="AM120" i="1"/>
  <c r="AM56" i="1"/>
  <c r="AM131" i="1"/>
  <c r="AM199" i="1"/>
  <c r="AM135" i="1"/>
  <c r="AM71" i="1"/>
  <c r="AM47" i="1"/>
  <c r="AM195" i="1"/>
  <c r="AM214" i="1"/>
  <c r="AM150" i="1"/>
  <c r="AM86" i="1"/>
  <c r="AM38" i="1"/>
  <c r="AM221" i="1"/>
  <c r="AM157" i="1"/>
  <c r="AM93" i="1"/>
  <c r="AM45" i="1"/>
  <c r="AM171" i="1"/>
  <c r="AM204" i="1"/>
  <c r="AM140" i="1"/>
  <c r="AM76" i="1"/>
  <c r="AM52" i="1"/>
  <c r="AM44" i="1"/>
  <c r="AM68" i="1"/>
  <c r="AM36" i="1"/>
  <c r="AM219" i="1"/>
  <c r="AM194" i="1"/>
  <c r="AM130" i="1"/>
  <c r="AM66" i="1"/>
  <c r="AM75" i="1"/>
  <c r="AM241" i="1"/>
  <c r="AM177" i="1"/>
  <c r="AM113" i="1"/>
  <c r="AM224" i="1"/>
  <c r="AM160" i="1"/>
  <c r="AM96" i="1"/>
  <c r="AM83" i="1"/>
  <c r="AM239" i="1"/>
  <c r="AM175" i="1"/>
  <c r="AM111" i="1"/>
  <c r="AM123" i="1"/>
  <c r="AM43" i="1"/>
  <c r="AM190" i="1"/>
  <c r="AM126" i="1"/>
  <c r="AM62" i="1"/>
  <c r="AM67" i="1"/>
  <c r="AM197" i="1"/>
  <c r="AM133" i="1"/>
  <c r="AM69" i="1"/>
  <c r="AM244" i="1"/>
  <c r="AM180" i="1"/>
  <c r="AM116" i="1"/>
  <c r="AM220" i="1"/>
  <c r="AM234" i="1"/>
  <c r="AM170" i="1"/>
  <c r="AM106" i="1"/>
  <c r="AM217" i="1"/>
  <c r="AM153" i="1"/>
  <c r="AM89" i="1"/>
  <c r="AM41" i="1"/>
  <c r="AM200" i="1"/>
  <c r="AM136" i="1"/>
  <c r="AM72" i="1"/>
  <c r="AM48" i="1"/>
  <c r="AM187" i="1"/>
  <c r="AM215" i="1"/>
  <c r="AM151" i="1"/>
  <c r="AM87" i="1"/>
  <c r="AM39" i="1"/>
  <c r="AM230" i="1"/>
  <c r="AM166" i="1"/>
  <c r="AM102" i="1"/>
  <c r="AM237" i="1"/>
  <c r="AM173" i="1"/>
  <c r="AM109" i="1"/>
  <c r="AM37" i="1"/>
  <c r="AM156" i="1"/>
  <c r="AM92" i="1"/>
  <c r="AM210" i="1"/>
  <c r="AM146" i="1"/>
  <c r="AM82" i="1"/>
  <c r="AM235" i="1"/>
  <c r="AM193" i="1"/>
  <c r="AM129" i="1"/>
  <c r="AM65" i="1"/>
  <c r="AM240" i="1"/>
  <c r="AM176" i="1"/>
  <c r="AM112" i="1"/>
  <c r="AM115" i="1"/>
  <c r="AM51" i="1"/>
  <c r="AM191" i="1"/>
  <c r="AM127" i="1"/>
  <c r="AM63" i="1"/>
  <c r="AM155" i="1"/>
  <c r="AM206" i="1"/>
  <c r="AM142" i="1"/>
  <c r="AM78" i="1"/>
  <c r="AM251" i="1"/>
  <c r="AM213" i="1"/>
  <c r="AM149" i="1"/>
  <c r="AM85" i="1"/>
  <c r="AM59" i="1"/>
  <c r="AM196" i="1"/>
  <c r="AM132" i="1"/>
  <c r="AM250" i="1"/>
  <c r="AM186" i="1"/>
  <c r="AM122" i="1"/>
  <c r="AM58" i="1"/>
  <c r="AM233" i="1"/>
  <c r="AM169" i="1"/>
  <c r="AM105" i="1"/>
  <c r="AM216" i="1"/>
  <c r="AM152" i="1"/>
  <c r="AM88" i="1"/>
  <c r="AM40" i="1"/>
  <c r="AM231" i="1"/>
  <c r="AM167" i="1"/>
  <c r="AM103" i="1"/>
  <c r="AM107" i="1"/>
  <c r="AM246" i="1"/>
  <c r="AM182" i="1"/>
  <c r="AM118" i="1"/>
  <c r="AM54" i="1"/>
  <c r="AM253" i="1"/>
  <c r="AM189" i="1"/>
  <c r="AM125" i="1"/>
  <c r="AM61" i="1"/>
  <c r="AM236" i="1"/>
  <c r="AM172" i="1"/>
  <c r="AM108" i="1"/>
  <c r="AM226" i="1"/>
  <c r="AM162" i="1"/>
  <c r="AM98" i="1"/>
  <c r="AM209" i="1"/>
  <c r="AM145" i="1"/>
  <c r="AM81" i="1"/>
  <c r="AM211" i="1"/>
  <c r="AM192" i="1"/>
  <c r="AM128" i="1"/>
  <c r="AM64" i="1"/>
  <c r="AM147" i="1"/>
  <c r="AM207" i="1"/>
  <c r="AM143" i="1"/>
  <c r="AM79" i="1"/>
  <c r="AM227" i="1"/>
  <c r="AM222" i="1"/>
  <c r="AM158" i="1"/>
  <c r="AM94" i="1"/>
  <c r="AM229" i="1"/>
  <c r="AM165" i="1"/>
  <c r="AM101" i="1"/>
  <c r="AM243" i="1"/>
  <c r="AM212" i="1"/>
  <c r="AM148" i="1"/>
  <c r="AM84" i="1"/>
  <c r="AM202" i="1"/>
  <c r="AM138" i="1"/>
  <c r="AM74" i="1"/>
  <c r="AM50" i="1"/>
  <c r="AM163" i="1"/>
  <c r="AM249" i="1"/>
  <c r="AM185" i="1"/>
  <c r="AM121" i="1"/>
  <c r="AM57" i="1"/>
  <c r="AM232" i="1"/>
  <c r="AM168" i="1"/>
  <c r="AM104" i="1"/>
  <c r="AM99" i="1"/>
  <c r="AM247" i="1"/>
  <c r="AM183" i="1"/>
  <c r="AM119" i="1"/>
  <c r="AM55" i="1"/>
  <c r="AM139" i="1"/>
  <c r="AM198" i="1"/>
  <c r="AM134" i="1"/>
  <c r="AM70" i="1"/>
  <c r="AM46" i="1"/>
  <c r="AM179" i="1"/>
  <c r="AM205" i="1"/>
  <c r="AM141" i="1"/>
  <c r="AM77" i="1"/>
  <c r="AM53" i="1"/>
  <c r="AM252" i="1"/>
  <c r="AM188" i="1"/>
  <c r="AM124" i="1"/>
  <c r="AM60" i="1"/>
  <c r="AM100" i="1"/>
  <c r="CJ44" i="1"/>
  <c r="AF22" i="1"/>
  <c r="AE22" i="1"/>
  <c r="AD22" i="1"/>
  <c r="CJ45" i="1" l="1"/>
  <c r="G13" i="1"/>
  <c r="T18" i="1"/>
  <c r="T17" i="1"/>
  <c r="R17" i="1"/>
  <c r="R7" i="1" s="1"/>
  <c r="T16" i="1"/>
  <c r="R16" i="1"/>
  <c r="R6" i="1" s="1"/>
  <c r="T15" i="1"/>
  <c r="R15" i="1"/>
  <c r="R5" i="1" s="1"/>
  <c r="T14" i="1"/>
  <c r="R14" i="1"/>
  <c r="R4" i="1" s="1"/>
  <c r="R9" i="1"/>
  <c r="R8" i="1"/>
  <c r="CJ46" i="1" l="1"/>
  <c r="CB19" i="1"/>
  <c r="BR19" i="1"/>
  <c r="BM19" i="1"/>
  <c r="BW19" i="1"/>
  <c r="CU6" i="1"/>
  <c r="S4" i="1"/>
  <c r="T4" i="1" s="1"/>
  <c r="S6" i="1"/>
  <c r="T6" i="1" s="1"/>
  <c r="S7" i="1"/>
  <c r="T7" i="1" s="1"/>
  <c r="S5" i="1"/>
  <c r="T5" i="1" s="1"/>
  <c r="S9" i="1"/>
  <c r="T9" i="1" s="1"/>
  <c r="S8" i="1"/>
  <c r="T8" i="1" s="1"/>
  <c r="CJ47" i="1" l="1"/>
  <c r="BN19" i="1"/>
  <c r="BI19" i="1"/>
  <c r="BS19" i="1"/>
  <c r="CK19" i="1"/>
  <c r="CC19" i="1"/>
  <c r="AA4" i="1"/>
  <c r="U4" i="1"/>
  <c r="U7" i="1"/>
  <c r="U6" i="1"/>
  <c r="U5" i="1"/>
  <c r="U9" i="1"/>
  <c r="U8" i="1"/>
  <c r="CJ48" i="1" l="1"/>
  <c r="BX19" i="1"/>
  <c r="Y5" i="1"/>
  <c r="AA5" i="1" s="1"/>
  <c r="Y6" i="1"/>
  <c r="AA6" i="1" s="1"/>
  <c r="Y7" i="1"/>
  <c r="AA7" i="1" s="1"/>
  <c r="CJ49" i="1" l="1"/>
  <c r="AA9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CJ50" i="1" l="1"/>
  <c r="BM50" i="1"/>
  <c r="BN50" i="1" s="1"/>
  <c r="BW50" i="1"/>
  <c r="CB50" i="1"/>
  <c r="BR50" i="1"/>
  <c r="CK50" i="1" s="1"/>
  <c r="BH50" i="1"/>
  <c r="BM26" i="1"/>
  <c r="BW26" i="1"/>
  <c r="CB26" i="1"/>
  <c r="BR26" i="1"/>
  <c r="CK26" i="1" s="1"/>
  <c r="BH26" i="1"/>
  <c r="BI26" i="1" s="1"/>
  <c r="BM49" i="1"/>
  <c r="BN49" i="1" s="1"/>
  <c r="BW49" i="1"/>
  <c r="CB49" i="1"/>
  <c r="BH49" i="1"/>
  <c r="BR49" i="1"/>
  <c r="CK49" i="1" s="1"/>
  <c r="BM41" i="1"/>
  <c r="BN41" i="1" s="1"/>
  <c r="BW41" i="1"/>
  <c r="CB41" i="1"/>
  <c r="BH41" i="1"/>
  <c r="BR41" i="1"/>
  <c r="BM33" i="1"/>
  <c r="BW33" i="1"/>
  <c r="CB33" i="1"/>
  <c r="BR33" i="1"/>
  <c r="CK33" i="1" s="1"/>
  <c r="BH33" i="1"/>
  <c r="BI33" i="1" s="1"/>
  <c r="BM25" i="1"/>
  <c r="BW25" i="1"/>
  <c r="CB25" i="1"/>
  <c r="BR25" i="1"/>
  <c r="CK25" i="1" s="1"/>
  <c r="BH25" i="1"/>
  <c r="BI25" i="1" s="1"/>
  <c r="BM42" i="1"/>
  <c r="BN42" i="1" s="1"/>
  <c r="BW42" i="1"/>
  <c r="CB42" i="1"/>
  <c r="BH42" i="1"/>
  <c r="BI42" i="1" s="1"/>
  <c r="BR42" i="1"/>
  <c r="CK42" i="1" s="1"/>
  <c r="BM34" i="1"/>
  <c r="BW34" i="1"/>
  <c r="CB34" i="1"/>
  <c r="BR34" i="1"/>
  <c r="CK34" i="1" s="1"/>
  <c r="BH34" i="1"/>
  <c r="BI34" i="1" s="1"/>
  <c r="BM48" i="1"/>
  <c r="BN48" i="1" s="1"/>
  <c r="BW48" i="1"/>
  <c r="CB48" i="1"/>
  <c r="BR48" i="1"/>
  <c r="CK48" i="1" s="1"/>
  <c r="BH48" i="1"/>
  <c r="BM40" i="1"/>
  <c r="BW40" i="1"/>
  <c r="CB40" i="1"/>
  <c r="BH40" i="1"/>
  <c r="BI40" i="1" s="1"/>
  <c r="BR40" i="1"/>
  <c r="CK40" i="1" s="1"/>
  <c r="BM32" i="1"/>
  <c r="BW32" i="1"/>
  <c r="CB32" i="1"/>
  <c r="BH32" i="1"/>
  <c r="BI32" i="1" s="1"/>
  <c r="BR32" i="1"/>
  <c r="CK32" i="1" s="1"/>
  <c r="BM24" i="1"/>
  <c r="BW24" i="1"/>
  <c r="CB24" i="1"/>
  <c r="BH24" i="1"/>
  <c r="BR24" i="1"/>
  <c r="CK24" i="1" s="1"/>
  <c r="BM47" i="1"/>
  <c r="BN47" i="1" s="1"/>
  <c r="BW47" i="1"/>
  <c r="CB47" i="1"/>
  <c r="BR47" i="1"/>
  <c r="CK47" i="1" s="1"/>
  <c r="BH47" i="1"/>
  <c r="BM39" i="1"/>
  <c r="BW39" i="1"/>
  <c r="CB39" i="1"/>
  <c r="BR39" i="1"/>
  <c r="CK39" i="1" s="1"/>
  <c r="BH39" i="1"/>
  <c r="BI39" i="1" s="1"/>
  <c r="BM31" i="1"/>
  <c r="BW31" i="1"/>
  <c r="CB31" i="1"/>
  <c r="BR31" i="1"/>
  <c r="CK31" i="1" s="1"/>
  <c r="BH31" i="1"/>
  <c r="BM23" i="1"/>
  <c r="BW23" i="1"/>
  <c r="CB23" i="1"/>
  <c r="BH23" i="1"/>
  <c r="BI23" i="1" s="1"/>
  <c r="BR23" i="1"/>
  <c r="CK23" i="1" s="1"/>
  <c r="BM46" i="1"/>
  <c r="BN46" i="1" s="1"/>
  <c r="BW46" i="1"/>
  <c r="CB46" i="1"/>
  <c r="BH46" i="1"/>
  <c r="BR46" i="1"/>
  <c r="CK46" i="1" s="1"/>
  <c r="BM38" i="1"/>
  <c r="BW38" i="1"/>
  <c r="CB38" i="1"/>
  <c r="BR38" i="1"/>
  <c r="CK38" i="1" s="1"/>
  <c r="BH38" i="1"/>
  <c r="BI38" i="1" s="1"/>
  <c r="BM30" i="1"/>
  <c r="BW30" i="1"/>
  <c r="CB30" i="1"/>
  <c r="BR30" i="1"/>
  <c r="CK30" i="1" s="1"/>
  <c r="BH30" i="1"/>
  <c r="BM22" i="1"/>
  <c r="BW22" i="1"/>
  <c r="CB22" i="1"/>
  <c r="BR22" i="1"/>
  <c r="CK22" i="1" s="1"/>
  <c r="BH22" i="1"/>
  <c r="BI22" i="1" s="1"/>
  <c r="BM53" i="1"/>
  <c r="BN53" i="1" s="1"/>
  <c r="BW53" i="1"/>
  <c r="CB53" i="1"/>
  <c r="BH53" i="1"/>
  <c r="BR53" i="1"/>
  <c r="BM45" i="1"/>
  <c r="BN45" i="1" s="1"/>
  <c r="BW45" i="1"/>
  <c r="CB45" i="1"/>
  <c r="BR45" i="1"/>
  <c r="CK45" i="1" s="1"/>
  <c r="BH45" i="1"/>
  <c r="BM37" i="1"/>
  <c r="BW37" i="1"/>
  <c r="CB37" i="1"/>
  <c r="BR37" i="1"/>
  <c r="CK37" i="1" s="1"/>
  <c r="BH37" i="1"/>
  <c r="BI37" i="1" s="1"/>
  <c r="BM29" i="1"/>
  <c r="BW29" i="1"/>
  <c r="CB29" i="1"/>
  <c r="BR29" i="1"/>
  <c r="BH29" i="1"/>
  <c r="BI29" i="1" s="1"/>
  <c r="BM21" i="1"/>
  <c r="BW21" i="1"/>
  <c r="CB21" i="1"/>
  <c r="BR21" i="1"/>
  <c r="CK21" i="1" s="1"/>
  <c r="BH21" i="1"/>
  <c r="BI21" i="1" s="1"/>
  <c r="BM52" i="1"/>
  <c r="BN52" i="1" s="1"/>
  <c r="BW52" i="1"/>
  <c r="CB52" i="1"/>
  <c r="BR52" i="1"/>
  <c r="BH52" i="1"/>
  <c r="BM44" i="1"/>
  <c r="BN44" i="1" s="1"/>
  <c r="BW44" i="1"/>
  <c r="CB44" i="1"/>
  <c r="BH44" i="1"/>
  <c r="BR44" i="1"/>
  <c r="CK44" i="1" s="1"/>
  <c r="BM36" i="1"/>
  <c r="BW36" i="1"/>
  <c r="CB36" i="1"/>
  <c r="BR36" i="1"/>
  <c r="CK36" i="1" s="1"/>
  <c r="BH36" i="1"/>
  <c r="BI36" i="1" s="1"/>
  <c r="BM28" i="1"/>
  <c r="BW28" i="1"/>
  <c r="CB28" i="1"/>
  <c r="BH28" i="1"/>
  <c r="BI28" i="1" s="1"/>
  <c r="BR28" i="1"/>
  <c r="CK28" i="1" s="1"/>
  <c r="BM20" i="1"/>
  <c r="BW20" i="1"/>
  <c r="CB20" i="1"/>
  <c r="BI20" i="1"/>
  <c r="BR20" i="1"/>
  <c r="BM51" i="1"/>
  <c r="BN51" i="1" s="1"/>
  <c r="BW51" i="1"/>
  <c r="CB51" i="1"/>
  <c r="BR51" i="1"/>
  <c r="BH51" i="1"/>
  <c r="BM43" i="1"/>
  <c r="BN43" i="1" s="1"/>
  <c r="BW43" i="1"/>
  <c r="CB43" i="1"/>
  <c r="BR43" i="1"/>
  <c r="BH43" i="1"/>
  <c r="BI43" i="1" s="1"/>
  <c r="BM35" i="1"/>
  <c r="BW35" i="1"/>
  <c r="CB35" i="1"/>
  <c r="BH35" i="1"/>
  <c r="BR35" i="1"/>
  <c r="CK35" i="1" s="1"/>
  <c r="BM27" i="1"/>
  <c r="BW27" i="1"/>
  <c r="CB27" i="1"/>
  <c r="BR27" i="1"/>
  <c r="BH27" i="1"/>
  <c r="CU237" i="1"/>
  <c r="CU221" i="1"/>
  <c r="CU205" i="1"/>
  <c r="CU189" i="1"/>
  <c r="CU173" i="1"/>
  <c r="CU157" i="1"/>
  <c r="CU141" i="1"/>
  <c r="CU125" i="1"/>
  <c r="CU109" i="1"/>
  <c r="CU101" i="1"/>
  <c r="CU85" i="1"/>
  <c r="CU69" i="1"/>
  <c r="CU45" i="1"/>
  <c r="CU236" i="1"/>
  <c r="CU228" i="1"/>
  <c r="CU220" i="1"/>
  <c r="CU212" i="1"/>
  <c r="CU204" i="1"/>
  <c r="CU196" i="1"/>
  <c r="CU188" i="1"/>
  <c r="CU180" i="1"/>
  <c r="CU172" i="1"/>
  <c r="CU164" i="1"/>
  <c r="CU156" i="1"/>
  <c r="CU148" i="1"/>
  <c r="CU140" i="1"/>
  <c r="CU132" i="1"/>
  <c r="CU124" i="1"/>
  <c r="CU116" i="1"/>
  <c r="CU108" i="1"/>
  <c r="CU100" i="1"/>
  <c r="CU92" i="1"/>
  <c r="CU84" i="1"/>
  <c r="CU76" i="1"/>
  <c r="CU68" i="1"/>
  <c r="CU60" i="1"/>
  <c r="CU52" i="1"/>
  <c r="CU44" i="1"/>
  <c r="CU36" i="1"/>
  <c r="CU28" i="1"/>
  <c r="CU20" i="1"/>
  <c r="CU12" i="1"/>
  <c r="CU229" i="1"/>
  <c r="CU213" i="1"/>
  <c r="CU197" i="1"/>
  <c r="CU181" i="1"/>
  <c r="CU165" i="1"/>
  <c r="CU149" i="1"/>
  <c r="CU133" i="1"/>
  <c r="CU117" i="1"/>
  <c r="CU93" i="1"/>
  <c r="CU77" i="1"/>
  <c r="CU21" i="1"/>
  <c r="CU235" i="1"/>
  <c r="CU227" i="1"/>
  <c r="CU219" i="1"/>
  <c r="CU211" i="1"/>
  <c r="CU203" i="1"/>
  <c r="CU195" i="1"/>
  <c r="CU187" i="1"/>
  <c r="CU179" i="1"/>
  <c r="CU171" i="1"/>
  <c r="CU163" i="1"/>
  <c r="CU155" i="1"/>
  <c r="CU147" i="1"/>
  <c r="CU139" i="1"/>
  <c r="CU131" i="1"/>
  <c r="CU123" i="1"/>
  <c r="CU115" i="1"/>
  <c r="CU107" i="1"/>
  <c r="CU99" i="1"/>
  <c r="CU91" i="1"/>
  <c r="CU83" i="1"/>
  <c r="CU75" i="1"/>
  <c r="CU67" i="1"/>
  <c r="CU59" i="1"/>
  <c r="CU51" i="1"/>
  <c r="CU43" i="1"/>
  <c r="CU35" i="1"/>
  <c r="CU27" i="1"/>
  <c r="CU19" i="1"/>
  <c r="CU11" i="1"/>
  <c r="CU37" i="1"/>
  <c r="CU234" i="1"/>
  <c r="CU226" i="1"/>
  <c r="CU218" i="1"/>
  <c r="CU210" i="1"/>
  <c r="CU202" i="1"/>
  <c r="CU194" i="1"/>
  <c r="CU186" i="1"/>
  <c r="CU178" i="1"/>
  <c r="CU170" i="1"/>
  <c r="CU162" i="1"/>
  <c r="CU154" i="1"/>
  <c r="CU146" i="1"/>
  <c r="CU138" i="1"/>
  <c r="CU130" i="1"/>
  <c r="CU122" i="1"/>
  <c r="CU114" i="1"/>
  <c r="CU106" i="1"/>
  <c r="CU98" i="1"/>
  <c r="CU90" i="1"/>
  <c r="CU82" i="1"/>
  <c r="CU74" i="1"/>
  <c r="CU66" i="1"/>
  <c r="CU58" i="1"/>
  <c r="CU50" i="1"/>
  <c r="CU42" i="1"/>
  <c r="CU34" i="1"/>
  <c r="CU26" i="1"/>
  <c r="CU18" i="1"/>
  <c r="CU10" i="1"/>
  <c r="CU29" i="1"/>
  <c r="CU233" i="1"/>
  <c r="CU225" i="1"/>
  <c r="CU217" i="1"/>
  <c r="CU209" i="1"/>
  <c r="CU201" i="1"/>
  <c r="CU193" i="1"/>
  <c r="CU185" i="1"/>
  <c r="CU177" i="1"/>
  <c r="CU169" i="1"/>
  <c r="CU161" i="1"/>
  <c r="CU153" i="1"/>
  <c r="CU145" i="1"/>
  <c r="CU137" i="1"/>
  <c r="CU129" i="1"/>
  <c r="CU121" i="1"/>
  <c r="CU113" i="1"/>
  <c r="CU105" i="1"/>
  <c r="CU97" i="1"/>
  <c r="CU89" i="1"/>
  <c r="CU81" i="1"/>
  <c r="CU73" i="1"/>
  <c r="CU65" i="1"/>
  <c r="CU57" i="1"/>
  <c r="CU49" i="1"/>
  <c r="CU41" i="1"/>
  <c r="CU33" i="1"/>
  <c r="CU25" i="1"/>
  <c r="CU17" i="1"/>
  <c r="CU9" i="1"/>
  <c r="CU13" i="1"/>
  <c r="CU232" i="1"/>
  <c r="CU224" i="1"/>
  <c r="CU216" i="1"/>
  <c r="CU208" i="1"/>
  <c r="CU200" i="1"/>
  <c r="CU192" i="1"/>
  <c r="CU184" i="1"/>
  <c r="CU176" i="1"/>
  <c r="CU168" i="1"/>
  <c r="CU160" i="1"/>
  <c r="CU152" i="1"/>
  <c r="CU144" i="1"/>
  <c r="CU136" i="1"/>
  <c r="CU128" i="1"/>
  <c r="CU120" i="1"/>
  <c r="CU112" i="1"/>
  <c r="CU104" i="1"/>
  <c r="CU96" i="1"/>
  <c r="CU88" i="1"/>
  <c r="CU80" i="1"/>
  <c r="CU72" i="1"/>
  <c r="CU64" i="1"/>
  <c r="CU56" i="1"/>
  <c r="CU48" i="1"/>
  <c r="CU40" i="1"/>
  <c r="CU32" i="1"/>
  <c r="CU24" i="1"/>
  <c r="CU16" i="1"/>
  <c r="CU8" i="1"/>
  <c r="CU53" i="1"/>
  <c r="CU239" i="1"/>
  <c r="CU231" i="1"/>
  <c r="CU223" i="1"/>
  <c r="CU215" i="1"/>
  <c r="CU207" i="1"/>
  <c r="CU199" i="1"/>
  <c r="CU191" i="1"/>
  <c r="CU183" i="1"/>
  <c r="CU175" i="1"/>
  <c r="CU167" i="1"/>
  <c r="CU159" i="1"/>
  <c r="CU151" i="1"/>
  <c r="CU143" i="1"/>
  <c r="CU135" i="1"/>
  <c r="CU127" i="1"/>
  <c r="CU119" i="1"/>
  <c r="CU111" i="1"/>
  <c r="CU103" i="1"/>
  <c r="CU95" i="1"/>
  <c r="CU87" i="1"/>
  <c r="CU79" i="1"/>
  <c r="CU71" i="1"/>
  <c r="CU63" i="1"/>
  <c r="CU55" i="1"/>
  <c r="CU47" i="1"/>
  <c r="CU39" i="1"/>
  <c r="CU31" i="1"/>
  <c r="CU23" i="1"/>
  <c r="CU15" i="1"/>
  <c r="CU7" i="1"/>
  <c r="CU61" i="1"/>
  <c r="CU238" i="1"/>
  <c r="CU230" i="1"/>
  <c r="CU222" i="1"/>
  <c r="CU214" i="1"/>
  <c r="CU206" i="1"/>
  <c r="CU198" i="1"/>
  <c r="CU190" i="1"/>
  <c r="CU182" i="1"/>
  <c r="CU174" i="1"/>
  <c r="CU166" i="1"/>
  <c r="CU158" i="1"/>
  <c r="CU150" i="1"/>
  <c r="CU142" i="1"/>
  <c r="CU134" i="1"/>
  <c r="CU126" i="1"/>
  <c r="CU118" i="1"/>
  <c r="CU110" i="1"/>
  <c r="CU102" i="1"/>
  <c r="CU94" i="1"/>
  <c r="CU86" i="1"/>
  <c r="CU78" i="1"/>
  <c r="CU70" i="1"/>
  <c r="CU62" i="1"/>
  <c r="CU54" i="1"/>
  <c r="CU46" i="1"/>
  <c r="CU38" i="1"/>
  <c r="CU30" i="1"/>
  <c r="CU22" i="1"/>
  <c r="CU14" i="1"/>
  <c r="CK41" i="1"/>
  <c r="BI24" i="1"/>
  <c r="CJ51" i="1" l="1"/>
  <c r="CK51" i="1" s="1"/>
  <c r="CK29" i="1"/>
  <c r="BI41" i="1"/>
  <c r="BI53" i="1"/>
  <c r="BI49" i="1"/>
  <c r="BI27" i="1"/>
  <c r="CK20" i="1"/>
  <c r="BI31" i="1"/>
  <c r="BI50" i="1"/>
  <c r="BI30" i="1"/>
  <c r="BI52" i="1"/>
  <c r="CK27" i="1"/>
  <c r="CK43" i="1"/>
  <c r="BI46" i="1"/>
  <c r="BI35" i="1"/>
  <c r="BI51" i="1"/>
  <c r="BI45" i="1"/>
  <c r="BI47" i="1"/>
  <c r="BI48" i="1"/>
  <c r="BI44" i="1"/>
  <c r="BN26" i="1"/>
  <c r="BN28" i="1"/>
  <c r="BN40" i="1"/>
  <c r="BN22" i="1"/>
  <c r="BN24" i="1"/>
  <c r="BN36" i="1"/>
  <c r="BN23" i="1"/>
  <c r="BN32" i="1"/>
  <c r="BN33" i="1"/>
  <c r="BN34" i="1"/>
  <c r="BN27" i="1"/>
  <c r="BN20" i="1"/>
  <c r="BN30" i="1"/>
  <c r="BN31" i="1"/>
  <c r="BN21" i="1"/>
  <c r="BN37" i="1"/>
  <c r="BN25" i="1"/>
  <c r="BN29" i="1"/>
  <c r="BN35" i="1"/>
  <c r="BN38" i="1"/>
  <c r="BN39" i="1"/>
  <c r="CC50" i="1"/>
  <c r="CC26" i="1"/>
  <c r="CC51" i="1"/>
  <c r="CC36" i="1"/>
  <c r="CC52" i="1"/>
  <c r="CC38" i="1"/>
  <c r="CC23" i="1"/>
  <c r="CC39" i="1"/>
  <c r="CC35" i="1"/>
  <c r="CC42" i="1"/>
  <c r="CC27" i="1"/>
  <c r="CC30" i="1"/>
  <c r="CC22" i="1"/>
  <c r="CC29" i="1"/>
  <c r="CC45" i="1"/>
  <c r="CC41" i="1"/>
  <c r="CC28" i="1"/>
  <c r="CC43" i="1"/>
  <c r="CC20" i="1"/>
  <c r="CC40" i="1"/>
  <c r="CC31" i="1"/>
  <c r="CC21" i="1"/>
  <c r="CC34" i="1"/>
  <c r="CC44" i="1"/>
  <c r="CC25" i="1"/>
  <c r="CC46" i="1"/>
  <c r="CC24" i="1"/>
  <c r="CC49" i="1"/>
  <c r="CC48" i="1"/>
  <c r="CC33" i="1"/>
  <c r="CC37" i="1"/>
  <c r="CC53" i="1"/>
  <c r="CC47" i="1"/>
  <c r="CC32" i="1"/>
  <c r="BX23" i="1"/>
  <c r="BX37" i="1"/>
  <c r="BX53" i="1"/>
  <c r="BX30" i="1"/>
  <c r="BX33" i="1"/>
  <c r="BX38" i="1"/>
  <c r="BX20" i="1"/>
  <c r="BX26" i="1"/>
  <c r="BX36" i="1"/>
  <c r="BX52" i="1"/>
  <c r="BX39" i="1"/>
  <c r="BX32" i="1"/>
  <c r="BX51" i="1"/>
  <c r="BX29" i="1"/>
  <c r="BX46" i="1"/>
  <c r="BX41" i="1"/>
  <c r="BX50" i="1"/>
  <c r="BX42" i="1"/>
  <c r="BX34" i="1"/>
  <c r="BX28" i="1"/>
  <c r="BX44" i="1"/>
  <c r="BX45" i="1"/>
  <c r="BX40" i="1"/>
  <c r="BX24" i="1"/>
  <c r="BX31" i="1"/>
  <c r="BX43" i="1"/>
  <c r="BX48" i="1"/>
  <c r="BX47" i="1"/>
  <c r="BX27" i="1"/>
  <c r="BX35" i="1"/>
  <c r="BX21" i="1"/>
  <c r="BX25" i="1"/>
  <c r="BX22" i="1"/>
  <c r="BX49" i="1"/>
  <c r="BS28" i="1"/>
  <c r="BS29" i="1"/>
  <c r="BS52" i="1"/>
  <c r="BS42" i="1"/>
  <c r="BS40" i="1"/>
  <c r="BS41" i="1"/>
  <c r="BS39" i="1"/>
  <c r="BS36" i="1"/>
  <c r="BS44" i="1"/>
  <c r="BS25" i="1"/>
  <c r="BS46" i="1"/>
  <c r="BS27" i="1"/>
  <c r="BS21" i="1"/>
  <c r="BS45" i="1"/>
  <c r="BS24" i="1"/>
  <c r="BS49" i="1"/>
  <c r="BS33" i="1"/>
  <c r="BS43" i="1"/>
  <c r="BS48" i="1"/>
  <c r="BS30" i="1"/>
  <c r="BS23" i="1"/>
  <c r="BS47" i="1"/>
  <c r="BS26" i="1"/>
  <c r="BS50" i="1"/>
  <c r="BS20" i="1"/>
  <c r="BS37" i="1"/>
  <c r="BS22" i="1"/>
  <c r="BS31" i="1"/>
  <c r="BS32" i="1"/>
  <c r="BS34" i="1"/>
  <c r="BS35" i="1"/>
  <c r="BS51" i="1"/>
  <c r="BS38" i="1"/>
  <c r="BI491" i="1"/>
  <c r="BK16" i="1" l="1"/>
  <c r="CJ52" i="1"/>
  <c r="CK52" i="1" s="1"/>
  <c r="CE16" i="1"/>
  <c r="BZ16" i="1"/>
  <c r="BP16" i="1"/>
  <c r="CJ53" i="1" l="1"/>
  <c r="CK53" i="1" s="1"/>
  <c r="BS53" i="1"/>
  <c r="BU16" i="1" s="1"/>
  <c r="CJ54" i="1" l="1"/>
  <c r="CK54" i="1" s="1"/>
  <c r="CJ55" i="1" l="1"/>
  <c r="CK55" i="1" s="1"/>
  <c r="CJ56" i="1" l="1"/>
  <c r="CK56" i="1" s="1"/>
  <c r="CJ57" i="1" l="1"/>
  <c r="CK57" i="1" s="1"/>
  <c r="CJ58" i="1" l="1"/>
  <c r="CK58" i="1" s="1"/>
  <c r="CJ59" i="1" l="1"/>
  <c r="CK59" i="1" s="1"/>
  <c r="CJ60" i="1" l="1"/>
  <c r="CK60" i="1" s="1"/>
  <c r="CJ61" i="1" l="1"/>
  <c r="CK61" i="1" s="1"/>
  <c r="CJ62" i="1" l="1"/>
  <c r="CK62" i="1" s="1"/>
  <c r="CJ63" i="1" l="1"/>
  <c r="CK63" i="1" s="1"/>
  <c r="CJ64" i="1" l="1"/>
  <c r="CK64" i="1" s="1"/>
  <c r="CJ65" i="1" l="1"/>
  <c r="CK65" i="1" s="1"/>
  <c r="CJ66" i="1" l="1"/>
  <c r="CK66" i="1" s="1"/>
  <c r="CJ67" i="1" l="1"/>
  <c r="CK67" i="1" s="1"/>
  <c r="CJ68" i="1" l="1"/>
  <c r="CK68" i="1" s="1"/>
  <c r="CJ69" i="1" l="1"/>
  <c r="CK69" i="1" s="1"/>
  <c r="CJ70" i="1" l="1"/>
  <c r="CK70" i="1" s="1"/>
  <c r="CJ71" i="1" l="1"/>
  <c r="CK71" i="1" s="1"/>
  <c r="CJ72" i="1" l="1"/>
  <c r="CK72" i="1" s="1"/>
  <c r="CJ73" i="1" l="1"/>
  <c r="CK73" i="1" s="1"/>
  <c r="CJ74" i="1" l="1"/>
  <c r="CK74" i="1" s="1"/>
  <c r="CJ75" i="1" l="1"/>
  <c r="CK75" i="1" s="1"/>
  <c r="CJ76" i="1" l="1"/>
  <c r="CK76" i="1" s="1"/>
  <c r="CJ77" i="1" l="1"/>
  <c r="CK77" i="1" s="1"/>
  <c r="CJ78" i="1" l="1"/>
  <c r="CK78" i="1" s="1"/>
  <c r="CJ79" i="1" l="1"/>
  <c r="CK79" i="1" s="1"/>
  <c r="CJ80" i="1" l="1"/>
  <c r="CK80" i="1" s="1"/>
  <c r="CJ81" i="1" l="1"/>
  <c r="CK81" i="1" s="1"/>
  <c r="CJ82" i="1" l="1"/>
  <c r="CK82" i="1" s="1"/>
  <c r="CJ83" i="1" l="1"/>
  <c r="CK83" i="1" s="1"/>
  <c r="CJ84" i="1" l="1"/>
  <c r="CK84" i="1" s="1"/>
  <c r="CJ85" i="1" l="1"/>
  <c r="CK85" i="1" s="1"/>
  <c r="CJ86" i="1" l="1"/>
  <c r="CK86" i="1" s="1"/>
  <c r="CJ87" i="1" l="1"/>
  <c r="CK87" i="1" s="1"/>
  <c r="CJ88" i="1" l="1"/>
  <c r="CK88" i="1" s="1"/>
  <c r="CJ89" i="1" l="1"/>
  <c r="CK89" i="1" s="1"/>
  <c r="CJ90" i="1" l="1"/>
  <c r="CK90" i="1" s="1"/>
  <c r="CJ91" i="1" l="1"/>
  <c r="CK91" i="1" s="1"/>
  <c r="CJ92" i="1" l="1"/>
  <c r="CK92" i="1" s="1"/>
  <c r="CJ93" i="1" l="1"/>
  <c r="CK93" i="1" s="1"/>
  <c r="CJ94" i="1" l="1"/>
  <c r="CK94" i="1" s="1"/>
  <c r="CJ95" i="1" l="1"/>
  <c r="CK95" i="1" s="1"/>
  <c r="CJ96" i="1" l="1"/>
  <c r="CK96" i="1" s="1"/>
  <c r="CJ97" i="1" l="1"/>
  <c r="CK97" i="1" s="1"/>
  <c r="CJ98" i="1" l="1"/>
  <c r="CK98" i="1" s="1"/>
  <c r="CJ99" i="1" l="1"/>
  <c r="CK99" i="1" s="1"/>
  <c r="CJ100" i="1" l="1"/>
  <c r="CK100" i="1" s="1"/>
  <c r="CJ101" i="1" l="1"/>
  <c r="CK101" i="1" s="1"/>
  <c r="CJ102" i="1" l="1"/>
  <c r="CK102" i="1" s="1"/>
  <c r="CJ103" i="1" l="1"/>
  <c r="CK103" i="1" s="1"/>
  <c r="CJ104" i="1" l="1"/>
  <c r="CK104" i="1" s="1"/>
  <c r="CJ105" i="1" l="1"/>
  <c r="CK105" i="1" s="1"/>
  <c r="CJ106" i="1" l="1"/>
  <c r="CK106" i="1" s="1"/>
  <c r="CJ107" i="1" l="1"/>
  <c r="CK107" i="1" s="1"/>
  <c r="CJ108" i="1" l="1"/>
  <c r="CK108" i="1" s="1"/>
  <c r="CJ109" i="1" l="1"/>
  <c r="CK109" i="1" s="1"/>
  <c r="CJ110" i="1" l="1"/>
  <c r="CK110" i="1" s="1"/>
  <c r="CJ111" i="1" l="1"/>
  <c r="CK111" i="1" s="1"/>
  <c r="CJ112" i="1" l="1"/>
  <c r="CK112" i="1" s="1"/>
  <c r="CJ113" i="1" l="1"/>
  <c r="CK113" i="1" s="1"/>
  <c r="CJ114" i="1" l="1"/>
  <c r="CK114" i="1" s="1"/>
  <c r="CJ115" i="1" l="1"/>
  <c r="CK115" i="1" s="1"/>
  <c r="CJ116" i="1" l="1"/>
  <c r="CK116" i="1" s="1"/>
  <c r="CJ117" i="1" l="1"/>
  <c r="CK117" i="1" s="1"/>
  <c r="CJ118" i="1" l="1"/>
  <c r="CK118" i="1" s="1"/>
  <c r="CJ119" i="1" l="1"/>
  <c r="CK119" i="1" s="1"/>
  <c r="CJ120" i="1" l="1"/>
  <c r="CK120" i="1" s="1"/>
  <c r="CJ121" i="1" l="1"/>
  <c r="CK121" i="1" s="1"/>
  <c r="CJ122" i="1" l="1"/>
  <c r="CK122" i="1" s="1"/>
  <c r="CJ123" i="1" l="1"/>
  <c r="CK123" i="1" s="1"/>
  <c r="CJ124" i="1" l="1"/>
  <c r="CK124" i="1" s="1"/>
  <c r="CJ125" i="1" l="1"/>
  <c r="CK125" i="1" s="1"/>
  <c r="CJ126" i="1" l="1"/>
  <c r="CK126" i="1" s="1"/>
  <c r="CJ127" i="1" l="1"/>
  <c r="CK127" i="1" s="1"/>
  <c r="CJ128" i="1" l="1"/>
  <c r="CK128" i="1" s="1"/>
  <c r="CJ129" i="1" l="1"/>
  <c r="CK129" i="1" s="1"/>
  <c r="CJ130" i="1" l="1"/>
  <c r="CK130" i="1" s="1"/>
  <c r="CJ131" i="1" l="1"/>
  <c r="CK131" i="1" s="1"/>
  <c r="CJ132" i="1" l="1"/>
  <c r="CK132" i="1" s="1"/>
  <c r="CJ133" i="1" l="1"/>
  <c r="CK133" i="1" s="1"/>
  <c r="CJ134" i="1" l="1"/>
  <c r="CK134" i="1" s="1"/>
  <c r="CJ135" i="1" l="1"/>
  <c r="CK135" i="1" s="1"/>
  <c r="CJ136" i="1" l="1"/>
  <c r="CK136" i="1" s="1"/>
  <c r="CJ137" i="1" l="1"/>
  <c r="CK137" i="1" s="1"/>
  <c r="CJ138" i="1" l="1"/>
  <c r="CK138" i="1" s="1"/>
  <c r="CJ139" i="1" l="1"/>
  <c r="CK139" i="1" s="1"/>
  <c r="CJ140" i="1" l="1"/>
  <c r="CK140" i="1" s="1"/>
  <c r="CJ141" i="1" l="1"/>
  <c r="CK141" i="1" s="1"/>
  <c r="CJ142" i="1" l="1"/>
  <c r="CK142" i="1" s="1"/>
  <c r="CJ143" i="1" l="1"/>
  <c r="CK143" i="1" s="1"/>
  <c r="CJ144" i="1" l="1"/>
  <c r="CK144" i="1" s="1"/>
  <c r="CJ145" i="1" l="1"/>
  <c r="CK145" i="1" s="1"/>
  <c r="CJ146" i="1" l="1"/>
  <c r="CK146" i="1" s="1"/>
  <c r="CJ147" i="1" l="1"/>
  <c r="CK147" i="1" s="1"/>
  <c r="CJ148" i="1" l="1"/>
  <c r="CK148" i="1" s="1"/>
  <c r="CJ149" i="1" l="1"/>
  <c r="CK149" i="1" s="1"/>
  <c r="CJ150" i="1" l="1"/>
  <c r="CK150" i="1" s="1"/>
  <c r="CJ151" i="1" l="1"/>
  <c r="CK151" i="1" s="1"/>
  <c r="CJ152" i="1" l="1"/>
  <c r="CK152" i="1" s="1"/>
  <c r="CJ153" i="1" l="1"/>
  <c r="CK153" i="1" s="1"/>
  <c r="CJ154" i="1" l="1"/>
  <c r="CK154" i="1" s="1"/>
  <c r="CJ155" i="1" l="1"/>
  <c r="CK155" i="1" s="1"/>
  <c r="CJ156" i="1" l="1"/>
  <c r="CK156" i="1" s="1"/>
  <c r="CJ157" i="1" l="1"/>
  <c r="CK157" i="1" s="1"/>
  <c r="CJ158" i="1" l="1"/>
  <c r="CK158" i="1" s="1"/>
  <c r="CJ159" i="1" l="1"/>
  <c r="CK159" i="1" s="1"/>
  <c r="CJ160" i="1" l="1"/>
  <c r="CK160" i="1" s="1"/>
  <c r="CJ161" i="1" l="1"/>
  <c r="CK161" i="1" s="1"/>
  <c r="CJ162" i="1" l="1"/>
  <c r="CK162" i="1" s="1"/>
  <c r="CJ163" i="1" l="1"/>
  <c r="CK163" i="1" s="1"/>
  <c r="CJ164" i="1" l="1"/>
  <c r="CK164" i="1" s="1"/>
  <c r="CJ165" i="1" l="1"/>
  <c r="CK165" i="1" s="1"/>
  <c r="CJ166" i="1" l="1"/>
  <c r="CK166" i="1" s="1"/>
  <c r="CJ167" i="1" l="1"/>
  <c r="CK167" i="1" s="1"/>
  <c r="CJ168" i="1" l="1"/>
  <c r="CK168" i="1" s="1"/>
  <c r="CJ169" i="1" l="1"/>
  <c r="CK169" i="1" s="1"/>
  <c r="CJ170" i="1" l="1"/>
  <c r="CK170" i="1" s="1"/>
  <c r="CJ171" i="1" l="1"/>
  <c r="CK171" i="1" s="1"/>
  <c r="CJ172" i="1" l="1"/>
  <c r="CK172" i="1" s="1"/>
  <c r="CJ173" i="1" l="1"/>
  <c r="CK173" i="1" s="1"/>
  <c r="CJ174" i="1" l="1"/>
  <c r="CK174" i="1" s="1"/>
  <c r="CJ175" i="1" l="1"/>
  <c r="CK175" i="1" s="1"/>
  <c r="CJ176" i="1" l="1"/>
  <c r="CK176" i="1" s="1"/>
  <c r="CJ177" i="1" l="1"/>
  <c r="CK177" i="1" s="1"/>
  <c r="CJ178" i="1" l="1"/>
  <c r="CK178" i="1" s="1"/>
  <c r="CJ179" i="1" l="1"/>
  <c r="CK179" i="1" s="1"/>
  <c r="CJ180" i="1" l="1"/>
  <c r="CK180" i="1" s="1"/>
  <c r="CJ181" i="1" l="1"/>
  <c r="CK181" i="1" s="1"/>
  <c r="CJ182" i="1" l="1"/>
  <c r="CK182" i="1" s="1"/>
  <c r="CJ183" i="1" l="1"/>
  <c r="CK183" i="1" s="1"/>
  <c r="CJ184" i="1" l="1"/>
  <c r="CK184" i="1" s="1"/>
  <c r="CJ185" i="1" l="1"/>
  <c r="CK185" i="1" s="1"/>
  <c r="CJ186" i="1" l="1"/>
  <c r="CK186" i="1" s="1"/>
  <c r="CJ187" i="1" l="1"/>
  <c r="CK187" i="1" s="1"/>
  <c r="CJ188" i="1" l="1"/>
  <c r="CK188" i="1" s="1"/>
  <c r="CJ189" i="1" l="1"/>
  <c r="CK189" i="1" s="1"/>
  <c r="CJ190" i="1" l="1"/>
  <c r="CK190" i="1" s="1"/>
  <c r="CJ191" i="1" l="1"/>
  <c r="CK191" i="1" s="1"/>
  <c r="CJ192" i="1" l="1"/>
  <c r="CK192" i="1" s="1"/>
  <c r="CJ193" i="1" l="1"/>
  <c r="CK193" i="1" s="1"/>
  <c r="CJ194" i="1" l="1"/>
  <c r="CK194" i="1" s="1"/>
  <c r="CJ195" i="1" l="1"/>
  <c r="CK195" i="1" s="1"/>
  <c r="CJ196" i="1" l="1"/>
  <c r="CK196" i="1" s="1"/>
  <c r="CJ197" i="1" l="1"/>
  <c r="CK197" i="1" s="1"/>
  <c r="CJ198" i="1" l="1"/>
  <c r="CK198" i="1" s="1"/>
  <c r="CJ199" i="1" l="1"/>
  <c r="CK199" i="1" s="1"/>
  <c r="CJ200" i="1" l="1"/>
  <c r="CK200" i="1" s="1"/>
  <c r="CJ201" i="1" l="1"/>
  <c r="CK201" i="1" s="1"/>
  <c r="CJ202" i="1" l="1"/>
  <c r="CK202" i="1" s="1"/>
  <c r="CJ203" i="1" l="1"/>
  <c r="CK203" i="1" s="1"/>
  <c r="CJ204" i="1" l="1"/>
  <c r="CK204" i="1" s="1"/>
  <c r="CJ205" i="1" l="1"/>
  <c r="CK205" i="1" s="1"/>
  <c r="CJ206" i="1" l="1"/>
  <c r="CK206" i="1" s="1"/>
  <c r="CJ207" i="1" l="1"/>
  <c r="CK207" i="1" s="1"/>
  <c r="CJ208" i="1" l="1"/>
  <c r="CK208" i="1" s="1"/>
  <c r="CJ209" i="1" l="1"/>
  <c r="CK209" i="1" s="1"/>
  <c r="CJ210" i="1" l="1"/>
  <c r="CK210" i="1" s="1"/>
  <c r="CJ211" i="1" l="1"/>
  <c r="CK211" i="1" s="1"/>
  <c r="CJ212" i="1" l="1"/>
  <c r="CK212" i="1" s="1"/>
  <c r="CJ213" i="1" l="1"/>
  <c r="CK213" i="1" s="1"/>
  <c r="CJ214" i="1" l="1"/>
  <c r="CK214" i="1" s="1"/>
  <c r="CJ215" i="1" l="1"/>
  <c r="CK215" i="1" s="1"/>
  <c r="CJ216" i="1" l="1"/>
  <c r="CK216" i="1" s="1"/>
  <c r="CJ217" i="1" l="1"/>
  <c r="CK217" i="1" s="1"/>
  <c r="CJ218" i="1" l="1"/>
  <c r="CK218" i="1" s="1"/>
  <c r="CJ219" i="1" l="1"/>
  <c r="CK219" i="1" s="1"/>
  <c r="CJ220" i="1" l="1"/>
  <c r="CK220" i="1" s="1"/>
  <c r="CJ221" i="1" l="1"/>
  <c r="CK221" i="1" s="1"/>
  <c r="CJ222" i="1" l="1"/>
  <c r="CK222" i="1" s="1"/>
  <c r="CJ223" i="1" l="1"/>
  <c r="CK223" i="1" s="1"/>
  <c r="CJ224" i="1" l="1"/>
  <c r="CK224" i="1" s="1"/>
  <c r="CJ225" i="1" l="1"/>
  <c r="CK225" i="1" s="1"/>
  <c r="CJ226" i="1" l="1"/>
  <c r="CK226" i="1" s="1"/>
  <c r="CJ227" i="1" l="1"/>
  <c r="CK227" i="1" s="1"/>
  <c r="CJ228" i="1" l="1"/>
  <c r="CK228" i="1" s="1"/>
  <c r="CJ229" i="1" l="1"/>
  <c r="CK229" i="1" s="1"/>
  <c r="CJ230" i="1" l="1"/>
  <c r="CK230" i="1" s="1"/>
  <c r="CJ231" i="1" l="1"/>
  <c r="CK231" i="1" s="1"/>
  <c r="CJ232" i="1" l="1"/>
  <c r="CK232" i="1" s="1"/>
  <c r="CJ233" i="1" l="1"/>
  <c r="CK233" i="1" s="1"/>
  <c r="CJ234" i="1" l="1"/>
  <c r="CK234" i="1" s="1"/>
  <c r="CJ235" i="1" l="1"/>
  <c r="CK235" i="1" s="1"/>
  <c r="CJ236" i="1" l="1"/>
  <c r="CK236" i="1" s="1"/>
  <c r="CJ237" i="1" l="1"/>
  <c r="CK237" i="1" s="1"/>
  <c r="CJ238" i="1" l="1"/>
  <c r="CK238" i="1" s="1"/>
  <c r="CJ239" i="1" l="1"/>
  <c r="CK239" i="1" s="1"/>
  <c r="CJ240" i="1" l="1"/>
  <c r="CK240" i="1" s="1"/>
  <c r="CJ241" i="1" l="1"/>
  <c r="CK241" i="1" s="1"/>
  <c r="CJ242" i="1" l="1"/>
  <c r="CK242" i="1" s="1"/>
  <c r="CJ243" i="1" l="1"/>
  <c r="CK243" i="1" s="1"/>
  <c r="CJ244" i="1" l="1"/>
  <c r="CK244" i="1" s="1"/>
  <c r="CJ245" i="1" l="1"/>
  <c r="CK245" i="1" s="1"/>
  <c r="CJ246" i="1" l="1"/>
  <c r="CK246" i="1" s="1"/>
  <c r="CJ247" i="1" l="1"/>
  <c r="CK247" i="1" s="1"/>
  <c r="CJ248" i="1" l="1"/>
  <c r="CK248" i="1" s="1"/>
  <c r="CJ249" i="1" l="1"/>
  <c r="CK249" i="1" s="1"/>
  <c r="CJ250" i="1" l="1"/>
  <c r="CK250" i="1" s="1"/>
  <c r="CJ251" i="1" l="1"/>
  <c r="CK251" i="1" s="1"/>
  <c r="CJ253" i="1" l="1"/>
  <c r="CK253" i="1" s="1"/>
  <c r="CK17" i="1" s="1"/>
  <c r="CJ252" i="1"/>
  <c r="CK252" i="1" s="1"/>
  <c r="CT16" i="1" l="1"/>
  <c r="CT28" i="1"/>
  <c r="CT24" i="1"/>
  <c r="CT32" i="1"/>
  <c r="CT22" i="1"/>
  <c r="CT17" i="1"/>
  <c r="CT23" i="1"/>
  <c r="CT31" i="1"/>
  <c r="DB31" i="1" s="1"/>
  <c r="CT34" i="1"/>
  <c r="DB34" i="1" s="1"/>
  <c r="CT19" i="1"/>
  <c r="CT36" i="1"/>
  <c r="CY100" i="1"/>
  <c r="DF100" i="1" s="1"/>
  <c r="CW172" i="1"/>
  <c r="DD172" i="1" s="1"/>
  <c r="CW53" i="1"/>
  <c r="DD53" i="1" s="1"/>
  <c r="CW59" i="1"/>
  <c r="DD59" i="1" s="1"/>
  <c r="CZ124" i="1"/>
  <c r="DG124" i="1" s="1"/>
  <c r="CZ164" i="1"/>
  <c r="DG164" i="1" s="1"/>
  <c r="CY42" i="1"/>
  <c r="DF42" i="1" s="1"/>
  <c r="CW48" i="1"/>
  <c r="DD48" i="1" s="1"/>
  <c r="CW154" i="1"/>
  <c r="DD154" i="1" s="1"/>
  <c r="CZ182" i="1"/>
  <c r="DG182" i="1" s="1"/>
  <c r="CW178" i="1"/>
  <c r="DD178" i="1" s="1"/>
  <c r="CW87" i="1"/>
  <c r="DD87" i="1" s="1"/>
  <c r="CW33" i="1"/>
  <c r="DD33" i="1" s="1"/>
  <c r="CT89" i="1"/>
  <c r="DB89" i="1" s="1"/>
  <c r="CY206" i="1"/>
  <c r="DF206" i="1" s="1"/>
  <c r="CZ126" i="1"/>
  <c r="DG126" i="1" s="1"/>
  <c r="CT102" i="1"/>
  <c r="DB102" i="1" s="1"/>
  <c r="CY112" i="1"/>
  <c r="DF112" i="1" s="1"/>
  <c r="CX134" i="1"/>
  <c r="DE134" i="1" s="1"/>
  <c r="CV118" i="1"/>
  <c r="DC118" i="1" s="1"/>
  <c r="CT20" i="1"/>
  <c r="CT29" i="1"/>
  <c r="CT27" i="1"/>
  <c r="CT25" i="1"/>
  <c r="CT18" i="1"/>
  <c r="CT30" i="1"/>
  <c r="CT33" i="1"/>
  <c r="CT26" i="1"/>
  <c r="CT35" i="1"/>
  <c r="DB35" i="1" s="1"/>
  <c r="CT21" i="1"/>
  <c r="CW181" i="1"/>
  <c r="DD181" i="1" s="1"/>
  <c r="CX45" i="1"/>
  <c r="DE45" i="1" s="1"/>
  <c r="CX162" i="1"/>
  <c r="DE162" i="1" s="1"/>
  <c r="CY43" i="1"/>
  <c r="DF43" i="1" s="1"/>
  <c r="CZ145" i="1"/>
  <c r="DG145" i="1" s="1"/>
  <c r="CV92" i="1"/>
  <c r="DC92" i="1" s="1"/>
  <c r="CZ26" i="1"/>
  <c r="DG26" i="1" s="1"/>
  <c r="CW215" i="1"/>
  <c r="DD215" i="1" s="1"/>
  <c r="CV217" i="1"/>
  <c r="DC217" i="1" s="1"/>
  <c r="CT207" i="1"/>
  <c r="DB207" i="1" s="1"/>
  <c r="CV189" i="1"/>
  <c r="DC189" i="1" s="1"/>
  <c r="CZ199" i="1"/>
  <c r="DG199" i="1" s="1"/>
  <c r="CT170" i="1"/>
  <c r="DB170" i="1" s="1"/>
  <c r="CZ84" i="1"/>
  <c r="DG84" i="1" s="1"/>
  <c r="CW63" i="1"/>
  <c r="DD63" i="1" s="1"/>
  <c r="CY187" i="1"/>
  <c r="DF187" i="1" s="1"/>
  <c r="CX83" i="1"/>
  <c r="DE83" i="1" s="1"/>
  <c r="CW72" i="1"/>
  <c r="DD72" i="1" s="1"/>
  <c r="CZ99" i="1"/>
  <c r="DG99" i="1" s="1"/>
  <c r="CY24" i="1"/>
  <c r="DF24" i="1" s="1"/>
  <c r="CY99" i="1"/>
  <c r="DF99" i="1" s="1"/>
  <c r="CV140" i="1"/>
  <c r="DC140" i="1" s="1"/>
  <c r="CZ196" i="1"/>
  <c r="DG196" i="1" s="1"/>
  <c r="CW138" i="1"/>
  <c r="DD138" i="1" s="1"/>
  <c r="CZ56" i="1"/>
  <c r="DG56" i="1" s="1"/>
  <c r="CZ67" i="1"/>
  <c r="DG67" i="1" s="1"/>
  <c r="CY52" i="1"/>
  <c r="DF52" i="1" s="1"/>
  <c r="CZ87" i="1"/>
  <c r="DG87" i="1" s="1"/>
  <c r="CZ104" i="1"/>
  <c r="DG104" i="1" s="1"/>
  <c r="CY78" i="1"/>
  <c r="DF78" i="1" s="1"/>
  <c r="CT87" i="1"/>
  <c r="DB87" i="1" s="1"/>
  <c r="CZ59" i="1"/>
  <c r="DG59" i="1" s="1"/>
  <c r="CZ46" i="1"/>
  <c r="DG46" i="1" s="1"/>
  <c r="CT155" i="1"/>
  <c r="DB155" i="1" s="1"/>
  <c r="CW185" i="1"/>
  <c r="DD185" i="1" s="1"/>
  <c r="CT107" i="1"/>
  <c r="DB107" i="1" s="1"/>
  <c r="CW123" i="1"/>
  <c r="DD123" i="1" s="1"/>
  <c r="CZ8" i="1"/>
  <c r="DG8" i="1" s="1"/>
  <c r="CT143" i="1"/>
  <c r="DB143" i="1" s="1"/>
  <c r="CZ19" i="1"/>
  <c r="DG19" i="1" s="1"/>
  <c r="CX170" i="1"/>
  <c r="DE170" i="1" s="1"/>
  <c r="CW67" i="1"/>
  <c r="DD67" i="1" s="1"/>
  <c r="CV218" i="1"/>
  <c r="DC218" i="1" s="1"/>
  <c r="CX12" i="1"/>
  <c r="DE12" i="1" s="1"/>
  <c r="CX47" i="1"/>
  <c r="DE47" i="1" s="1"/>
  <c r="CZ170" i="1"/>
  <c r="DG170" i="1" s="1"/>
  <c r="CY211" i="1"/>
  <c r="DF211" i="1" s="1"/>
  <c r="CX197" i="1"/>
  <c r="DE197" i="1" s="1"/>
  <c r="CZ148" i="1"/>
  <c r="DG148" i="1" s="1"/>
  <c r="CV127" i="1"/>
  <c r="DC127" i="1" s="1"/>
  <c r="CW224" i="1"/>
  <c r="DD224" i="1" s="1"/>
  <c r="CY110" i="1"/>
  <c r="DF110" i="1" s="1"/>
  <c r="CZ120" i="1"/>
  <c r="DG120" i="1" s="1"/>
  <c r="CW76" i="1"/>
  <c r="DD76" i="1" s="1"/>
  <c r="CY98" i="1"/>
  <c r="DF98" i="1" s="1"/>
  <c r="CT211" i="1"/>
  <c r="DB211" i="1" s="1"/>
  <c r="CX185" i="1"/>
  <c r="DE185" i="1" s="1"/>
  <c r="CW176" i="1"/>
  <c r="DD176" i="1" s="1"/>
  <c r="CT200" i="1"/>
  <c r="DB200" i="1" s="1"/>
  <c r="CW191" i="1"/>
  <c r="DD191" i="1" s="1"/>
  <c r="CZ102" i="1"/>
  <c r="DG102" i="1" s="1"/>
  <c r="CW111" i="1"/>
  <c r="DD111" i="1" s="1"/>
  <c r="CW60" i="1"/>
  <c r="DD60" i="1" s="1"/>
  <c r="CY173" i="1"/>
  <c r="DF173" i="1" s="1"/>
  <c r="CY143" i="1"/>
  <c r="DF143" i="1" s="1"/>
  <c r="CZ171" i="1"/>
  <c r="DG171" i="1" s="1"/>
  <c r="CY177" i="1"/>
  <c r="DF177" i="1" s="1"/>
  <c r="CY196" i="1"/>
  <c r="DF196" i="1" s="1"/>
  <c r="CZ109" i="1"/>
  <c r="DG109" i="1" s="1"/>
  <c r="CV144" i="1"/>
  <c r="DC144" i="1" s="1"/>
  <c r="CX217" i="1"/>
  <c r="DE217" i="1" s="1"/>
  <c r="CW65" i="1"/>
  <c r="DD65" i="1" s="1"/>
  <c r="CT235" i="1"/>
  <c r="DB235" i="1" s="1"/>
  <c r="CX127" i="1"/>
  <c r="DE127" i="1" s="1"/>
  <c r="CY142" i="1"/>
  <c r="DF142" i="1" s="1"/>
  <c r="CT106" i="1"/>
  <c r="DB106" i="1" s="1"/>
  <c r="CW55" i="1"/>
  <c r="DD55" i="1" s="1"/>
  <c r="CX120" i="1"/>
  <c r="DE120" i="1" s="1"/>
  <c r="CY6" i="1"/>
  <c r="DF6" i="1" s="1"/>
  <c r="CZ97" i="1"/>
  <c r="DG97" i="1" s="1"/>
  <c r="CT214" i="1"/>
  <c r="DB214" i="1" s="1"/>
  <c r="CZ27" i="1"/>
  <c r="DG27" i="1" s="1"/>
  <c r="CX133" i="1"/>
  <c r="DE133" i="1" s="1"/>
  <c r="CV229" i="1"/>
  <c r="DC229" i="1" s="1"/>
  <c r="CV95" i="1"/>
  <c r="DC95" i="1" s="1"/>
  <c r="CZ221" i="1"/>
  <c r="DG221" i="1" s="1"/>
  <c r="CX75" i="1"/>
  <c r="DE75" i="1" s="1"/>
  <c r="CX49" i="1"/>
  <c r="DE49" i="1" s="1"/>
  <c r="CY204" i="1"/>
  <c r="DF204" i="1" s="1"/>
  <c r="CX194" i="1"/>
  <c r="DE194" i="1" s="1"/>
  <c r="CY11" i="1"/>
  <c r="DF11" i="1" s="1"/>
  <c r="CX225" i="1"/>
  <c r="DE225" i="1" s="1"/>
  <c r="CX6" i="1"/>
  <c r="DE6" i="1" s="1"/>
  <c r="CW47" i="1"/>
  <c r="DD47" i="1" s="1"/>
  <c r="CZ222" i="1"/>
  <c r="DG222" i="1" s="1"/>
  <c r="CX85" i="1"/>
  <c r="DE85" i="1" s="1"/>
  <c r="CZ155" i="1"/>
  <c r="DG155" i="1" s="1"/>
  <c r="CY167" i="1"/>
  <c r="DF167" i="1" s="1"/>
  <c r="CZ230" i="1"/>
  <c r="DG230" i="1" s="1"/>
  <c r="CX104" i="1"/>
  <c r="DE104" i="1" s="1"/>
  <c r="CY150" i="1"/>
  <c r="DF150" i="1" s="1"/>
  <c r="CZ43" i="1"/>
  <c r="DG43" i="1" s="1"/>
  <c r="CT88" i="1"/>
  <c r="DB88" i="1" s="1"/>
  <c r="CV187" i="1"/>
  <c r="DC187" i="1" s="1"/>
  <c r="CX201" i="1"/>
  <c r="DE201" i="1" s="1"/>
  <c r="CW220" i="1"/>
  <c r="DD220" i="1" s="1"/>
  <c r="CZ173" i="1"/>
  <c r="DG173" i="1" s="1"/>
  <c r="CV184" i="1"/>
  <c r="DC184" i="1" s="1"/>
  <c r="CY227" i="1"/>
  <c r="DF227" i="1" s="1"/>
  <c r="CZ220" i="1"/>
  <c r="DG220" i="1" s="1"/>
  <c r="CW205" i="1"/>
  <c r="DD205" i="1" s="1"/>
  <c r="CZ65" i="1"/>
  <c r="DG65" i="1" s="1"/>
  <c r="CT187" i="1"/>
  <c r="DB187" i="1" s="1"/>
  <c r="CZ85" i="1"/>
  <c r="DG85" i="1" s="1"/>
  <c r="CZ219" i="1"/>
  <c r="DG219" i="1" s="1"/>
  <c r="CZ240" i="1"/>
  <c r="DG240" i="1" s="1"/>
  <c r="CZ69" i="1"/>
  <c r="DG69" i="1" s="1"/>
  <c r="CX161" i="1"/>
  <c r="DE161" i="1" s="1"/>
  <c r="CY195" i="1"/>
  <c r="DF195" i="1" s="1"/>
  <c r="CY79" i="1"/>
  <c r="DF79" i="1" s="1"/>
  <c r="CW31" i="1"/>
  <c r="DD31" i="1" s="1"/>
  <c r="CZ20" i="1"/>
  <c r="DG20" i="1" s="1"/>
  <c r="CY75" i="1"/>
  <c r="DF75" i="1" s="1"/>
  <c r="CW42" i="1"/>
  <c r="DD42" i="1" s="1"/>
  <c r="CZ115" i="1"/>
  <c r="DG115" i="1" s="1"/>
  <c r="CX187" i="1"/>
  <c r="DE187" i="1" s="1"/>
  <c r="CW204" i="1"/>
  <c r="DD204" i="1" s="1"/>
  <c r="CW85" i="1"/>
  <c r="DD85" i="1" s="1"/>
  <c r="CZ37" i="1"/>
  <c r="DG37" i="1" s="1"/>
  <c r="CZ184" i="1"/>
  <c r="DG184" i="1" s="1"/>
  <c r="CZ227" i="1"/>
  <c r="DG227" i="1" s="1"/>
  <c r="CY148" i="1"/>
  <c r="DF148" i="1" s="1"/>
  <c r="CZ183" i="1"/>
  <c r="DG183" i="1" s="1"/>
  <c r="CW208" i="1"/>
  <c r="DD208" i="1" s="1"/>
  <c r="CV14" i="1"/>
  <c r="DC14" i="1" s="1"/>
  <c r="CT133" i="1"/>
  <c r="DB133" i="1" s="1"/>
  <c r="CV238" i="1"/>
  <c r="DC238" i="1" s="1"/>
  <c r="CZ142" i="1"/>
  <c r="DG142" i="1" s="1"/>
  <c r="CT230" i="1"/>
  <c r="DB230" i="1" s="1"/>
  <c r="CW186" i="1"/>
  <c r="DD186" i="1" s="1"/>
  <c r="CT121" i="1"/>
  <c r="DB121" i="1" s="1"/>
  <c r="CW130" i="1"/>
  <c r="DD130" i="1" s="1"/>
  <c r="CZ176" i="1"/>
  <c r="DG176" i="1" s="1"/>
  <c r="CT137" i="1"/>
  <c r="DB137" i="1" s="1"/>
  <c r="CZ41" i="1"/>
  <c r="DG41" i="1" s="1"/>
  <c r="CY140" i="1"/>
  <c r="DF140" i="1" s="1"/>
  <c r="CX154" i="1"/>
  <c r="DE154" i="1" s="1"/>
  <c r="CY59" i="1"/>
  <c r="DF59" i="1" s="1"/>
  <c r="CW131" i="1"/>
  <c r="DD131" i="1" s="1"/>
  <c r="CZ209" i="1"/>
  <c r="DG209" i="1" s="1"/>
  <c r="CZ140" i="1"/>
  <c r="DG140" i="1" s="1"/>
  <c r="CZ122" i="1"/>
  <c r="DG122" i="1" s="1"/>
  <c r="CW64" i="1"/>
  <c r="DD64" i="1" s="1"/>
  <c r="CZ187" i="1"/>
  <c r="DG187" i="1" s="1"/>
  <c r="CV62" i="1"/>
  <c r="DC62" i="1" s="1"/>
  <c r="CX132" i="1"/>
  <c r="DE132" i="1" s="1"/>
  <c r="CX80" i="1"/>
  <c r="DE80" i="1" s="1"/>
  <c r="CT65" i="1"/>
  <c r="DB65" i="1" s="1"/>
  <c r="CY44" i="1"/>
  <c r="DF44" i="1" s="1"/>
  <c r="CZ167" i="1"/>
  <c r="DG167" i="1" s="1"/>
  <c r="V7" i="1"/>
  <c r="W7" i="1" s="1"/>
  <c r="CY209" i="1"/>
  <c r="DF209" i="1" s="1"/>
  <c r="CW200" i="1"/>
  <c r="DD200" i="1" s="1"/>
  <c r="CZ177" i="1"/>
  <c r="DG177" i="1" s="1"/>
  <c r="CX122" i="1"/>
  <c r="DE122" i="1" s="1"/>
  <c r="CZ163" i="1"/>
  <c r="DG163" i="1" s="1"/>
  <c r="CV100" i="1"/>
  <c r="DC100" i="1" s="1"/>
  <c r="CZ119" i="1"/>
  <c r="DG119" i="1" s="1"/>
  <c r="CY234" i="1"/>
  <c r="DF234" i="1" s="1"/>
  <c r="CX52" i="1"/>
  <c r="DE52" i="1" s="1"/>
  <c r="CX92" i="1"/>
  <c r="DE92" i="1" s="1"/>
  <c r="CX141" i="1"/>
  <c r="DE141" i="1" s="1"/>
  <c r="CY175" i="1"/>
  <c r="DF175" i="1" s="1"/>
  <c r="CW81" i="1"/>
  <c r="DD81" i="1" s="1"/>
  <c r="CZ118" i="1"/>
  <c r="DG118" i="1" s="1"/>
  <c r="CY179" i="1"/>
  <c r="DF179" i="1" s="1"/>
  <c r="CX230" i="1"/>
  <c r="DE230" i="1" s="1"/>
  <c r="CZ158" i="1"/>
  <c r="DG158" i="1" s="1"/>
  <c r="CT80" i="1"/>
  <c r="DB80" i="1" s="1"/>
  <c r="CW82" i="1"/>
  <c r="DD82" i="1" s="1"/>
  <c r="CX38" i="1"/>
  <c r="DE38" i="1" s="1"/>
  <c r="CT171" i="1"/>
  <c r="DB171" i="1" s="1"/>
  <c r="CY48" i="1"/>
  <c r="DF48" i="1" s="1"/>
  <c r="CX191" i="1"/>
  <c r="DE191" i="1" s="1"/>
  <c r="CW124" i="1"/>
  <c r="DD124" i="1" s="1"/>
  <c r="CW83" i="1"/>
  <c r="DD83" i="1" s="1"/>
  <c r="CV155" i="1"/>
  <c r="DC155" i="1" s="1"/>
  <c r="CV233" i="1"/>
  <c r="DC233" i="1" s="1"/>
  <c r="CV156" i="1"/>
  <c r="DC156" i="1" s="1"/>
  <c r="CY154" i="1"/>
  <c r="DF154" i="1" s="1"/>
  <c r="CY72" i="1"/>
  <c r="DF72" i="1" s="1"/>
  <c r="CV77" i="1"/>
  <c r="DC77" i="1" s="1"/>
  <c r="CV52" i="1"/>
  <c r="DC52" i="1" s="1"/>
  <c r="CX41" i="1"/>
  <c r="DE41" i="1" s="1"/>
  <c r="CZ144" i="1"/>
  <c r="DG144" i="1" s="1"/>
  <c r="CY85" i="1"/>
  <c r="DF85" i="1" s="1"/>
  <c r="CW50" i="1"/>
  <c r="DD50" i="1" s="1"/>
  <c r="CV166" i="1"/>
  <c r="DC166" i="1" s="1"/>
  <c r="CW189" i="1"/>
  <c r="DD189" i="1" s="1"/>
  <c r="CW49" i="1"/>
  <c r="DD49" i="1" s="1"/>
  <c r="CZ54" i="1"/>
  <c r="DG54" i="1" s="1"/>
  <c r="CT86" i="1"/>
  <c r="DB86" i="1" s="1"/>
  <c r="CX23" i="1"/>
  <c r="DE23" i="1" s="1"/>
  <c r="CY231" i="1"/>
  <c r="DF231" i="1" s="1"/>
  <c r="CV18" i="1"/>
  <c r="DC18" i="1" s="1"/>
  <c r="CW232" i="1"/>
  <c r="DD232" i="1" s="1"/>
  <c r="CW37" i="1"/>
  <c r="DD37" i="1" s="1"/>
  <c r="CZ60" i="1"/>
  <c r="DG60" i="1" s="1"/>
  <c r="CW52" i="1"/>
  <c r="DD52" i="1" s="1"/>
  <c r="CV228" i="1"/>
  <c r="DC228" i="1" s="1"/>
  <c r="CX143" i="1"/>
  <c r="DE143" i="1" s="1"/>
  <c r="CV90" i="1"/>
  <c r="DC90" i="1" s="1"/>
  <c r="CZ211" i="1"/>
  <c r="DG211" i="1" s="1"/>
  <c r="CX209" i="1"/>
  <c r="DE209" i="1" s="1"/>
  <c r="CV42" i="1"/>
  <c r="DC42" i="1" s="1"/>
  <c r="CW139" i="1"/>
  <c r="DD139" i="1" s="1"/>
  <c r="CV234" i="1"/>
  <c r="DC234" i="1" s="1"/>
  <c r="CX212" i="1"/>
  <c r="DE212" i="1" s="1"/>
  <c r="V6" i="1"/>
  <c r="W6" i="1" s="1"/>
  <c r="CW56" i="1"/>
  <c r="DD56" i="1" s="1"/>
  <c r="CX103" i="1"/>
  <c r="DE103" i="1" s="1"/>
  <c r="CY172" i="1"/>
  <c r="DF172" i="1" s="1"/>
  <c r="CZ238" i="1"/>
  <c r="DG238" i="1" s="1"/>
  <c r="CV117" i="1"/>
  <c r="DC117" i="1" s="1"/>
  <c r="CX211" i="1"/>
  <c r="DE211" i="1" s="1"/>
  <c r="CX168" i="1"/>
  <c r="DE168" i="1" s="1"/>
  <c r="CX184" i="1"/>
  <c r="DE184" i="1" s="1"/>
  <c r="CZ17" i="1"/>
  <c r="DG17" i="1" s="1"/>
  <c r="CY93" i="1"/>
  <c r="DF93" i="1" s="1"/>
  <c r="CZ165" i="1"/>
  <c r="DG165" i="1" s="1"/>
  <c r="CY45" i="1"/>
  <c r="DF45" i="1" s="1"/>
  <c r="CV6" i="1"/>
  <c r="DC6" i="1" s="1"/>
  <c r="CV123" i="1"/>
  <c r="DC123" i="1" s="1"/>
  <c r="CY113" i="1"/>
  <c r="DF113" i="1" s="1"/>
  <c r="CY132" i="1"/>
  <c r="DF132" i="1" s="1"/>
  <c r="CY212" i="1"/>
  <c r="DF212" i="1" s="1"/>
  <c r="CW88" i="1"/>
  <c r="DD88" i="1" s="1"/>
  <c r="CX153" i="1"/>
  <c r="DE153" i="1" s="1"/>
  <c r="CY71" i="1"/>
  <c r="DF71" i="1" s="1"/>
  <c r="CT100" i="1"/>
  <c r="DB100" i="1" s="1"/>
  <c r="CX63" i="1"/>
  <c r="DE63" i="1" s="1"/>
  <c r="CY102" i="1"/>
  <c r="DF102" i="1" s="1"/>
  <c r="CT186" i="1"/>
  <c r="DB186" i="1" s="1"/>
  <c r="CZ214" i="1"/>
  <c r="DG214" i="1" s="1"/>
  <c r="CZ110" i="1"/>
  <c r="DG110" i="1" s="1"/>
  <c r="CY91" i="1"/>
  <c r="DF91" i="1" s="1"/>
  <c r="CX25" i="1"/>
  <c r="DE25" i="1" s="1"/>
  <c r="CT216" i="1"/>
  <c r="DB216" i="1" s="1"/>
  <c r="CV7" i="1"/>
  <c r="DC7" i="1" s="1"/>
  <c r="CZ106" i="1"/>
  <c r="DG106" i="1" s="1"/>
  <c r="CV93" i="1"/>
  <c r="DC93" i="1" s="1"/>
  <c r="CW122" i="1"/>
  <c r="DD122" i="1" s="1"/>
  <c r="CZ50" i="1"/>
  <c r="DG50" i="1" s="1"/>
  <c r="CY147" i="1"/>
  <c r="DF147" i="1" s="1"/>
  <c r="CX235" i="1"/>
  <c r="DE235" i="1" s="1"/>
  <c r="CZ181" i="1"/>
  <c r="DG181" i="1" s="1"/>
  <c r="CW71" i="1"/>
  <c r="DD71" i="1" s="1"/>
  <c r="CW160" i="1"/>
  <c r="DD160" i="1" s="1"/>
  <c r="CZ79" i="1"/>
  <c r="DG79" i="1" s="1"/>
  <c r="CZ216" i="1"/>
  <c r="DG216" i="1" s="1"/>
  <c r="CY193" i="1"/>
  <c r="DF193" i="1" s="1"/>
  <c r="CX216" i="1"/>
  <c r="DE216" i="1" s="1"/>
  <c r="CT120" i="1"/>
  <c r="DB120" i="1" s="1"/>
  <c r="CX121" i="1"/>
  <c r="DE121" i="1" s="1"/>
  <c r="CX118" i="1"/>
  <c r="DE118" i="1" s="1"/>
  <c r="CT148" i="1"/>
  <c r="DB148" i="1" s="1"/>
  <c r="CV111" i="1"/>
  <c r="DC111" i="1" s="1"/>
  <c r="CZ29" i="1"/>
  <c r="DG29" i="1" s="1"/>
  <c r="CX100" i="1"/>
  <c r="DE100" i="1" s="1"/>
  <c r="CX131" i="1"/>
  <c r="DE131" i="1" s="1"/>
  <c r="CX137" i="1"/>
  <c r="DE137" i="1" s="1"/>
  <c r="CV171" i="1"/>
  <c r="DC171" i="1" s="1"/>
  <c r="CZ117" i="1"/>
  <c r="DG117" i="1" s="1"/>
  <c r="CY156" i="1"/>
  <c r="DF156" i="1" s="1"/>
  <c r="CV220" i="1"/>
  <c r="DC220" i="1" s="1"/>
  <c r="CW210" i="1"/>
  <c r="DD210" i="1" s="1"/>
  <c r="CY168" i="1"/>
  <c r="DF168" i="1" s="1"/>
  <c r="CY76" i="1"/>
  <c r="DF76" i="1" s="1"/>
  <c r="CY122" i="1"/>
  <c r="DF122" i="1" s="1"/>
  <c r="CY133" i="1"/>
  <c r="DF133" i="1" s="1"/>
  <c r="CV232" i="1"/>
  <c r="DC232" i="1" s="1"/>
  <c r="CZ228" i="1"/>
  <c r="DG228" i="1" s="1"/>
  <c r="CW213" i="1"/>
  <c r="DD213" i="1" s="1"/>
  <c r="CW80" i="1"/>
  <c r="DD80" i="1" s="1"/>
  <c r="CY180" i="1"/>
  <c r="DF180" i="1" s="1"/>
  <c r="CV137" i="1"/>
  <c r="DC137" i="1" s="1"/>
  <c r="CZ150" i="1"/>
  <c r="DG150" i="1" s="1"/>
  <c r="CZ55" i="1"/>
  <c r="DG55" i="1" s="1"/>
  <c r="CV175" i="1"/>
  <c r="DC175" i="1" s="1"/>
  <c r="CX166" i="1"/>
  <c r="DE166" i="1" s="1"/>
  <c r="CZ191" i="1"/>
  <c r="DG191" i="1" s="1"/>
  <c r="CV41" i="1"/>
  <c r="DC41" i="1" s="1"/>
  <c r="CX227" i="1"/>
  <c r="DE227" i="1" s="1"/>
  <c r="CW153" i="1"/>
  <c r="DD153" i="1" s="1"/>
  <c r="CX203" i="1"/>
  <c r="DE203" i="1" s="1"/>
  <c r="CZ205" i="1"/>
  <c r="DG205" i="1" s="1"/>
  <c r="CV202" i="1"/>
  <c r="DC202" i="1" s="1"/>
  <c r="CZ81" i="1"/>
  <c r="DG81" i="1" s="1"/>
  <c r="CZ44" i="1"/>
  <c r="DG44" i="1" s="1"/>
  <c r="CW125" i="1"/>
  <c r="DD125" i="1" s="1"/>
  <c r="CV135" i="1"/>
  <c r="DC135" i="1" s="1"/>
  <c r="CX163" i="1"/>
  <c r="DE163" i="1" s="1"/>
  <c r="CX169" i="1"/>
  <c r="DE169" i="1" s="1"/>
  <c r="CV216" i="1"/>
  <c r="DC216" i="1" s="1"/>
  <c r="CV119" i="1"/>
  <c r="DC119" i="1" s="1"/>
  <c r="CZ114" i="1"/>
  <c r="DG114" i="1" s="1"/>
  <c r="CZ200" i="1"/>
  <c r="DG200" i="1" s="1"/>
  <c r="CY46" i="1"/>
  <c r="DF46" i="1" s="1"/>
  <c r="CX159" i="1"/>
  <c r="DE159" i="1" s="1"/>
  <c r="CV120" i="1"/>
  <c r="DC120" i="1" s="1"/>
  <c r="CY182" i="1"/>
  <c r="DF182" i="1" s="1"/>
  <c r="CT173" i="1"/>
  <c r="DB173" i="1" s="1"/>
  <c r="CY225" i="1"/>
  <c r="DF225" i="1" s="1"/>
  <c r="CW179" i="1"/>
  <c r="DD179" i="1" s="1"/>
  <c r="CW136" i="1"/>
  <c r="DD136" i="1" s="1"/>
  <c r="CZ132" i="1"/>
  <c r="DG132" i="1" s="1"/>
  <c r="CX205" i="1"/>
  <c r="DE205" i="1" s="1"/>
  <c r="CW207" i="1"/>
  <c r="DD207" i="1" s="1"/>
  <c r="CW194" i="1"/>
  <c r="DD194" i="1" s="1"/>
  <c r="CX229" i="1"/>
  <c r="DE229" i="1" s="1"/>
  <c r="CY188" i="1"/>
  <c r="DF188" i="1" s="1"/>
  <c r="CX146" i="1"/>
  <c r="DE146" i="1" s="1"/>
  <c r="CV203" i="1"/>
  <c r="DC203" i="1" s="1"/>
  <c r="CX99" i="1"/>
  <c r="DE99" i="1" s="1"/>
  <c r="CZ103" i="1"/>
  <c r="DG103" i="1" s="1"/>
  <c r="CY240" i="1"/>
  <c r="DF240" i="1" s="1"/>
  <c r="CX128" i="1"/>
  <c r="DE128" i="1" s="1"/>
  <c r="CV223" i="1"/>
  <c r="DC223" i="1" s="1"/>
  <c r="CZ76" i="1"/>
  <c r="DG76" i="1" s="1"/>
  <c r="CZ130" i="1"/>
  <c r="DG130" i="1" s="1"/>
  <c r="CT228" i="1"/>
  <c r="DB228" i="1" s="1"/>
  <c r="CW167" i="1"/>
  <c r="DD167" i="1" s="1"/>
  <c r="CV148" i="1"/>
  <c r="DC148" i="1" s="1"/>
  <c r="CW236" i="1"/>
  <c r="DD236" i="1" s="1"/>
  <c r="CX96" i="1"/>
  <c r="DE96" i="1" s="1"/>
  <c r="CY131" i="1"/>
  <c r="DF131" i="1" s="1"/>
  <c r="CX180" i="1"/>
  <c r="DE180" i="1" s="1"/>
  <c r="CX42" i="1"/>
  <c r="DE42" i="1" s="1"/>
  <c r="CZ232" i="1"/>
  <c r="DG232" i="1" s="1"/>
  <c r="CT85" i="1"/>
  <c r="DB85" i="1" s="1"/>
  <c r="CV106" i="1"/>
  <c r="DC106" i="1" s="1"/>
  <c r="CX193" i="1"/>
  <c r="DE193" i="1" s="1"/>
  <c r="CW6" i="1"/>
  <c r="DD6" i="1" s="1"/>
  <c r="CZ98" i="1"/>
  <c r="DG98" i="1" s="1"/>
  <c r="CX208" i="1"/>
  <c r="DE208" i="1" s="1"/>
  <c r="CZ235" i="1"/>
  <c r="DG235" i="1" s="1"/>
  <c r="CZ206" i="1"/>
  <c r="DG206" i="1" s="1"/>
  <c r="CV121" i="1"/>
  <c r="DC121" i="1" s="1"/>
  <c r="CZ61" i="1"/>
  <c r="DG61" i="1" s="1"/>
  <c r="CZ9" i="1"/>
  <c r="DG9" i="1" s="1"/>
  <c r="CV66" i="1"/>
  <c r="DC66" i="1" s="1"/>
  <c r="CW171" i="1"/>
  <c r="DD171" i="1" s="1"/>
  <c r="CZ77" i="1"/>
  <c r="DG77" i="1" s="1"/>
  <c r="CZ213" i="1"/>
  <c r="DG213" i="1" s="1"/>
  <c r="CX79" i="1"/>
  <c r="DE79" i="1" s="1"/>
  <c r="CY205" i="1"/>
  <c r="DF205" i="1" s="1"/>
  <c r="CZ51" i="1"/>
  <c r="DG51" i="1" s="1"/>
  <c r="CZ224" i="1"/>
  <c r="DG224" i="1" s="1"/>
  <c r="CX95" i="1"/>
  <c r="DE95" i="1" s="1"/>
  <c r="CZ208" i="1"/>
  <c r="DG208" i="1" s="1"/>
  <c r="CX156" i="1"/>
  <c r="DE156" i="1" s="1"/>
  <c r="CW57" i="1"/>
  <c r="DD57" i="1" s="1"/>
  <c r="CT90" i="1"/>
  <c r="DB90" i="1" s="1"/>
  <c r="CZ195" i="1"/>
  <c r="DG195" i="1" s="1"/>
  <c r="CV200" i="1"/>
  <c r="DC200" i="1" s="1"/>
  <c r="CW240" i="1"/>
  <c r="DD240" i="1" s="1"/>
  <c r="CY117" i="1"/>
  <c r="DF117" i="1" s="1"/>
  <c r="CZ66" i="1"/>
  <c r="DG66" i="1" s="1"/>
  <c r="V9" i="1"/>
  <c r="W9" i="1" s="1"/>
  <c r="CW127" i="1"/>
  <c r="DD127" i="1" s="1"/>
  <c r="CX189" i="1"/>
  <c r="DE189" i="1" s="1"/>
  <c r="CV221" i="1"/>
  <c r="DC221" i="1" s="1"/>
  <c r="CY9" i="1"/>
  <c r="DF9" i="1" s="1"/>
  <c r="CZ236" i="1"/>
  <c r="DG236" i="1" s="1"/>
  <c r="CZ234" i="1"/>
  <c r="DG234" i="1" s="1"/>
  <c r="CW184" i="1"/>
  <c r="DD184" i="1" s="1"/>
  <c r="CY108" i="1"/>
  <c r="DF108" i="1" s="1"/>
  <c r="CX130" i="1"/>
  <c r="DE130" i="1" s="1"/>
  <c r="CW51" i="1"/>
  <c r="DD51" i="1" s="1"/>
  <c r="CY107" i="1"/>
  <c r="DF107" i="1" s="1"/>
  <c r="CW201" i="1"/>
  <c r="DD201" i="1" s="1"/>
  <c r="CV143" i="1"/>
  <c r="DC143" i="1" s="1"/>
  <c r="CZ105" i="1"/>
  <c r="DG105" i="1" s="1"/>
  <c r="CT232" i="1"/>
  <c r="DB232" i="1" s="1"/>
  <c r="CZ168" i="1"/>
  <c r="DG168" i="1" s="1"/>
  <c r="CZ91" i="1"/>
  <c r="DG91" i="1" s="1"/>
  <c r="CT116" i="1"/>
  <c r="DB116" i="1" s="1"/>
  <c r="CZ64" i="1"/>
  <c r="DG64" i="1" s="1"/>
  <c r="CX223" i="1"/>
  <c r="DE223" i="1" s="1"/>
  <c r="CT118" i="1"/>
  <c r="DB118" i="1" s="1"/>
  <c r="CV157" i="1"/>
  <c r="DC157" i="1" s="1"/>
  <c r="CZ78" i="1"/>
  <c r="DG78" i="1" s="1"/>
  <c r="CX54" i="1"/>
  <c r="DE54" i="1" s="1"/>
  <c r="CY164" i="1"/>
  <c r="DF164" i="1" s="1"/>
  <c r="CZ45" i="1"/>
  <c r="DG45" i="1" s="1"/>
  <c r="CV112" i="1"/>
  <c r="DC112" i="1" s="1"/>
  <c r="CY163" i="1"/>
  <c r="DF163" i="1" s="1"/>
  <c r="CZ188" i="1"/>
  <c r="DG188" i="1" s="1"/>
  <c r="CW69" i="1"/>
  <c r="DD69" i="1" s="1"/>
  <c r="CZ210" i="1"/>
  <c r="DG210" i="1" s="1"/>
  <c r="CZ152" i="1"/>
  <c r="DG152" i="1" s="1"/>
  <c r="CV237" i="1"/>
  <c r="DC237" i="1" s="1"/>
  <c r="CX152" i="1"/>
  <c r="DE152" i="1" s="1"/>
  <c r="CY82" i="1"/>
  <c r="DF82" i="1" s="1"/>
  <c r="CZ72" i="1"/>
  <c r="DG72" i="1" s="1"/>
  <c r="CW73" i="1"/>
  <c r="DD73" i="1" s="1"/>
  <c r="CT240" i="1"/>
  <c r="DB240" i="1" s="1"/>
  <c r="CZ178" i="1"/>
  <c r="DG178" i="1" s="1"/>
  <c r="CV235" i="1"/>
  <c r="DC235" i="1" s="1"/>
  <c r="CY28" i="1"/>
  <c r="DF28" i="1" s="1"/>
  <c r="CX204" i="1"/>
  <c r="DE204" i="1" s="1"/>
  <c r="CW135" i="1"/>
  <c r="DD135" i="1" s="1"/>
  <c r="CY74" i="1"/>
  <c r="DF74" i="1" s="1"/>
  <c r="CZ179" i="1"/>
  <c r="DG179" i="1" s="1"/>
  <c r="CX177" i="1"/>
  <c r="DE177" i="1" s="1"/>
  <c r="CY159" i="1"/>
  <c r="DF159" i="1" s="1"/>
  <c r="CZ70" i="1"/>
  <c r="DG70" i="1" s="1"/>
  <c r="CT111" i="1"/>
  <c r="DB111" i="1" s="1"/>
  <c r="CZ129" i="1"/>
  <c r="DG129" i="1" s="1"/>
  <c r="CT139" i="1"/>
  <c r="DB139" i="1" s="1"/>
  <c r="CZ149" i="1"/>
  <c r="DG149" i="1" s="1"/>
  <c r="CV49" i="1"/>
  <c r="DC49" i="1" s="1"/>
  <c r="CT109" i="1"/>
  <c r="DB109" i="1" s="1"/>
  <c r="CW163" i="1"/>
  <c r="DD163" i="1" s="1"/>
  <c r="CY214" i="1"/>
  <c r="DF214" i="1" s="1"/>
  <c r="V10" i="1"/>
  <c r="W10" i="1" s="1"/>
  <c r="CT38" i="1"/>
  <c r="DB38" i="1" s="1"/>
  <c r="CV124" i="1"/>
  <c r="DC124" i="1" s="1"/>
  <c r="CZ58" i="1"/>
  <c r="DG58" i="1" s="1"/>
  <c r="CV24" i="1"/>
  <c r="DC24" i="1" s="1"/>
  <c r="CV219" i="1"/>
  <c r="DC219" i="1" s="1"/>
  <c r="CW58" i="1"/>
  <c r="DD58" i="1" s="1"/>
  <c r="CZ141" i="1"/>
  <c r="DG141" i="1" s="1"/>
  <c r="CZ90" i="1"/>
  <c r="DG90" i="1" s="1"/>
  <c r="CW41" i="1"/>
  <c r="DD41" i="1" s="1"/>
  <c r="CY220" i="1"/>
  <c r="DF220" i="1" s="1"/>
  <c r="CZ62" i="1"/>
  <c r="DG62" i="1" s="1"/>
  <c r="CT122" i="1"/>
  <c r="DB122" i="1" s="1"/>
  <c r="CY223" i="1"/>
  <c r="DF223" i="1" s="1"/>
  <c r="CZ166" i="1"/>
  <c r="DG166" i="1" s="1"/>
  <c r="CT154" i="1"/>
  <c r="DB154" i="1" s="1"/>
  <c r="CY229" i="1"/>
  <c r="DF229" i="1" s="1"/>
  <c r="CY116" i="1"/>
  <c r="DF116" i="1" s="1"/>
  <c r="CY57" i="1"/>
  <c r="DF57" i="1" s="1"/>
  <c r="CY236" i="1"/>
  <c r="DF236" i="1" s="1"/>
  <c r="CZ226" i="1"/>
  <c r="DG226" i="1" s="1"/>
  <c r="CV107" i="1"/>
  <c r="DC107" i="1" s="1"/>
  <c r="CX195" i="1"/>
  <c r="DE195" i="1" s="1"/>
  <c r="CZ123" i="1"/>
  <c r="DG123" i="1" s="1"/>
  <c r="CV88" i="1"/>
  <c r="DC88" i="1" s="1"/>
  <c r="CY118" i="1"/>
  <c r="DF118" i="1" s="1"/>
  <c r="CV152" i="1"/>
  <c r="DC152" i="1" s="1"/>
  <c r="CY129" i="1"/>
  <c r="DF129" i="1" s="1"/>
  <c r="CX182" i="1"/>
  <c r="DE182" i="1" s="1"/>
  <c r="CT71" i="1"/>
  <c r="DB71" i="1" s="1"/>
  <c r="CX136" i="1"/>
  <c r="DE136" i="1" s="1"/>
  <c r="CX198" i="1"/>
  <c r="DE198" i="1" s="1"/>
  <c r="CT132" i="1"/>
  <c r="DB132" i="1" s="1"/>
  <c r="CV47" i="1"/>
  <c r="DC47" i="1" s="1"/>
  <c r="CV168" i="1"/>
  <c r="DC168" i="1" s="1"/>
  <c r="CX51" i="1"/>
  <c r="DE51" i="1" s="1"/>
  <c r="CY228" i="1"/>
  <c r="DF228" i="1" s="1"/>
  <c r="CX58" i="1"/>
  <c r="DE58" i="1" s="1"/>
  <c r="CX192" i="1"/>
  <c r="DE192" i="1" s="1"/>
  <c r="CY149" i="1"/>
  <c r="DF149" i="1" s="1"/>
  <c r="CV236" i="1"/>
  <c r="DC236" i="1" s="1"/>
  <c r="CW237" i="1"/>
  <c r="DD237" i="1" s="1"/>
  <c r="CZ107" i="1"/>
  <c r="DG107" i="1" s="1"/>
  <c r="CY81" i="1"/>
  <c r="DF81" i="1" s="1"/>
  <c r="CX55" i="1"/>
  <c r="DE55" i="1" s="1"/>
  <c r="CY61" i="1"/>
  <c r="DF61" i="1" s="1"/>
  <c r="CY170" i="1"/>
  <c r="DF170" i="1" s="1"/>
  <c r="CZ136" i="1"/>
  <c r="DG136" i="1" s="1"/>
  <c r="CX61" i="1"/>
  <c r="DE61" i="1" s="1"/>
  <c r="CX64" i="1"/>
  <c r="DE64" i="1" s="1"/>
  <c r="CX239" i="1"/>
  <c r="DE239" i="1" s="1"/>
  <c r="CZ22" i="1"/>
  <c r="DG22" i="1" s="1"/>
  <c r="CT95" i="1"/>
  <c r="DB95" i="1" s="1"/>
  <c r="CY161" i="1"/>
  <c r="DF161" i="1" s="1"/>
  <c r="CV159" i="1"/>
  <c r="DC159" i="1" s="1"/>
  <c r="CT233" i="1"/>
  <c r="DB233" i="1" s="1"/>
  <c r="CX119" i="1"/>
  <c r="DE119" i="1" s="1"/>
  <c r="CZ108" i="1"/>
  <c r="DG108" i="1" s="1"/>
  <c r="CV186" i="1"/>
  <c r="DC186" i="1" s="1"/>
  <c r="CZ57" i="1"/>
  <c r="DG57" i="1" s="1"/>
  <c r="CT67" i="1"/>
  <c r="DB67" i="1" s="1"/>
  <c r="CX196" i="1"/>
  <c r="DE196" i="1" s="1"/>
  <c r="CV164" i="1"/>
  <c r="DC164" i="1" s="1"/>
  <c r="CY216" i="1"/>
  <c r="DF216" i="1" s="1"/>
  <c r="CX16" i="1"/>
  <c r="DE16" i="1" s="1"/>
  <c r="CZ88" i="1"/>
  <c r="DG88" i="1" s="1"/>
  <c r="CY124" i="1"/>
  <c r="DF124" i="1" s="1"/>
  <c r="CT77" i="1"/>
  <c r="DB77" i="1" s="1"/>
  <c r="CX56" i="1"/>
  <c r="DE56" i="1" s="1"/>
  <c r="CV134" i="1"/>
  <c r="DC134" i="1" s="1"/>
  <c r="CW147" i="1"/>
  <c r="DD147" i="1" s="1"/>
  <c r="CV180" i="1"/>
  <c r="DC180" i="1" s="1"/>
  <c r="CW119" i="1"/>
  <c r="DD119" i="1" s="1"/>
  <c r="CW218" i="1"/>
  <c r="DD218" i="1" s="1"/>
  <c r="CW173" i="1"/>
  <c r="DD173" i="1" s="1"/>
  <c r="CW231" i="1"/>
  <c r="DD231" i="1" s="1"/>
  <c r="CZ193" i="1"/>
  <c r="DG193" i="1" s="1"/>
  <c r="CX101" i="1"/>
  <c r="DE101" i="1" s="1"/>
  <c r="CX65" i="1"/>
  <c r="DE65" i="1" s="1"/>
  <c r="CX13" i="1"/>
  <c r="DE13" i="1" s="1"/>
  <c r="CT105" i="1"/>
  <c r="DB105" i="1" s="1"/>
  <c r="CV198" i="1"/>
  <c r="DC198" i="1" s="1"/>
  <c r="CW212" i="1"/>
  <c r="DD212" i="1" s="1"/>
  <c r="CZ96" i="1"/>
  <c r="DG96" i="1" s="1"/>
  <c r="CX202" i="1"/>
  <c r="DE202" i="1" s="1"/>
  <c r="CT152" i="1"/>
  <c r="DB152" i="1" s="1"/>
  <c r="CV44" i="1"/>
  <c r="DC44" i="1" s="1"/>
  <c r="CT175" i="1"/>
  <c r="DB175" i="1" s="1"/>
  <c r="CV125" i="1"/>
  <c r="DC125" i="1" s="1"/>
  <c r="CW61" i="1"/>
  <c r="DD61" i="1" s="1"/>
  <c r="CW226" i="1"/>
  <c r="DD226" i="1" s="1"/>
  <c r="CZ42" i="1"/>
  <c r="DG42" i="1" s="1"/>
  <c r="CY181" i="1"/>
  <c r="DF181" i="1" s="1"/>
  <c r="CW78" i="1"/>
  <c r="DD78" i="1" s="1"/>
  <c r="CW121" i="1"/>
  <c r="DD121" i="1" s="1"/>
  <c r="CY15" i="1"/>
  <c r="DF15" i="1" s="1"/>
  <c r="CZ215" i="1"/>
  <c r="DG215" i="1" s="1"/>
  <c r="CZ68" i="1"/>
  <c r="DG68" i="1" s="1"/>
  <c r="CZ131" i="1"/>
  <c r="DG131" i="1" s="1"/>
  <c r="CZ74" i="1"/>
  <c r="DG74" i="1" s="1"/>
  <c r="CY239" i="1"/>
  <c r="DF239" i="1" s="1"/>
  <c r="CT184" i="1"/>
  <c r="DB184" i="1" s="1"/>
  <c r="CY135" i="1"/>
  <c r="DF135" i="1" s="1"/>
  <c r="CV227" i="1"/>
  <c r="DC227" i="1" s="1"/>
  <c r="CY208" i="1"/>
  <c r="DF208" i="1" s="1"/>
  <c r="CV197" i="1"/>
  <c r="DC197" i="1" s="1"/>
  <c r="CV55" i="1"/>
  <c r="DC55" i="1" s="1"/>
  <c r="CV212" i="1"/>
  <c r="DC212" i="1" s="1"/>
  <c r="CX232" i="1"/>
  <c r="DE232" i="1" s="1"/>
  <c r="CW46" i="1"/>
  <c r="DD46" i="1" s="1"/>
  <c r="CT50" i="1"/>
  <c r="DB50" i="1" s="1"/>
  <c r="CZ169" i="1"/>
  <c r="DG169" i="1" s="1"/>
  <c r="CV40" i="1"/>
  <c r="DC40" i="1" s="1"/>
  <c r="CW140" i="1"/>
  <c r="DD140" i="1" s="1"/>
  <c r="CZ139" i="1"/>
  <c r="DG139" i="1" s="1"/>
  <c r="CW118" i="1"/>
  <c r="DD118" i="1" s="1"/>
  <c r="CZ12" i="1"/>
  <c r="DG12" i="1" s="1"/>
  <c r="CY30" i="1"/>
  <c r="DF30" i="1" s="1"/>
  <c r="CY33" i="1"/>
  <c r="DF33" i="1" s="1"/>
  <c r="CZ10" i="1"/>
  <c r="DG10" i="1" s="1"/>
  <c r="CV73" i="1"/>
  <c r="DC73" i="1" s="1"/>
  <c r="CT96" i="1"/>
  <c r="DB96" i="1" s="1"/>
  <c r="CT98" i="1"/>
  <c r="DB98" i="1" s="1"/>
  <c r="CZ52" i="1"/>
  <c r="DG52" i="1" s="1"/>
  <c r="CW89" i="1"/>
  <c r="DD89" i="1" s="1"/>
  <c r="CV50" i="1"/>
  <c r="DC50" i="1" s="1"/>
  <c r="CY87" i="1"/>
  <c r="DF87" i="1" s="1"/>
  <c r="CX158" i="1"/>
  <c r="DE158" i="1" s="1"/>
  <c r="CV172" i="1"/>
  <c r="DC172" i="1" s="1"/>
  <c r="CV105" i="1"/>
  <c r="DC105" i="1" s="1"/>
  <c r="CX35" i="1"/>
  <c r="DE35" i="1" s="1"/>
  <c r="CV224" i="1"/>
  <c r="DC224" i="1" s="1"/>
  <c r="CW66" i="1"/>
  <c r="DD66" i="1" s="1"/>
  <c r="CW30" i="1"/>
  <c r="DD30" i="1" s="1"/>
  <c r="CV206" i="1"/>
  <c r="DC206" i="1" s="1"/>
  <c r="CZ32" i="1"/>
  <c r="DG32" i="1" s="1"/>
  <c r="CV161" i="1"/>
  <c r="DC161" i="1" s="1"/>
  <c r="CT138" i="1"/>
  <c r="DB138" i="1" s="1"/>
  <c r="CY84" i="1"/>
  <c r="DF84" i="1" s="1"/>
  <c r="CZ49" i="1"/>
  <c r="DG49" i="1" s="1"/>
  <c r="CX62" i="1"/>
  <c r="DE62" i="1" s="1"/>
  <c r="CV139" i="1"/>
  <c r="DC139" i="1" s="1"/>
  <c r="CV17" i="1"/>
  <c r="DC17" i="1" s="1"/>
  <c r="CT115" i="1"/>
  <c r="DB115" i="1" s="1"/>
  <c r="CW116" i="1"/>
  <c r="DD116" i="1" s="1"/>
  <c r="CX233" i="1"/>
  <c r="DE233" i="1" s="1"/>
  <c r="CZ198" i="1"/>
  <c r="DG198" i="1" s="1"/>
  <c r="CZ73" i="1"/>
  <c r="DG73" i="1" s="1"/>
  <c r="CZ135" i="1"/>
  <c r="DG135" i="1" s="1"/>
  <c r="CW141" i="1"/>
  <c r="DD141" i="1" s="1"/>
  <c r="CZ157" i="1"/>
  <c r="DG157" i="1" s="1"/>
  <c r="CX165" i="1"/>
  <c r="DE165" i="1" s="1"/>
  <c r="CZ172" i="1"/>
  <c r="DG172" i="1" s="1"/>
  <c r="CX210" i="1"/>
  <c r="DE210" i="1" s="1"/>
  <c r="CY238" i="1"/>
  <c r="DF238" i="1" s="1"/>
  <c r="CZ151" i="1"/>
  <c r="DG151" i="1" s="1"/>
  <c r="CT218" i="1"/>
  <c r="DB218" i="1" s="1"/>
  <c r="CZ186" i="1"/>
  <c r="DG186" i="1" s="1"/>
  <c r="CW169" i="1"/>
  <c r="DD169" i="1" s="1"/>
  <c r="CV191" i="1"/>
  <c r="DC191" i="1" s="1"/>
  <c r="CW188" i="1"/>
  <c r="DD188" i="1" s="1"/>
  <c r="CT123" i="1"/>
  <c r="DB123" i="1" s="1"/>
  <c r="CZ94" i="1"/>
  <c r="DG94" i="1" s="1"/>
  <c r="CY68" i="1"/>
  <c r="DF68" i="1" s="1"/>
  <c r="CY115" i="1"/>
  <c r="DF115" i="1" s="1"/>
  <c r="CY25" i="1"/>
  <c r="DF25" i="1" s="1"/>
  <c r="CZ146" i="1"/>
  <c r="DG146" i="1" s="1"/>
  <c r="CY165" i="1"/>
  <c r="DF165" i="1" s="1"/>
  <c r="CZ231" i="1"/>
  <c r="DG231" i="1" s="1"/>
  <c r="CY80" i="1"/>
  <c r="DF80" i="1" s="1"/>
  <c r="CZ89" i="1"/>
  <c r="DG89" i="1" s="1"/>
  <c r="CV57" i="1"/>
  <c r="DC57" i="1" s="1"/>
  <c r="CW43" i="1"/>
  <c r="DD43" i="1" s="1"/>
  <c r="CZ174" i="1"/>
  <c r="DG174" i="1" s="1"/>
  <c r="CY86" i="1"/>
  <c r="DF86" i="1" s="1"/>
  <c r="CX87" i="1"/>
  <c r="DE87" i="1" s="1"/>
  <c r="CW144" i="1"/>
  <c r="DD144" i="1" s="1"/>
  <c r="CT43" i="1"/>
  <c r="DB43" i="1" s="1"/>
  <c r="CY97" i="1"/>
  <c r="DF97" i="1" s="1"/>
  <c r="CY62" i="1"/>
  <c r="DF62" i="1" s="1"/>
  <c r="CX72" i="1"/>
  <c r="DE72" i="1" s="1"/>
  <c r="CV132" i="1"/>
  <c r="DC132" i="1" s="1"/>
  <c r="CZ31" i="1"/>
  <c r="DG31" i="1" s="1"/>
  <c r="CT212" i="1"/>
  <c r="DB212" i="1" s="1"/>
  <c r="CY95" i="1"/>
  <c r="DF95" i="1" s="1"/>
  <c r="CY207" i="1"/>
  <c r="DF207" i="1" s="1"/>
  <c r="CW126" i="1"/>
  <c r="DD126" i="1" s="1"/>
  <c r="CX219" i="1"/>
  <c r="DE219" i="1" s="1"/>
  <c r="CW84" i="1"/>
  <c r="DD84" i="1" s="1"/>
  <c r="CY221" i="1"/>
  <c r="DF221" i="1" s="1"/>
  <c r="CW142" i="1"/>
  <c r="DD142" i="1" s="1"/>
  <c r="CT81" i="1"/>
  <c r="DB81" i="1" s="1"/>
  <c r="CZ159" i="1"/>
  <c r="DG159" i="1" s="1"/>
  <c r="CY7" i="1"/>
  <c r="DF7" i="1" s="1"/>
  <c r="CV9" i="1"/>
  <c r="DC9" i="1" s="1"/>
  <c r="CT167" i="1"/>
  <c r="DB167" i="1" s="1"/>
  <c r="CT63" i="1"/>
  <c r="DB63" i="1" s="1"/>
  <c r="CT66" i="1"/>
  <c r="DB66" i="1" s="1"/>
  <c r="CV53" i="1"/>
  <c r="DC53" i="1" s="1"/>
  <c r="CX237" i="1"/>
  <c r="DE237" i="1" s="1"/>
  <c r="CY67" i="1"/>
  <c r="DF67" i="1" s="1"/>
  <c r="CX151" i="1"/>
  <c r="DE151" i="1" s="1"/>
  <c r="CY174" i="1"/>
  <c r="DF174" i="1" s="1"/>
  <c r="CZ111" i="1"/>
  <c r="DG111" i="1" s="1"/>
  <c r="CW196" i="1"/>
  <c r="DD196" i="1" s="1"/>
  <c r="CZ25" i="1"/>
  <c r="DG25" i="1" s="1"/>
  <c r="CX139" i="1"/>
  <c r="DE139" i="1" s="1"/>
  <c r="CW217" i="1"/>
  <c r="DD217" i="1" s="1"/>
  <c r="CY128" i="1"/>
  <c r="DF128" i="1" s="1"/>
  <c r="CT229" i="1"/>
  <c r="DB229" i="1" s="1"/>
  <c r="CY183" i="1"/>
  <c r="DF183" i="1" s="1"/>
  <c r="CV30" i="1"/>
  <c r="DC30" i="1" s="1"/>
  <c r="CT178" i="1"/>
  <c r="DB178" i="1" s="1"/>
  <c r="CZ239" i="1"/>
  <c r="DG239" i="1" s="1"/>
  <c r="CW235" i="1"/>
  <c r="DD235" i="1" s="1"/>
  <c r="CX115" i="1"/>
  <c r="DE115" i="1" s="1"/>
  <c r="CY119" i="1"/>
  <c r="DF119" i="1" s="1"/>
  <c r="CV78" i="1"/>
  <c r="DC78" i="1" s="1"/>
  <c r="CT74" i="1"/>
  <c r="DB74" i="1" s="1"/>
  <c r="CY41" i="1"/>
  <c r="DF41" i="1" s="1"/>
  <c r="CV38" i="1"/>
  <c r="DC38" i="1" s="1"/>
  <c r="CT70" i="1"/>
  <c r="DB70" i="1" s="1"/>
  <c r="CW36" i="1"/>
  <c r="DD36" i="1" s="1"/>
  <c r="CX126" i="1"/>
  <c r="DE126" i="1" s="1"/>
  <c r="CX171" i="1"/>
  <c r="DE171" i="1" s="1"/>
  <c r="CV145" i="1"/>
  <c r="DC145" i="1" s="1"/>
  <c r="CV102" i="1"/>
  <c r="DC102" i="1" s="1"/>
  <c r="CY88" i="1"/>
  <c r="DF88" i="1" s="1"/>
  <c r="CT55" i="1"/>
  <c r="DB55" i="1" s="1"/>
  <c r="CW149" i="1"/>
  <c r="DD149" i="1" s="1"/>
  <c r="CZ192" i="1"/>
  <c r="DG192" i="1" s="1"/>
  <c r="CZ75" i="1"/>
  <c r="DG75" i="1" s="1"/>
  <c r="CZ80" i="1"/>
  <c r="DG80" i="1" s="1"/>
  <c r="CV170" i="1"/>
  <c r="DC170" i="1" s="1"/>
  <c r="CZ134" i="1"/>
  <c r="DG134" i="1" s="1"/>
  <c r="CZ48" i="1"/>
  <c r="DG48" i="1" s="1"/>
  <c r="CZ161" i="1"/>
  <c r="DG161" i="1" s="1"/>
  <c r="CT203" i="1"/>
  <c r="DB203" i="1" s="1"/>
  <c r="CT182" i="1"/>
  <c r="DB182" i="1" s="1"/>
  <c r="CW132" i="1"/>
  <c r="DD132" i="1" s="1"/>
  <c r="CT142" i="1"/>
  <c r="DB142" i="1" s="1"/>
  <c r="CT219" i="1"/>
  <c r="DB219" i="1" s="1"/>
  <c r="CZ180" i="1"/>
  <c r="DG180" i="1" s="1"/>
  <c r="CT239" i="1"/>
  <c r="DB239" i="1" s="1"/>
  <c r="CW29" i="1"/>
  <c r="DD29" i="1" s="1"/>
  <c r="CW202" i="1"/>
  <c r="DD202" i="1" s="1"/>
  <c r="CX10" i="1"/>
  <c r="DE10" i="1" s="1"/>
  <c r="CY96" i="1"/>
  <c r="DF96" i="1" s="1"/>
  <c r="CW44" i="1"/>
  <c r="DD44" i="1" s="1"/>
  <c r="CT158" i="1"/>
  <c r="DB158" i="1" s="1"/>
  <c r="CX218" i="1"/>
  <c r="DE218" i="1" s="1"/>
  <c r="CX19" i="1"/>
  <c r="DE19" i="1" s="1"/>
  <c r="CV103" i="1"/>
  <c r="DC103" i="1" s="1"/>
  <c r="CX57" i="1"/>
  <c r="DE57" i="1" s="1"/>
  <c r="CV162" i="1"/>
  <c r="DC162" i="1" s="1"/>
  <c r="CV82" i="1"/>
  <c r="DC82" i="1" s="1"/>
  <c r="CT44" i="1"/>
  <c r="DB44" i="1" s="1"/>
  <c r="CY169" i="1"/>
  <c r="DF169" i="1" s="1"/>
  <c r="CT231" i="1"/>
  <c r="DB231" i="1" s="1"/>
  <c r="CW114" i="1"/>
  <c r="DD114" i="1" s="1"/>
  <c r="CZ21" i="1"/>
  <c r="DG21" i="1" s="1"/>
  <c r="CY22" i="1"/>
  <c r="DF22" i="1" s="1"/>
  <c r="CV136" i="1"/>
  <c r="DC136" i="1" s="1"/>
  <c r="CY8" i="1"/>
  <c r="DF8" i="1" s="1"/>
  <c r="CT147" i="1"/>
  <c r="DB147" i="1" s="1"/>
  <c r="CW164" i="1"/>
  <c r="DD164" i="1" s="1"/>
  <c r="CT157" i="1"/>
  <c r="DB157" i="1" s="1"/>
  <c r="CT124" i="1"/>
  <c r="DB124" i="1" s="1"/>
  <c r="CY162" i="1"/>
  <c r="DF162" i="1" s="1"/>
  <c r="CV85" i="1"/>
  <c r="DC85" i="1" s="1"/>
  <c r="CX31" i="1"/>
  <c r="DE31" i="1" s="1"/>
  <c r="CX226" i="1"/>
  <c r="DE226" i="1" s="1"/>
  <c r="CV199" i="1"/>
  <c r="DC199" i="1" s="1"/>
  <c r="CY233" i="1"/>
  <c r="DF233" i="1" s="1"/>
  <c r="CT193" i="1"/>
  <c r="DB193" i="1" s="1"/>
  <c r="CY201" i="1"/>
  <c r="DF201" i="1" s="1"/>
  <c r="CT128" i="1"/>
  <c r="DB128" i="1" s="1"/>
  <c r="CV109" i="1"/>
  <c r="DC109" i="1" s="1"/>
  <c r="CV205" i="1"/>
  <c r="DC205" i="1" s="1"/>
  <c r="CY157" i="1"/>
  <c r="DF157" i="1" s="1"/>
  <c r="CZ189" i="1"/>
  <c r="DG189" i="1" s="1"/>
  <c r="CV182" i="1"/>
  <c r="DC182" i="1" s="1"/>
  <c r="CV91" i="1"/>
  <c r="DC91" i="1" s="1"/>
  <c r="CZ86" i="1"/>
  <c r="DG86" i="1" s="1"/>
  <c r="CW120" i="1"/>
  <c r="DD120" i="1" s="1"/>
  <c r="CX17" i="1"/>
  <c r="DE17" i="1" s="1"/>
  <c r="CY89" i="1"/>
  <c r="DF89" i="1" s="1"/>
  <c r="CX44" i="1"/>
  <c r="DE44" i="1" s="1"/>
  <c r="CX215" i="1"/>
  <c r="DE215" i="1" s="1"/>
  <c r="CX22" i="1"/>
  <c r="DE22" i="1" s="1"/>
  <c r="CV169" i="1"/>
  <c r="DC169" i="1" s="1"/>
  <c r="CX8" i="1"/>
  <c r="DE8" i="1" s="1"/>
  <c r="CX220" i="1"/>
  <c r="DE220" i="1" s="1"/>
  <c r="CX124" i="1"/>
  <c r="DE124" i="1" s="1"/>
  <c r="CW45" i="1"/>
  <c r="DD45" i="1" s="1"/>
  <c r="CT215" i="1"/>
  <c r="DB215" i="1" s="1"/>
  <c r="CV98" i="1"/>
  <c r="DC98" i="1" s="1"/>
  <c r="CV239" i="1"/>
  <c r="DC239" i="1" s="1"/>
  <c r="CT223" i="1"/>
  <c r="DB223" i="1" s="1"/>
  <c r="CZ194" i="1"/>
  <c r="DG194" i="1" s="1"/>
  <c r="CV76" i="1"/>
  <c r="DC76" i="1" s="1"/>
  <c r="CZ225" i="1"/>
  <c r="DG225" i="1" s="1"/>
  <c r="CW77" i="1"/>
  <c r="DD77" i="1" s="1"/>
  <c r="CX70" i="1"/>
  <c r="DE70" i="1" s="1"/>
  <c r="CV94" i="1"/>
  <c r="DC94" i="1" s="1"/>
  <c r="CZ237" i="1"/>
  <c r="DG237" i="1" s="1"/>
  <c r="CW109" i="1"/>
  <c r="DD109" i="1" s="1"/>
  <c r="CX167" i="1"/>
  <c r="DE167" i="1" s="1"/>
  <c r="CT59" i="1"/>
  <c r="DB59" i="1" s="1"/>
  <c r="CX53" i="1"/>
  <c r="DE53" i="1" s="1"/>
  <c r="CZ18" i="1"/>
  <c r="DG18" i="1" s="1"/>
  <c r="CZ15" i="1"/>
  <c r="DG15" i="1" s="1"/>
  <c r="CY192" i="1"/>
  <c r="DF192" i="1" s="1"/>
  <c r="CV75" i="1"/>
  <c r="DC75" i="1" s="1"/>
  <c r="CW22" i="1"/>
  <c r="DD22" i="1" s="1"/>
  <c r="CV215" i="1"/>
  <c r="DC215" i="1" s="1"/>
  <c r="CX145" i="1"/>
  <c r="DE145" i="1" s="1"/>
  <c r="CZ34" i="1"/>
  <c r="DG34" i="1" s="1"/>
  <c r="CX11" i="1"/>
  <c r="DE11" i="1" s="1"/>
  <c r="CT72" i="1"/>
  <c r="DB72" i="1" s="1"/>
  <c r="CX200" i="1"/>
  <c r="DE200" i="1" s="1"/>
  <c r="CX7" i="1"/>
  <c r="DE7" i="1" s="1"/>
  <c r="CT224" i="1"/>
  <c r="DB224" i="1" s="1"/>
  <c r="CZ143" i="1"/>
  <c r="DG143" i="1" s="1"/>
  <c r="CX30" i="1"/>
  <c r="DE30" i="1" s="1"/>
  <c r="CY21" i="1"/>
  <c r="DF21" i="1" s="1"/>
  <c r="CY92" i="1"/>
  <c r="DF92" i="1" s="1"/>
  <c r="CV59" i="1"/>
  <c r="DC59" i="1" s="1"/>
  <c r="CY70" i="1"/>
  <c r="DF70" i="1" s="1"/>
  <c r="CW25" i="1"/>
  <c r="DD25" i="1" s="1"/>
  <c r="CT188" i="1"/>
  <c r="DB188" i="1" s="1"/>
  <c r="CT226" i="1"/>
  <c r="DB226" i="1" s="1"/>
  <c r="CT227" i="1"/>
  <c r="DB227" i="1" s="1"/>
  <c r="CZ7" i="1"/>
  <c r="DG7" i="1" s="1"/>
  <c r="CY14" i="1"/>
  <c r="DF14" i="1" s="1"/>
  <c r="CT163" i="1"/>
  <c r="DB163" i="1" s="1"/>
  <c r="CT191" i="1"/>
  <c r="DB191" i="1" s="1"/>
  <c r="CW117" i="1"/>
  <c r="DD117" i="1" s="1"/>
  <c r="CY136" i="1"/>
  <c r="DF136" i="1" s="1"/>
  <c r="CT145" i="1"/>
  <c r="DB145" i="1" s="1"/>
  <c r="CY49" i="1"/>
  <c r="DF49" i="1" s="1"/>
  <c r="CY202" i="1"/>
  <c r="DF202" i="1" s="1"/>
  <c r="CV65" i="1"/>
  <c r="DC65" i="1" s="1"/>
  <c r="CW99" i="1"/>
  <c r="DD99" i="1" s="1"/>
  <c r="CZ201" i="1"/>
  <c r="DG201" i="1" s="1"/>
  <c r="CW70" i="1"/>
  <c r="DD70" i="1" s="1"/>
  <c r="CV214" i="1"/>
  <c r="DC214" i="1" s="1"/>
  <c r="CT58" i="1"/>
  <c r="DB58" i="1" s="1"/>
  <c r="CV31" i="1"/>
  <c r="DC31" i="1" s="1"/>
  <c r="CV188" i="1"/>
  <c r="DC188" i="1" s="1"/>
  <c r="CT156" i="1"/>
  <c r="DB156" i="1" s="1"/>
  <c r="CT131" i="1"/>
  <c r="DB131" i="1" s="1"/>
  <c r="CT149" i="1"/>
  <c r="DB149" i="1" s="1"/>
  <c r="CT222" i="1"/>
  <c r="DB222" i="1" s="1"/>
  <c r="CX150" i="1"/>
  <c r="DE150" i="1" s="1"/>
  <c r="CW155" i="1"/>
  <c r="DD155" i="1" s="1"/>
  <c r="CZ223" i="1"/>
  <c r="DG223" i="1" s="1"/>
  <c r="CZ14" i="1"/>
  <c r="DG14" i="1" s="1"/>
  <c r="CW134" i="1"/>
  <c r="DD134" i="1" s="1"/>
  <c r="CX84" i="1"/>
  <c r="DE84" i="1" s="1"/>
  <c r="CY121" i="1"/>
  <c r="DF121" i="1" s="1"/>
  <c r="CZ33" i="1"/>
  <c r="DG33" i="1" s="1"/>
  <c r="CZ125" i="1"/>
  <c r="DG125" i="1" s="1"/>
  <c r="CY69" i="1"/>
  <c r="DF69" i="1" s="1"/>
  <c r="CW11" i="1"/>
  <c r="DD11" i="1" s="1"/>
  <c r="CZ100" i="1"/>
  <c r="DG100" i="1" s="1"/>
  <c r="CW195" i="1"/>
  <c r="DD195" i="1" s="1"/>
  <c r="CV104" i="1"/>
  <c r="DC104" i="1" s="1"/>
  <c r="CX240" i="1"/>
  <c r="DE240" i="1" s="1"/>
  <c r="CT64" i="1"/>
  <c r="DB64" i="1" s="1"/>
  <c r="CT46" i="1"/>
  <c r="DB46" i="1" s="1"/>
  <c r="CW170" i="1"/>
  <c r="DD170" i="1" s="1"/>
  <c r="CW219" i="1"/>
  <c r="DD219" i="1" s="1"/>
  <c r="CV185" i="1"/>
  <c r="DC185" i="1" s="1"/>
  <c r="CV211" i="1"/>
  <c r="DC211" i="1" s="1"/>
  <c r="CW233" i="1"/>
  <c r="DD233" i="1" s="1"/>
  <c r="CY137" i="1"/>
  <c r="DF137" i="1" s="1"/>
  <c r="CW24" i="1"/>
  <c r="DD24" i="1" s="1"/>
  <c r="CY13" i="1"/>
  <c r="DF13" i="1" s="1"/>
  <c r="CY217" i="1"/>
  <c r="DF217" i="1" s="1"/>
  <c r="CT183" i="1"/>
  <c r="DB183" i="1" s="1"/>
  <c r="CW102" i="1"/>
  <c r="DD102" i="1" s="1"/>
  <c r="CX93" i="1"/>
  <c r="DE93" i="1" s="1"/>
  <c r="CY16" i="1"/>
  <c r="DF16" i="1" s="1"/>
  <c r="CW180" i="1"/>
  <c r="DD180" i="1" s="1"/>
  <c r="CX123" i="1"/>
  <c r="DE123" i="1" s="1"/>
  <c r="CY146" i="1"/>
  <c r="DF146" i="1" s="1"/>
  <c r="CT164" i="1"/>
  <c r="DB164" i="1" s="1"/>
  <c r="CX111" i="1"/>
  <c r="DE111" i="1" s="1"/>
  <c r="CY127" i="1"/>
  <c r="DF127" i="1" s="1"/>
  <c r="CZ204" i="1"/>
  <c r="DG204" i="1" s="1"/>
  <c r="CT136" i="1"/>
  <c r="DB136" i="1" s="1"/>
  <c r="CV43" i="1"/>
  <c r="DC43" i="1" s="1"/>
  <c r="CT47" i="1"/>
  <c r="DB47" i="1" s="1"/>
  <c r="CT125" i="1"/>
  <c r="DB125" i="1" s="1"/>
  <c r="CX89" i="1"/>
  <c r="DE89" i="1" s="1"/>
  <c r="CV36" i="1"/>
  <c r="DC36" i="1" s="1"/>
  <c r="CV79" i="1"/>
  <c r="DC79" i="1" s="1"/>
  <c r="CY160" i="1"/>
  <c r="DF160" i="1" s="1"/>
  <c r="CV8" i="1"/>
  <c r="DC8" i="1" s="1"/>
  <c r="CX178" i="1"/>
  <c r="DE178" i="1" s="1"/>
  <c r="CV196" i="1"/>
  <c r="DC196" i="1" s="1"/>
  <c r="CV26" i="1"/>
  <c r="DC26" i="1" s="1"/>
  <c r="CT69" i="1"/>
  <c r="DB69" i="1" s="1"/>
  <c r="CW150" i="1"/>
  <c r="DD150" i="1" s="1"/>
  <c r="CZ82" i="1"/>
  <c r="DG82" i="1" s="1"/>
  <c r="CT130" i="1"/>
  <c r="DB130" i="1" s="1"/>
  <c r="CW18" i="1"/>
  <c r="DD18" i="1" s="1"/>
  <c r="CW91" i="1"/>
  <c r="DD91" i="1" s="1"/>
  <c r="CV113" i="1"/>
  <c r="DC113" i="1" s="1"/>
  <c r="CX108" i="1"/>
  <c r="DE108" i="1" s="1"/>
  <c r="CT110" i="1"/>
  <c r="DB110" i="1" s="1"/>
  <c r="CW157" i="1"/>
  <c r="DD157" i="1" s="1"/>
  <c r="CT37" i="1"/>
  <c r="DB37" i="1" s="1"/>
  <c r="CY198" i="1"/>
  <c r="DF198" i="1" s="1"/>
  <c r="CZ138" i="1"/>
  <c r="DG138" i="1" s="1"/>
  <c r="CY26" i="1"/>
  <c r="DF26" i="1" s="1"/>
  <c r="CY158" i="1"/>
  <c r="DF158" i="1" s="1"/>
  <c r="CW152" i="1"/>
  <c r="DD152" i="1" s="1"/>
  <c r="CY51" i="1"/>
  <c r="DF51" i="1" s="1"/>
  <c r="CY53" i="1"/>
  <c r="DF53" i="1" s="1"/>
  <c r="CT197" i="1"/>
  <c r="DB197" i="1" s="1"/>
  <c r="CT99" i="1"/>
  <c r="DB99" i="1" s="1"/>
  <c r="CV183" i="1"/>
  <c r="DC183" i="1" s="1"/>
  <c r="CW129" i="1"/>
  <c r="DD129" i="1" s="1"/>
  <c r="CT51" i="1"/>
  <c r="DB51" i="1" s="1"/>
  <c r="CY101" i="1"/>
  <c r="DF101" i="1" s="1"/>
  <c r="CY64" i="1"/>
  <c r="DF64" i="1" s="1"/>
  <c r="CT236" i="1"/>
  <c r="DB236" i="1" s="1"/>
  <c r="CX86" i="1"/>
  <c r="DE86" i="1" s="1"/>
  <c r="CX236" i="1"/>
  <c r="DE236" i="1" s="1"/>
  <c r="CY109" i="1"/>
  <c r="DF109" i="1" s="1"/>
  <c r="CT78" i="1"/>
  <c r="DB78" i="1" s="1"/>
  <c r="CV56" i="1"/>
  <c r="DC56" i="1" s="1"/>
  <c r="CV35" i="1"/>
  <c r="DC35" i="1" s="1"/>
  <c r="CV60" i="1"/>
  <c r="DC60" i="1" s="1"/>
  <c r="CV64" i="1"/>
  <c r="DC64" i="1" s="1"/>
  <c r="CX18" i="1"/>
  <c r="DE18" i="1" s="1"/>
  <c r="CY151" i="1"/>
  <c r="DF151" i="1" s="1"/>
  <c r="CY186" i="1"/>
  <c r="DF186" i="1" s="1"/>
  <c r="CV11" i="1"/>
  <c r="DC11" i="1" s="1"/>
  <c r="CX43" i="1"/>
  <c r="DE43" i="1" s="1"/>
  <c r="CX14" i="1"/>
  <c r="DE14" i="1" s="1"/>
  <c r="CZ83" i="1"/>
  <c r="DG83" i="1" s="1"/>
  <c r="CT201" i="1"/>
  <c r="DB201" i="1" s="1"/>
  <c r="CV165" i="1"/>
  <c r="DC165" i="1" s="1"/>
  <c r="CT177" i="1"/>
  <c r="DB177" i="1" s="1"/>
  <c r="CW193" i="1"/>
  <c r="DD193" i="1" s="1"/>
  <c r="CX34" i="1"/>
  <c r="DE34" i="1" s="1"/>
  <c r="CV178" i="1"/>
  <c r="DC178" i="1" s="1"/>
  <c r="CY197" i="1"/>
  <c r="DF197" i="1" s="1"/>
  <c r="CW145" i="1"/>
  <c r="DD145" i="1" s="1"/>
  <c r="CV101" i="1"/>
  <c r="DC101" i="1" s="1"/>
  <c r="CZ53" i="1"/>
  <c r="DG53" i="1" s="1"/>
  <c r="CV240" i="1"/>
  <c r="DC240" i="1" s="1"/>
  <c r="CV51" i="1"/>
  <c r="DC51" i="1" s="1"/>
  <c r="CW35" i="1"/>
  <c r="DD35" i="1" s="1"/>
  <c r="CV116" i="1"/>
  <c r="DC116" i="1" s="1"/>
  <c r="CV207" i="1"/>
  <c r="DC207" i="1" s="1"/>
  <c r="CT127" i="1"/>
  <c r="DB127" i="1" s="1"/>
  <c r="CV22" i="1"/>
  <c r="DC22" i="1" s="1"/>
  <c r="CT234" i="1"/>
  <c r="DB234" i="1" s="1"/>
  <c r="CV130" i="1"/>
  <c r="DC130" i="1" s="1"/>
  <c r="CZ101" i="1"/>
  <c r="DG101" i="1" s="1"/>
  <c r="CT146" i="1"/>
  <c r="DB146" i="1" s="1"/>
  <c r="CT75" i="1"/>
  <c r="DB75" i="1" s="1"/>
  <c r="CY185" i="1"/>
  <c r="DF185" i="1" s="1"/>
  <c r="CT134" i="1"/>
  <c r="DB134" i="1" s="1"/>
  <c r="CY77" i="1"/>
  <c r="DF77" i="1" s="1"/>
  <c r="CV122" i="1"/>
  <c r="DC122" i="1" s="1"/>
  <c r="CX37" i="1"/>
  <c r="DE37" i="1" s="1"/>
  <c r="CV163" i="1"/>
  <c r="DC163" i="1" s="1"/>
  <c r="CT104" i="1"/>
  <c r="DB104" i="1" s="1"/>
  <c r="CV37" i="1"/>
  <c r="DC37" i="1" s="1"/>
  <c r="CX142" i="1"/>
  <c r="DE142" i="1" s="1"/>
  <c r="CX206" i="1"/>
  <c r="DE206" i="1" s="1"/>
  <c r="CY111" i="1"/>
  <c r="DF111" i="1" s="1"/>
  <c r="CZ190" i="1"/>
  <c r="DG190" i="1" s="1"/>
  <c r="CY23" i="1"/>
  <c r="DF23" i="1" s="1"/>
  <c r="CY219" i="1"/>
  <c r="DF219" i="1" s="1"/>
  <c r="CT82" i="1"/>
  <c r="DB82" i="1" s="1"/>
  <c r="CW209" i="1"/>
  <c r="DD209" i="1" s="1"/>
  <c r="CT54" i="1"/>
  <c r="DB54" i="1" s="1"/>
  <c r="CT196" i="1"/>
  <c r="DB196" i="1" s="1"/>
  <c r="CZ92" i="1"/>
  <c r="DG92" i="1" s="1"/>
  <c r="CT94" i="1"/>
  <c r="DB94" i="1" s="1"/>
  <c r="CV16" i="1"/>
  <c r="DC16" i="1" s="1"/>
  <c r="CW128" i="1"/>
  <c r="DD128" i="1" s="1"/>
  <c r="CW90" i="1"/>
  <c r="DD90" i="1" s="1"/>
  <c r="CZ71" i="1"/>
  <c r="DG71" i="1" s="1"/>
  <c r="CY199" i="1"/>
  <c r="DF199" i="1" s="1"/>
  <c r="CZ63" i="1"/>
  <c r="DG63" i="1" s="1"/>
  <c r="CT49" i="1"/>
  <c r="DB49" i="1" s="1"/>
  <c r="CX222" i="1"/>
  <c r="DE222" i="1" s="1"/>
  <c r="CX60" i="1"/>
  <c r="DE60" i="1" s="1"/>
  <c r="CZ38" i="1"/>
  <c r="DG38" i="1" s="1"/>
  <c r="CX147" i="1"/>
  <c r="DE147" i="1" s="1"/>
  <c r="CY50" i="1"/>
  <c r="DF50" i="1" s="1"/>
  <c r="CY189" i="1"/>
  <c r="DF189" i="1" s="1"/>
  <c r="CW230" i="1"/>
  <c r="DD230" i="1" s="1"/>
  <c r="CT41" i="1"/>
  <c r="DB41" i="1" s="1"/>
  <c r="CX32" i="1"/>
  <c r="DE32" i="1" s="1"/>
  <c r="CX94" i="1"/>
  <c r="DE94" i="1" s="1"/>
  <c r="CW28" i="1"/>
  <c r="DD28" i="1" s="1"/>
  <c r="CZ36" i="1"/>
  <c r="DG36" i="1" s="1"/>
  <c r="CY18" i="1"/>
  <c r="DF18" i="1" s="1"/>
  <c r="CW206" i="1"/>
  <c r="DD206" i="1" s="1"/>
  <c r="CX110" i="1"/>
  <c r="DE110" i="1" s="1"/>
  <c r="CV99" i="1"/>
  <c r="DC99" i="1" s="1"/>
  <c r="CT60" i="1"/>
  <c r="DB60" i="1" s="1"/>
  <c r="CZ233" i="1"/>
  <c r="DG233" i="1" s="1"/>
  <c r="CZ202" i="1"/>
  <c r="DG202" i="1" s="1"/>
  <c r="CY218" i="1"/>
  <c r="DF218" i="1" s="1"/>
  <c r="CT168" i="1"/>
  <c r="DB168" i="1" s="1"/>
  <c r="CX46" i="1"/>
  <c r="DE46" i="1" s="1"/>
  <c r="CW115" i="1"/>
  <c r="DD115" i="1" s="1"/>
  <c r="CV225" i="1"/>
  <c r="DC225" i="1" s="1"/>
  <c r="CY184" i="1"/>
  <c r="DF184" i="1" s="1"/>
  <c r="CV226" i="1"/>
  <c r="DC226" i="1" s="1"/>
  <c r="CW21" i="1"/>
  <c r="DD21" i="1" s="1"/>
  <c r="CW198" i="1"/>
  <c r="DD198" i="1" s="1"/>
  <c r="CV181" i="1"/>
  <c r="DC181" i="1" s="1"/>
  <c r="CT129" i="1"/>
  <c r="DB129" i="1" s="1"/>
  <c r="CW23" i="1"/>
  <c r="DD23" i="1" s="1"/>
  <c r="CV141" i="1"/>
  <c r="DC141" i="1" s="1"/>
  <c r="CW151" i="1"/>
  <c r="DD151" i="1" s="1"/>
  <c r="CY35" i="1"/>
  <c r="DF35" i="1" s="1"/>
  <c r="CY200" i="1"/>
  <c r="DF200" i="1" s="1"/>
  <c r="CV151" i="1"/>
  <c r="DC151" i="1" s="1"/>
  <c r="CV222" i="1"/>
  <c r="DC222" i="1" s="1"/>
  <c r="CV27" i="1"/>
  <c r="DC27" i="1" s="1"/>
  <c r="CT150" i="1"/>
  <c r="DB150" i="1" s="1"/>
  <c r="CY190" i="1"/>
  <c r="DF190" i="1" s="1"/>
  <c r="CY145" i="1"/>
  <c r="DF145" i="1" s="1"/>
  <c r="CV21" i="1"/>
  <c r="DC21" i="1" s="1"/>
  <c r="CV32" i="1"/>
  <c r="DC32" i="1" s="1"/>
  <c r="CY103" i="1"/>
  <c r="DF103" i="1" s="1"/>
  <c r="CV70" i="1"/>
  <c r="DC70" i="1" s="1"/>
  <c r="CX107" i="1"/>
  <c r="DE107" i="1" s="1"/>
  <c r="CT190" i="1"/>
  <c r="DB190" i="1" s="1"/>
  <c r="CT174" i="1"/>
  <c r="DB174" i="1" s="1"/>
  <c r="CT53" i="1"/>
  <c r="DB53" i="1" s="1"/>
  <c r="CV114" i="1"/>
  <c r="DC114" i="1" s="1"/>
  <c r="CY141" i="1"/>
  <c r="DF141" i="1" s="1"/>
  <c r="CW97" i="1"/>
  <c r="DD97" i="1" s="1"/>
  <c r="CW183" i="1"/>
  <c r="DD183" i="1" s="1"/>
  <c r="CX186" i="1"/>
  <c r="DE186" i="1" s="1"/>
  <c r="CT153" i="1"/>
  <c r="DB153" i="1" s="1"/>
  <c r="CW216" i="1"/>
  <c r="DD216" i="1" s="1"/>
  <c r="CW187" i="1"/>
  <c r="DD187" i="1" s="1"/>
  <c r="CV204" i="1"/>
  <c r="DC204" i="1" s="1"/>
  <c r="CV209" i="1"/>
  <c r="DC209" i="1" s="1"/>
  <c r="CZ116" i="1"/>
  <c r="DG116" i="1" s="1"/>
  <c r="CT165" i="1"/>
  <c r="DB165" i="1" s="1"/>
  <c r="CV138" i="1"/>
  <c r="DC138" i="1" s="1"/>
  <c r="CY47" i="1"/>
  <c r="DF47" i="1" s="1"/>
  <c r="CV146" i="1"/>
  <c r="DC146" i="1" s="1"/>
  <c r="CV179" i="1"/>
  <c r="DC179" i="1" s="1"/>
  <c r="CW93" i="1"/>
  <c r="DD93" i="1" s="1"/>
  <c r="CX76" i="1"/>
  <c r="DE76" i="1" s="1"/>
  <c r="CZ40" i="1"/>
  <c r="DG40" i="1" s="1"/>
  <c r="CT108" i="1"/>
  <c r="DB108" i="1" s="1"/>
  <c r="CZ153" i="1"/>
  <c r="DG153" i="1" s="1"/>
  <c r="CT92" i="1"/>
  <c r="DB92" i="1" s="1"/>
  <c r="CZ229" i="1"/>
  <c r="DG229" i="1" s="1"/>
  <c r="CV177" i="1"/>
  <c r="DC177" i="1" s="1"/>
  <c r="CT160" i="1"/>
  <c r="DB160" i="1" s="1"/>
  <c r="CY176" i="1"/>
  <c r="DF176" i="1" s="1"/>
  <c r="CY27" i="1"/>
  <c r="DF27" i="1" s="1"/>
  <c r="CZ203" i="1"/>
  <c r="DG203" i="1" s="1"/>
  <c r="CZ156" i="1"/>
  <c r="DG156" i="1" s="1"/>
  <c r="CV80" i="1"/>
  <c r="DC80" i="1" s="1"/>
  <c r="CT202" i="1"/>
  <c r="DB202" i="1" s="1"/>
  <c r="CZ217" i="1"/>
  <c r="DG217" i="1" s="1"/>
  <c r="CY65" i="1"/>
  <c r="DF65" i="1" s="1"/>
  <c r="CX82" i="1"/>
  <c r="DE82" i="1" s="1"/>
  <c r="CV67" i="1"/>
  <c r="DC67" i="1" s="1"/>
  <c r="CT45" i="1"/>
  <c r="DB45" i="1" s="1"/>
  <c r="CV12" i="1"/>
  <c r="DC12" i="1" s="1"/>
  <c r="CT180" i="1"/>
  <c r="DB180" i="1" s="1"/>
  <c r="CV34" i="1"/>
  <c r="DC34" i="1" s="1"/>
  <c r="CV147" i="1"/>
  <c r="DC147" i="1" s="1"/>
  <c r="CY37" i="1"/>
  <c r="DF37" i="1" s="1"/>
  <c r="CW13" i="1"/>
  <c r="DD13" i="1" s="1"/>
  <c r="CT79" i="1"/>
  <c r="DB79" i="1" s="1"/>
  <c r="CZ127" i="1"/>
  <c r="DG127" i="1" s="1"/>
  <c r="CZ121" i="1"/>
  <c r="DG121" i="1" s="1"/>
  <c r="CZ197" i="1"/>
  <c r="DG197" i="1" s="1"/>
  <c r="CW239" i="1"/>
  <c r="DD239" i="1" s="1"/>
  <c r="CV74" i="1"/>
  <c r="DC74" i="1" s="1"/>
  <c r="CY237" i="1"/>
  <c r="DF237" i="1" s="1"/>
  <c r="CW38" i="1"/>
  <c r="DD38" i="1" s="1"/>
  <c r="CX105" i="1"/>
  <c r="DE105" i="1" s="1"/>
  <c r="CY213" i="1"/>
  <c r="DF213" i="1" s="1"/>
  <c r="CW214" i="1"/>
  <c r="DD214" i="1" s="1"/>
  <c r="CV15" i="1"/>
  <c r="DC15" i="1" s="1"/>
  <c r="CX157" i="1"/>
  <c r="DE157" i="1" s="1"/>
  <c r="CX174" i="1"/>
  <c r="DE174" i="1" s="1"/>
  <c r="CX188" i="1"/>
  <c r="DE188" i="1" s="1"/>
  <c r="CW12" i="1"/>
  <c r="DD12" i="1" s="1"/>
  <c r="CW103" i="1"/>
  <c r="DD103" i="1" s="1"/>
  <c r="CY114" i="1"/>
  <c r="DF114" i="1" s="1"/>
  <c r="CW229" i="1"/>
  <c r="DD229" i="1" s="1"/>
  <c r="CY235" i="1"/>
  <c r="DF235" i="1" s="1"/>
  <c r="CV160" i="1"/>
  <c r="DC160" i="1" s="1"/>
  <c r="CX15" i="1"/>
  <c r="DE15" i="1" s="1"/>
  <c r="CZ185" i="1"/>
  <c r="DG185" i="1" s="1"/>
  <c r="CX48" i="1"/>
  <c r="DE48" i="1" s="1"/>
  <c r="CZ207" i="1"/>
  <c r="DG207" i="1" s="1"/>
  <c r="CW190" i="1"/>
  <c r="DD190" i="1" s="1"/>
  <c r="CW34" i="1"/>
  <c r="DD34" i="1" s="1"/>
  <c r="CV61" i="1"/>
  <c r="DC61" i="1" s="1"/>
  <c r="CZ95" i="1"/>
  <c r="DG95" i="1" s="1"/>
  <c r="CX102" i="1"/>
  <c r="DE102" i="1" s="1"/>
  <c r="CX125" i="1"/>
  <c r="DE125" i="1" s="1"/>
  <c r="CZ16" i="1"/>
  <c r="DG16" i="1" s="1"/>
  <c r="CW10" i="1"/>
  <c r="DD10" i="1" s="1"/>
  <c r="CW32" i="1"/>
  <c r="DD32" i="1" s="1"/>
  <c r="CX114" i="1"/>
  <c r="DE114" i="1" s="1"/>
  <c r="CX181" i="1"/>
  <c r="DE181" i="1" s="1"/>
  <c r="CX113" i="1"/>
  <c r="DE113" i="1" s="1"/>
  <c r="CW166" i="1"/>
  <c r="DD166" i="1" s="1"/>
  <c r="CT56" i="1"/>
  <c r="DB56" i="1" s="1"/>
  <c r="CV231" i="1"/>
  <c r="DC231" i="1" s="1"/>
  <c r="CX112" i="1"/>
  <c r="DE112" i="1" s="1"/>
  <c r="CX39" i="1"/>
  <c r="DE39" i="1" s="1"/>
  <c r="CY94" i="1"/>
  <c r="DF94" i="1" s="1"/>
  <c r="CX91" i="1"/>
  <c r="DE91" i="1" s="1"/>
  <c r="CW148" i="1"/>
  <c r="DD148" i="1" s="1"/>
  <c r="CY39" i="1"/>
  <c r="DF39" i="1" s="1"/>
  <c r="CZ212" i="1"/>
  <c r="DG212" i="1" s="1"/>
  <c r="CY126" i="1"/>
  <c r="DF126" i="1" s="1"/>
  <c r="CZ113" i="1"/>
  <c r="DG113" i="1" s="1"/>
  <c r="CX207" i="1"/>
  <c r="DE207" i="1" s="1"/>
  <c r="CT68" i="1"/>
  <c r="DB68" i="1" s="1"/>
  <c r="CV46" i="1"/>
  <c r="DC46" i="1" s="1"/>
  <c r="CV45" i="1"/>
  <c r="DC45" i="1" s="1"/>
  <c r="CZ128" i="1"/>
  <c r="DG128" i="1" s="1"/>
  <c r="CZ162" i="1"/>
  <c r="DG162" i="1" s="1"/>
  <c r="CT169" i="1"/>
  <c r="DB169" i="1" s="1"/>
  <c r="CW62" i="1"/>
  <c r="DD62" i="1" s="1"/>
  <c r="CZ218" i="1"/>
  <c r="DG218" i="1" s="1"/>
  <c r="CY12" i="1"/>
  <c r="DF12" i="1" s="1"/>
  <c r="CX29" i="1"/>
  <c r="DE29" i="1" s="1"/>
  <c r="CW161" i="1"/>
  <c r="DD161" i="1" s="1"/>
  <c r="CW156" i="1"/>
  <c r="DD156" i="1" s="1"/>
  <c r="CT73" i="1"/>
  <c r="DB73" i="1" s="1"/>
  <c r="CY40" i="1"/>
  <c r="DF40" i="1" s="1"/>
  <c r="CW225" i="1"/>
  <c r="DD225" i="1" s="1"/>
  <c r="CX213" i="1"/>
  <c r="DE213" i="1" s="1"/>
  <c r="CX228" i="1"/>
  <c r="DE228" i="1" s="1"/>
  <c r="CY17" i="1"/>
  <c r="DF17" i="1" s="1"/>
  <c r="CY123" i="1"/>
  <c r="DF123" i="1" s="1"/>
  <c r="CX176" i="1"/>
  <c r="DE176" i="1" s="1"/>
  <c r="CV108" i="1"/>
  <c r="DC108" i="1" s="1"/>
  <c r="CV173" i="1"/>
  <c r="DC173" i="1" s="1"/>
  <c r="CV190" i="1"/>
  <c r="DC190" i="1" s="1"/>
  <c r="CV48" i="1"/>
  <c r="DC48" i="1" s="1"/>
  <c r="CY134" i="1"/>
  <c r="DF134" i="1" s="1"/>
  <c r="CT40" i="1"/>
  <c r="DB40" i="1" s="1"/>
  <c r="CW75" i="1"/>
  <c r="DD75" i="1" s="1"/>
  <c r="CY178" i="1"/>
  <c r="DF178" i="1" s="1"/>
  <c r="CX97" i="1"/>
  <c r="DE97" i="1" s="1"/>
  <c r="CZ6" i="1"/>
  <c r="DG6" i="1" s="1"/>
  <c r="CW199" i="1"/>
  <c r="DD199" i="1" s="1"/>
  <c r="CX67" i="1"/>
  <c r="DE67" i="1" s="1"/>
  <c r="CV72" i="1"/>
  <c r="DC72" i="1" s="1"/>
  <c r="CV149" i="1"/>
  <c r="DC149" i="1" s="1"/>
  <c r="CV86" i="1"/>
  <c r="DC86" i="1" s="1"/>
  <c r="CX149" i="1"/>
  <c r="DE149" i="1" s="1"/>
  <c r="CY106" i="1"/>
  <c r="DF106" i="1" s="1"/>
  <c r="CX199" i="1"/>
  <c r="DE199" i="1" s="1"/>
  <c r="CX190" i="1"/>
  <c r="DE190" i="1" s="1"/>
  <c r="CV54" i="1"/>
  <c r="DC54" i="1" s="1"/>
  <c r="CW146" i="1"/>
  <c r="DD146" i="1" s="1"/>
  <c r="CT140" i="1"/>
  <c r="DB140" i="1" s="1"/>
  <c r="CV201" i="1"/>
  <c r="DC201" i="1" s="1"/>
  <c r="CY55" i="1"/>
  <c r="DF55" i="1" s="1"/>
  <c r="CT117" i="1"/>
  <c r="DB117" i="1" s="1"/>
  <c r="CV96" i="1"/>
  <c r="DC96" i="1" s="1"/>
  <c r="CW40" i="1"/>
  <c r="DD40" i="1" s="1"/>
  <c r="CT57" i="1"/>
  <c r="DB57" i="1" s="1"/>
  <c r="CV126" i="1"/>
  <c r="DC126" i="1" s="1"/>
  <c r="CX81" i="1"/>
  <c r="DE81" i="1" s="1"/>
  <c r="CW107" i="1"/>
  <c r="DD107" i="1" s="1"/>
  <c r="CW105" i="1"/>
  <c r="DD105" i="1" s="1"/>
  <c r="CT208" i="1"/>
  <c r="DB208" i="1" s="1"/>
  <c r="CX173" i="1"/>
  <c r="DE173" i="1" s="1"/>
  <c r="CW177" i="1"/>
  <c r="DD177" i="1" s="1"/>
  <c r="CT162" i="1"/>
  <c r="DB162" i="1" s="1"/>
  <c r="CV150" i="1"/>
  <c r="DC150" i="1" s="1"/>
  <c r="CT205" i="1"/>
  <c r="DB205" i="1" s="1"/>
  <c r="CX172" i="1"/>
  <c r="DE172" i="1" s="1"/>
  <c r="CV192" i="1"/>
  <c r="DC192" i="1" s="1"/>
  <c r="CV195" i="1"/>
  <c r="DC195" i="1" s="1"/>
  <c r="BF39" i="1"/>
  <c r="BF37" i="1"/>
  <c r="CT76" i="1"/>
  <c r="DB76" i="1" s="1"/>
  <c r="CZ160" i="1"/>
  <c r="DG160" i="1" s="1"/>
  <c r="CY19" i="1"/>
  <c r="DF19" i="1" s="1"/>
  <c r="CT151" i="1"/>
  <c r="DB151" i="1" s="1"/>
  <c r="CX26" i="1"/>
  <c r="DE26" i="1" s="1"/>
  <c r="CW79" i="1"/>
  <c r="DD79" i="1" s="1"/>
  <c r="CY66" i="1"/>
  <c r="DF66" i="1" s="1"/>
  <c r="CW197" i="1"/>
  <c r="DD197" i="1" s="1"/>
  <c r="CY215" i="1"/>
  <c r="DF215" i="1" s="1"/>
  <c r="CW7" i="1"/>
  <c r="DD7" i="1" s="1"/>
  <c r="CX148" i="1"/>
  <c r="DE148" i="1" s="1"/>
  <c r="CT166" i="1"/>
  <c r="DB166" i="1" s="1"/>
  <c r="CV153" i="1"/>
  <c r="DC153" i="1" s="1"/>
  <c r="CV33" i="1"/>
  <c r="DC33" i="1" s="1"/>
  <c r="CY10" i="1"/>
  <c r="DF10" i="1" s="1"/>
  <c r="CZ93" i="1"/>
  <c r="DG93" i="1" s="1"/>
  <c r="CZ133" i="1"/>
  <c r="DG133" i="1" s="1"/>
  <c r="CX73" i="1"/>
  <c r="DE73" i="1" s="1"/>
  <c r="CV208" i="1"/>
  <c r="DC208" i="1" s="1"/>
  <c r="CX24" i="1"/>
  <c r="DE24" i="1" s="1"/>
  <c r="CY139" i="1"/>
  <c r="DF139" i="1" s="1"/>
  <c r="CV58" i="1"/>
  <c r="DC58" i="1" s="1"/>
  <c r="CT42" i="1"/>
  <c r="DB42" i="1" s="1"/>
  <c r="CX116" i="1"/>
  <c r="DE116" i="1" s="1"/>
  <c r="CT39" i="1"/>
  <c r="DB39" i="1" s="1"/>
  <c r="CX36" i="1"/>
  <c r="DE36" i="1" s="1"/>
  <c r="V5" i="1"/>
  <c r="W5" i="1" s="1"/>
  <c r="CZ11" i="1"/>
  <c r="DG11" i="1" s="1"/>
  <c r="CX71" i="1"/>
  <c r="DE71" i="1" s="1"/>
  <c r="CV87" i="1"/>
  <c r="DC87" i="1" s="1"/>
  <c r="CW211" i="1"/>
  <c r="DD211" i="1" s="1"/>
  <c r="CW104" i="1"/>
  <c r="DD104" i="1" s="1"/>
  <c r="CT217" i="1"/>
  <c r="DB217" i="1" s="1"/>
  <c r="CV19" i="1"/>
  <c r="DC19" i="1" s="1"/>
  <c r="CY171" i="1"/>
  <c r="DF171" i="1" s="1"/>
  <c r="CW174" i="1"/>
  <c r="DD174" i="1" s="1"/>
  <c r="CV158" i="1"/>
  <c r="DC158" i="1" s="1"/>
  <c r="V8" i="1"/>
  <c r="W8" i="1" s="1"/>
  <c r="CW133" i="1"/>
  <c r="DD133" i="1" s="1"/>
  <c r="CW143" i="1"/>
  <c r="DD143" i="1" s="1"/>
  <c r="CW228" i="1"/>
  <c r="DD228" i="1" s="1"/>
  <c r="CW175" i="1"/>
  <c r="DD175" i="1" s="1"/>
  <c r="CY54" i="1"/>
  <c r="DF54" i="1" s="1"/>
  <c r="CX129" i="1"/>
  <c r="DE129" i="1" s="1"/>
  <c r="CV28" i="1"/>
  <c r="DC28" i="1" s="1"/>
  <c r="CY63" i="1"/>
  <c r="DF63" i="1" s="1"/>
  <c r="CW92" i="1"/>
  <c r="DD92" i="1" s="1"/>
  <c r="CV97" i="1"/>
  <c r="DC97" i="1" s="1"/>
  <c r="CX68" i="1"/>
  <c r="DE68" i="1" s="1"/>
  <c r="CX74" i="1"/>
  <c r="DE74" i="1" s="1"/>
  <c r="CV115" i="1"/>
  <c r="DC115" i="1" s="1"/>
  <c r="CW95" i="1"/>
  <c r="DD95" i="1" s="1"/>
  <c r="CY203" i="1"/>
  <c r="DF203" i="1" s="1"/>
  <c r="CT209" i="1"/>
  <c r="DB209" i="1" s="1"/>
  <c r="CT238" i="1"/>
  <c r="DB238" i="1" s="1"/>
  <c r="CV128" i="1"/>
  <c r="DC128" i="1" s="1"/>
  <c r="CY34" i="1"/>
  <c r="DF34" i="1" s="1"/>
  <c r="CV81" i="1"/>
  <c r="DC81" i="1" s="1"/>
  <c r="CY155" i="1"/>
  <c r="DF155" i="1" s="1"/>
  <c r="CV133" i="1"/>
  <c r="DC133" i="1" s="1"/>
  <c r="CW192" i="1"/>
  <c r="DD192" i="1" s="1"/>
  <c r="CT48" i="1"/>
  <c r="DB48" i="1" s="1"/>
  <c r="CT112" i="1"/>
  <c r="DB112" i="1" s="1"/>
  <c r="CT126" i="1"/>
  <c r="DB126" i="1" s="1"/>
  <c r="CW16" i="1"/>
  <c r="DD16" i="1" s="1"/>
  <c r="CT52" i="1"/>
  <c r="DB52" i="1" s="1"/>
  <c r="CW223" i="1"/>
  <c r="DD223" i="1" s="1"/>
  <c r="CT159" i="1"/>
  <c r="DB159" i="1" s="1"/>
  <c r="CX77" i="1"/>
  <c r="DE77" i="1" s="1"/>
  <c r="CX214" i="1"/>
  <c r="DE214" i="1" s="1"/>
  <c r="CW8" i="1"/>
  <c r="DD8" i="1" s="1"/>
  <c r="CY226" i="1"/>
  <c r="DF226" i="1" s="1"/>
  <c r="CV84" i="1"/>
  <c r="DC84" i="1" s="1"/>
  <c r="DB18" i="1"/>
  <c r="BF33" i="1"/>
  <c r="DB32" i="1"/>
  <c r="DB25" i="1"/>
  <c r="CX20" i="1"/>
  <c r="DE20" i="1" s="1"/>
  <c r="CZ154" i="1"/>
  <c r="DG154" i="1" s="1"/>
  <c r="CV154" i="1"/>
  <c r="DC154" i="1" s="1"/>
  <c r="CX109" i="1"/>
  <c r="DE109" i="1" s="1"/>
  <c r="CW14" i="1"/>
  <c r="DD14" i="1" s="1"/>
  <c r="CY224" i="1"/>
  <c r="DF224" i="1" s="1"/>
  <c r="CT225" i="1"/>
  <c r="DB225" i="1" s="1"/>
  <c r="CX224" i="1"/>
  <c r="DE224" i="1" s="1"/>
  <c r="CT192" i="1"/>
  <c r="DB192" i="1" s="1"/>
  <c r="CW96" i="1"/>
  <c r="DD96" i="1" s="1"/>
  <c r="CT114" i="1"/>
  <c r="DB114" i="1" s="1"/>
  <c r="CT237" i="1"/>
  <c r="DB237" i="1" s="1"/>
  <c r="CY36" i="1"/>
  <c r="DF36" i="1" s="1"/>
  <c r="CT12" i="1"/>
  <c r="DB12" i="1" s="1"/>
  <c r="CZ112" i="1"/>
  <c r="DG112" i="1" s="1"/>
  <c r="CW238" i="1"/>
  <c r="DD238" i="1" s="1"/>
  <c r="CW9" i="1"/>
  <c r="DD9" i="1" s="1"/>
  <c r="CT206" i="1"/>
  <c r="DB206" i="1" s="1"/>
  <c r="CW74" i="1"/>
  <c r="DD74" i="1" s="1"/>
  <c r="CV194" i="1"/>
  <c r="DC194" i="1" s="1"/>
  <c r="CX33" i="1"/>
  <c r="DE33" i="1" s="1"/>
  <c r="CV68" i="1"/>
  <c r="DC68" i="1" s="1"/>
  <c r="CT185" i="1"/>
  <c r="DB185" i="1" s="1"/>
  <c r="CZ175" i="1"/>
  <c r="DG175" i="1" s="1"/>
  <c r="CV213" i="1"/>
  <c r="DC213" i="1" s="1"/>
  <c r="CX88" i="1"/>
  <c r="DE88" i="1" s="1"/>
  <c r="CW94" i="1"/>
  <c r="DD94" i="1" s="1"/>
  <c r="CZ28" i="1"/>
  <c r="DG28" i="1" s="1"/>
  <c r="CW182" i="1"/>
  <c r="DD182" i="1" s="1"/>
  <c r="CV83" i="1"/>
  <c r="DC83" i="1" s="1"/>
  <c r="CV176" i="1"/>
  <c r="DC176" i="1" s="1"/>
  <c r="CW108" i="1"/>
  <c r="DD108" i="1" s="1"/>
  <c r="CV193" i="1"/>
  <c r="DC193" i="1" s="1"/>
  <c r="CX69" i="1"/>
  <c r="DE69" i="1" s="1"/>
  <c r="CT172" i="1"/>
  <c r="DB172" i="1" s="1"/>
  <c r="CW168" i="1"/>
  <c r="DD168" i="1" s="1"/>
  <c r="CW221" i="1"/>
  <c r="DD221" i="1" s="1"/>
  <c r="CZ137" i="1"/>
  <c r="DG137" i="1" s="1"/>
  <c r="CY29" i="1"/>
  <c r="DF29" i="1" s="1"/>
  <c r="CV129" i="1"/>
  <c r="DC129" i="1" s="1"/>
  <c r="CX90" i="1"/>
  <c r="DE90" i="1" s="1"/>
  <c r="CT119" i="1"/>
  <c r="DB119" i="1" s="1"/>
  <c r="CX135" i="1"/>
  <c r="DE135" i="1" s="1"/>
  <c r="CT84" i="1"/>
  <c r="DB84" i="1" s="1"/>
  <c r="CW106" i="1"/>
  <c r="DD106" i="1" s="1"/>
  <c r="CY73" i="1"/>
  <c r="DF73" i="1" s="1"/>
  <c r="CY60" i="1"/>
  <c r="DF60" i="1" s="1"/>
  <c r="CW234" i="1"/>
  <c r="DD234" i="1" s="1"/>
  <c r="CY38" i="1"/>
  <c r="DF38" i="1" s="1"/>
  <c r="CX221" i="1"/>
  <c r="DE221" i="1" s="1"/>
  <c r="CT204" i="1"/>
  <c r="DB204" i="1" s="1"/>
  <c r="CY32" i="1"/>
  <c r="DF32" i="1" s="1"/>
  <c r="CW15" i="1"/>
  <c r="DD15" i="1" s="1"/>
  <c r="CV13" i="1"/>
  <c r="DC13" i="1" s="1"/>
  <c r="CX106" i="1"/>
  <c r="DE106" i="1" s="1"/>
  <c r="CV69" i="1"/>
  <c r="DC69" i="1" s="1"/>
  <c r="CY230" i="1"/>
  <c r="DF230" i="1" s="1"/>
  <c r="CW26" i="1"/>
  <c r="DD26" i="1" s="1"/>
  <c r="CY83" i="1"/>
  <c r="DF83" i="1" s="1"/>
  <c r="CY120" i="1"/>
  <c r="DF120" i="1" s="1"/>
  <c r="CX164" i="1"/>
  <c r="DE164" i="1" s="1"/>
  <c r="CX50" i="1"/>
  <c r="DE50" i="1" s="1"/>
  <c r="CV167" i="1"/>
  <c r="DC167" i="1" s="1"/>
  <c r="CX98" i="1"/>
  <c r="DE98" i="1" s="1"/>
  <c r="CT141" i="1"/>
  <c r="DB141" i="1" s="1"/>
  <c r="CV110" i="1"/>
  <c r="DC110" i="1" s="1"/>
  <c r="CT91" i="1"/>
  <c r="DB91" i="1" s="1"/>
  <c r="CY222" i="1"/>
  <c r="DF222" i="1" s="1"/>
  <c r="CW165" i="1"/>
  <c r="DD165" i="1" s="1"/>
  <c r="CT93" i="1"/>
  <c r="DB93" i="1" s="1"/>
  <c r="CW39" i="1"/>
  <c r="DD39" i="1" s="1"/>
  <c r="CY232" i="1"/>
  <c r="DF232" i="1" s="1"/>
  <c r="CZ23" i="1"/>
  <c r="DG23" i="1" s="1"/>
  <c r="CZ47" i="1"/>
  <c r="DG47" i="1" s="1"/>
  <c r="CZ13" i="1"/>
  <c r="DG13" i="1" s="1"/>
  <c r="CV230" i="1"/>
  <c r="DC230" i="1" s="1"/>
  <c r="CW98" i="1"/>
  <c r="DD98" i="1" s="1"/>
  <c r="CX155" i="1"/>
  <c r="DE155" i="1" s="1"/>
  <c r="CW227" i="1"/>
  <c r="DD227" i="1" s="1"/>
  <c r="CW19" i="1"/>
  <c r="DD19" i="1" s="1"/>
  <c r="CW54" i="1"/>
  <c r="DD54" i="1" s="1"/>
  <c r="CW101" i="1"/>
  <c r="DD101" i="1" s="1"/>
  <c r="CT213" i="1"/>
  <c r="DB213" i="1" s="1"/>
  <c r="CW112" i="1"/>
  <c r="DD112" i="1" s="1"/>
  <c r="CV20" i="1"/>
  <c r="DC20" i="1" s="1"/>
  <c r="CX140" i="1"/>
  <c r="DE140" i="1" s="1"/>
  <c r="CY153" i="1"/>
  <c r="DF153" i="1" s="1"/>
  <c r="CY166" i="1"/>
  <c r="DF166" i="1" s="1"/>
  <c r="CY125" i="1"/>
  <c r="DF125" i="1" s="1"/>
  <c r="CX160" i="1"/>
  <c r="DE160" i="1" s="1"/>
  <c r="CX183" i="1"/>
  <c r="DE183" i="1" s="1"/>
  <c r="CY56" i="1"/>
  <c r="DF56" i="1" s="1"/>
  <c r="CT176" i="1"/>
  <c r="DB176" i="1" s="1"/>
  <c r="CX27" i="1"/>
  <c r="DE27" i="1" s="1"/>
  <c r="CV131" i="1"/>
  <c r="DC131" i="1" s="1"/>
  <c r="CV210" i="1"/>
  <c r="DC210" i="1" s="1"/>
  <c r="CT103" i="1"/>
  <c r="DB103" i="1" s="1"/>
  <c r="CX231" i="1"/>
  <c r="DE231" i="1" s="1"/>
  <c r="CV23" i="1"/>
  <c r="DC23" i="1" s="1"/>
  <c r="CY210" i="1"/>
  <c r="DF210" i="1" s="1"/>
  <c r="CT181" i="1"/>
  <c r="DB181" i="1" s="1"/>
  <c r="CT195" i="1"/>
  <c r="DB195" i="1" s="1"/>
  <c r="CT83" i="1"/>
  <c r="DB83" i="1" s="1"/>
  <c r="CX78" i="1"/>
  <c r="DE78" i="1" s="1"/>
  <c r="CT7" i="1"/>
  <c r="DB7" i="1" s="1"/>
  <c r="V4" i="1"/>
  <c r="W4" i="1" s="1"/>
  <c r="CT15" i="1"/>
  <c r="DB15" i="1" s="1"/>
  <c r="BF35" i="1"/>
  <c r="CW137" i="1"/>
  <c r="DD137" i="1" s="1"/>
  <c r="CX138" i="1"/>
  <c r="DE138" i="1" s="1"/>
  <c r="CY90" i="1"/>
  <c r="DF90" i="1" s="1"/>
  <c r="CV25" i="1"/>
  <c r="DC25" i="1" s="1"/>
  <c r="CX234" i="1"/>
  <c r="DE234" i="1" s="1"/>
  <c r="CY104" i="1"/>
  <c r="DF104" i="1" s="1"/>
  <c r="CW27" i="1"/>
  <c r="DD27" i="1" s="1"/>
  <c r="CX21" i="1"/>
  <c r="DE21" i="1" s="1"/>
  <c r="CY58" i="1"/>
  <c r="DF58" i="1" s="1"/>
  <c r="CT210" i="1"/>
  <c r="DB210" i="1" s="1"/>
  <c r="CV142" i="1"/>
  <c r="DC142" i="1" s="1"/>
  <c r="CY20" i="1"/>
  <c r="DF20" i="1" s="1"/>
  <c r="CW222" i="1"/>
  <c r="DD222" i="1" s="1"/>
  <c r="CV39" i="1"/>
  <c r="DC39" i="1" s="1"/>
  <c r="CY105" i="1"/>
  <c r="DF105" i="1" s="1"/>
  <c r="CX175" i="1"/>
  <c r="DE175" i="1" s="1"/>
  <c r="CY152" i="1"/>
  <c r="DF152" i="1" s="1"/>
  <c r="CT61" i="1"/>
  <c r="DB61" i="1" s="1"/>
  <c r="CW20" i="1"/>
  <c r="DD20" i="1" s="1"/>
  <c r="CT189" i="1"/>
  <c r="DB189" i="1" s="1"/>
  <c r="CT62" i="1"/>
  <c r="DB62" i="1" s="1"/>
  <c r="CX28" i="1"/>
  <c r="DE28" i="1" s="1"/>
  <c r="CW100" i="1"/>
  <c r="DD100" i="1" s="1"/>
  <c r="CT179" i="1"/>
  <c r="DB179" i="1" s="1"/>
  <c r="CT161" i="1"/>
  <c r="DB161" i="1" s="1"/>
  <c r="CV71" i="1"/>
  <c r="DC71" i="1" s="1"/>
  <c r="CX59" i="1"/>
  <c r="DE59" i="1" s="1"/>
  <c r="CW110" i="1"/>
  <c r="DD110" i="1" s="1"/>
  <c r="CY130" i="1"/>
  <c r="DF130" i="1" s="1"/>
  <c r="CT220" i="1"/>
  <c r="DB220" i="1" s="1"/>
  <c r="CV89" i="1"/>
  <c r="DC89" i="1" s="1"/>
  <c r="CX179" i="1"/>
  <c r="DE179" i="1" s="1"/>
  <c r="CZ39" i="1"/>
  <c r="DG39" i="1" s="1"/>
  <c r="CX66" i="1"/>
  <c r="DE66" i="1" s="1"/>
  <c r="CW159" i="1"/>
  <c r="DD159" i="1" s="1"/>
  <c r="BF42" i="1"/>
  <c r="CY144" i="1"/>
  <c r="DF144" i="1" s="1"/>
  <c r="CY191" i="1"/>
  <c r="DF191" i="1" s="1"/>
  <c r="CT199" i="1"/>
  <c r="DB199" i="1" s="1"/>
  <c r="CW203" i="1"/>
  <c r="DD203" i="1" s="1"/>
  <c r="CY31" i="1"/>
  <c r="DF31" i="1" s="1"/>
  <c r="CV174" i="1"/>
  <c r="DC174" i="1" s="1"/>
  <c r="CW158" i="1"/>
  <c r="DD158" i="1" s="1"/>
  <c r="CT135" i="1"/>
  <c r="DB135" i="1" s="1"/>
  <c r="CZ147" i="1"/>
  <c r="DG147" i="1" s="1"/>
  <c r="CX238" i="1"/>
  <c r="DE238" i="1" s="1"/>
  <c r="CX117" i="1"/>
  <c r="DE117" i="1" s="1"/>
  <c r="CW162" i="1"/>
  <c r="DD162" i="1" s="1"/>
  <c r="CX9" i="1"/>
  <c r="DE9" i="1" s="1"/>
  <c r="CT221" i="1"/>
  <c r="DB221" i="1" s="1"/>
  <c r="CX144" i="1"/>
  <c r="DE144" i="1" s="1"/>
  <c r="CW113" i="1"/>
  <c r="DD113" i="1" s="1"/>
  <c r="CT194" i="1"/>
  <c r="DB194" i="1" s="1"/>
  <c r="CV63" i="1"/>
  <c r="DC63" i="1" s="1"/>
  <c r="CT144" i="1"/>
  <c r="DB144" i="1" s="1"/>
  <c r="CY138" i="1"/>
  <c r="DF138" i="1" s="1"/>
  <c r="BF34" i="1"/>
  <c r="CV29" i="1"/>
  <c r="DC29" i="1" s="1"/>
  <c r="CT198" i="1"/>
  <c r="DB198" i="1" s="1"/>
  <c r="CT8" i="1"/>
  <c r="DB8" i="1" s="1"/>
  <c r="CZ35" i="1"/>
  <c r="DG35" i="1" s="1"/>
  <c r="CT101" i="1"/>
  <c r="DB101" i="1" s="1"/>
  <c r="CZ30" i="1"/>
  <c r="DG30" i="1" s="1"/>
  <c r="CT13" i="1"/>
  <c r="DB13" i="1" s="1"/>
  <c r="CY194" i="1"/>
  <c r="DF194" i="1" s="1"/>
  <c r="CT6" i="1"/>
  <c r="DB6" i="1" s="1"/>
  <c r="CT10" i="1"/>
  <c r="DB10" i="1" s="1"/>
  <c r="CW86" i="1"/>
  <c r="DD86" i="1" s="1"/>
  <c r="CW68" i="1"/>
  <c r="DD68" i="1" s="1"/>
  <c r="CT11" i="1"/>
  <c r="DB11" i="1" s="1"/>
  <c r="CW17" i="1"/>
  <c r="DD17" i="1" s="1"/>
  <c r="CT9" i="1"/>
  <c r="DB9" i="1" s="1"/>
  <c r="CT97" i="1"/>
  <c r="DB97" i="1" s="1"/>
  <c r="CT113" i="1"/>
  <c r="DB113" i="1" s="1"/>
  <c r="CV10" i="1"/>
  <c r="DC10" i="1" s="1"/>
  <c r="CX40" i="1"/>
  <c r="DE40" i="1" s="1"/>
  <c r="CZ24" i="1"/>
  <c r="DG24" i="1" s="1"/>
  <c r="CT14" i="1"/>
  <c r="DB14" i="1" s="1"/>
  <c r="BF31" i="1" l="1"/>
  <c r="BF48" i="1"/>
  <c r="DB21" i="1"/>
  <c r="DB36" i="1"/>
  <c r="W11" i="1"/>
  <c r="BF45" i="1"/>
  <c r="BF47" i="1"/>
  <c r="DB26" i="1"/>
  <c r="DB29" i="1"/>
  <c r="DB22" i="1"/>
  <c r="BF38" i="1"/>
  <c r="DB20" i="1"/>
  <c r="DB19" i="1"/>
  <c r="BF44" i="1"/>
  <c r="BF41" i="1"/>
  <c r="DB28" i="1"/>
  <c r="BF43" i="1"/>
  <c r="DB30" i="1"/>
  <c r="BF40" i="1"/>
  <c r="DB27" i="1"/>
  <c r="DB16" i="1"/>
  <c r="BF36" i="1"/>
  <c r="DB23" i="1"/>
  <c r="DB17" i="1"/>
  <c r="BF30" i="1"/>
  <c r="BF46" i="1"/>
  <c r="DB33" i="1"/>
  <c r="DB24" i="1"/>
  <c r="BF32" i="1"/>
  <c r="BG15" i="1" l="1"/>
</calcChain>
</file>

<file path=xl/sharedStrings.xml><?xml version="1.0" encoding="utf-8"?>
<sst xmlns="http://schemas.openxmlformats.org/spreadsheetml/2006/main" count="4413" uniqueCount="4347">
  <si>
    <t>Device Status</t>
  </si>
  <si>
    <t>Slot 1 Status</t>
  </si>
  <si>
    <t>Online</t>
  </si>
  <si>
    <t>FullyUsed</t>
  </si>
  <si>
    <t>Offline</t>
  </si>
  <si>
    <t>NotLoaded</t>
  </si>
  <si>
    <t xml:space="preserve"> </t>
  </si>
  <si>
    <t xml:space="preserve"> Display Signals</t>
  </si>
  <si>
    <t>Timestamp</t>
  </si>
  <si>
    <t>Concentration</t>
  </si>
  <si>
    <t xml:space="preserve">	2020-09-15 23:29:21</t>
  </si>
  <si>
    <t xml:space="preserve">	2020-09-15 23:34:25</t>
  </si>
  <si>
    <t xml:space="preserve">	2020-09-15 23:39:27</t>
  </si>
  <si>
    <t xml:space="preserve">	2020-09-15 23:44:29</t>
  </si>
  <si>
    <t xml:space="preserve">	2020-09-15 23:49:31</t>
  </si>
  <si>
    <t xml:space="preserve">	2020-09-15 23:54:31</t>
  </si>
  <si>
    <t xml:space="preserve">	2020-09-15 23:59:29</t>
  </si>
  <si>
    <t xml:space="preserve">	2020-09-16 00:04:31</t>
  </si>
  <si>
    <t xml:space="preserve">	2020-09-16 00:09:27</t>
  </si>
  <si>
    <t xml:space="preserve">	2020-09-16 00:14:28</t>
  </si>
  <si>
    <t xml:space="preserve">	2020-09-16 00:19:25</t>
  </si>
  <si>
    <t xml:space="preserve">	2020-09-16 00:24:20</t>
  </si>
  <si>
    <t xml:space="preserve">	2020-09-16 00:29:20</t>
  </si>
  <si>
    <t xml:space="preserve">	2020-09-16 00:34:14</t>
  </si>
  <si>
    <t xml:space="preserve">	2020-09-16 00:39:12</t>
  </si>
  <si>
    <t xml:space="preserve">	2020-09-16 00:44:09</t>
  </si>
  <si>
    <t xml:space="preserve">	2020-09-16 00:49:06</t>
  </si>
  <si>
    <t xml:space="preserve">	2020-09-16 00:54:04</t>
  </si>
  <si>
    <t xml:space="preserve">	2020-09-16 00:58:58</t>
  </si>
  <si>
    <t xml:space="preserve">	2020-09-16 01:03:57</t>
  </si>
  <si>
    <t xml:space="preserve">	2020-09-16 01:08:52</t>
  </si>
  <si>
    <t xml:space="preserve">	2020-09-16 01:13:55</t>
  </si>
  <si>
    <t xml:space="preserve">	2020-09-16 01:18:48</t>
  </si>
  <si>
    <t xml:space="preserve">	2020-09-16 01:23:43</t>
  </si>
  <si>
    <t xml:space="preserve">	2020-09-16 01:28:45</t>
  </si>
  <si>
    <t xml:space="preserve">	2020-09-16 01:33:43</t>
  </si>
  <si>
    <t xml:space="preserve">	2020-09-16 01:38:48</t>
  </si>
  <si>
    <t xml:space="preserve">	2020-09-16 01:43:45</t>
  </si>
  <si>
    <t xml:space="preserve">	2020-09-16 01:48:48</t>
  </si>
  <si>
    <t xml:space="preserve">	2020-09-16 01:53:48</t>
  </si>
  <si>
    <t xml:space="preserve">	2020-09-16 01:58:48</t>
  </si>
  <si>
    <t xml:space="preserve">	2020-09-16 02:03:48</t>
  </si>
  <si>
    <t xml:space="preserve">	2020-09-16 02:08:53</t>
  </si>
  <si>
    <t xml:space="preserve">	2020-09-16 02:13:52</t>
  </si>
  <si>
    <t xml:space="preserve">	2020-09-16 02:18:49</t>
  </si>
  <si>
    <t xml:space="preserve">	2020-09-16 02:23:48</t>
  </si>
  <si>
    <t xml:space="preserve">	2020-09-16 02:28:55</t>
  </si>
  <si>
    <t xml:space="preserve">	2020-09-16 02:33:56</t>
  </si>
  <si>
    <t xml:space="preserve">	2020-09-16 02:38:55</t>
  </si>
  <si>
    <t xml:space="preserve">	2020-09-16 02:43:56</t>
  </si>
  <si>
    <t xml:space="preserve">	2020-09-16 02:48:54</t>
  </si>
  <si>
    <t xml:space="preserve">	2020-09-16 02:53:55</t>
  </si>
  <si>
    <t xml:space="preserve">	2020-09-16 02:58:57</t>
  </si>
  <si>
    <t xml:space="preserve">	2020-09-16 03:03:57</t>
  </si>
  <si>
    <t xml:space="preserve">	2020-09-16 03:08:57</t>
  </si>
  <si>
    <t xml:space="preserve">	2020-09-16 03:13:58</t>
  </si>
  <si>
    <t xml:space="preserve">	2020-09-16 03:18:59</t>
  </si>
  <si>
    <t xml:space="preserve">	2020-09-16 03:24:00</t>
  </si>
  <si>
    <t xml:space="preserve">	2020-09-16 03:29:03</t>
  </si>
  <si>
    <t xml:space="preserve">	2020-09-16 03:33:56</t>
  </si>
  <si>
    <t xml:space="preserve">	2020-09-16 03:38:59</t>
  </si>
  <si>
    <t xml:space="preserve">	2020-09-16 03:43:58</t>
  </si>
  <si>
    <t xml:space="preserve">	2020-09-16 03:49:05</t>
  </si>
  <si>
    <t xml:space="preserve">	2020-09-16 03:54:01</t>
  </si>
  <si>
    <t xml:space="preserve">	2020-09-16 03:59:03</t>
  </si>
  <si>
    <t xml:space="preserve">	2020-09-16 04:04:03</t>
  </si>
  <si>
    <t xml:space="preserve">	2020-09-16 04:08:57</t>
  </si>
  <si>
    <t xml:space="preserve">	2020-09-16 04:13:54</t>
  </si>
  <si>
    <t xml:space="preserve">	2020-09-16 04:19:07</t>
  </si>
  <si>
    <t xml:space="preserve">	2020-09-16 04:24:06</t>
  </si>
  <si>
    <t xml:space="preserve">	2020-09-16 04:29:01</t>
  </si>
  <si>
    <t xml:space="preserve">	2020-09-16 04:34:08</t>
  </si>
  <si>
    <t xml:space="preserve">	2020-09-16 04:39:01</t>
  </si>
  <si>
    <t xml:space="preserve">	2020-09-16 04:44:14</t>
  </si>
  <si>
    <t xml:space="preserve">	2020-09-16 04:49:11</t>
  </si>
  <si>
    <t xml:space="preserve">	2020-09-16 04:54:11</t>
  </si>
  <si>
    <t xml:space="preserve">	2020-09-16 04:59:05</t>
  </si>
  <si>
    <t xml:space="preserve">	2020-09-16 05:04:12</t>
  </si>
  <si>
    <t xml:space="preserve">	2020-09-16 05:09:14</t>
  </si>
  <si>
    <t xml:space="preserve">	2020-09-16 05:14:12</t>
  </si>
  <si>
    <t xml:space="preserve">	2020-09-16 05:19:16</t>
  </si>
  <si>
    <t xml:space="preserve">	2020-09-16 05:24:13</t>
  </si>
  <si>
    <t xml:space="preserve">	2020-09-16 05:29:19</t>
  </si>
  <si>
    <t xml:space="preserve">	2020-09-16 05:34:21</t>
  </si>
  <si>
    <t xml:space="preserve">	2020-09-16 05:39:30</t>
  </si>
  <si>
    <t xml:space="preserve">	2020-09-16 05:44:23</t>
  </si>
  <si>
    <t xml:space="preserve">	2020-09-16 05:49:12</t>
  </si>
  <si>
    <t xml:space="preserve">	2020-09-16 05:54:20</t>
  </si>
  <si>
    <t xml:space="preserve">	2020-09-16 05:59:23</t>
  </si>
  <si>
    <t xml:space="preserve">	2020-09-16 06:04:15</t>
  </si>
  <si>
    <t xml:space="preserve">	2020-09-16 06:09:19</t>
  </si>
  <si>
    <t xml:space="preserve">	2020-09-16 06:14:15</t>
  </si>
  <si>
    <t xml:space="preserve">	2020-09-16 06:19:13</t>
  </si>
  <si>
    <t xml:space="preserve">	2020-09-16 06:24:24</t>
  </si>
  <si>
    <t xml:space="preserve">	2020-09-16 06:29:16</t>
  </si>
  <si>
    <t xml:space="preserve">	2020-09-16 06:34:32</t>
  </si>
  <si>
    <t xml:space="preserve">	2020-09-16 06:39:16</t>
  </si>
  <si>
    <t xml:space="preserve">	2020-09-16 06:44:25</t>
  </si>
  <si>
    <t xml:space="preserve">	2020-09-16 06:49:27</t>
  </si>
  <si>
    <t xml:space="preserve">	2020-09-16 06:54:21</t>
  </si>
  <si>
    <t xml:space="preserve">	2020-09-16 06:59:21</t>
  </si>
  <si>
    <t xml:space="preserve">	2020-09-16 07:04:30</t>
  </si>
  <si>
    <t xml:space="preserve">	2020-09-16 07:09:18</t>
  </si>
  <si>
    <t xml:space="preserve">	2020-09-16 07:14:24</t>
  </si>
  <si>
    <t xml:space="preserve">	2020-09-16 07:19:24</t>
  </si>
  <si>
    <t xml:space="preserve">	2020-09-16 07:24:19</t>
  </si>
  <si>
    <t xml:space="preserve">	2020-09-16 07:29:24</t>
  </si>
  <si>
    <t xml:space="preserve">	2020-09-16 07:34:19</t>
  </si>
  <si>
    <t xml:space="preserve">	2020-09-16 07:39:23</t>
  </si>
  <si>
    <t xml:space="preserve">	2020-09-16 07:44:20</t>
  </si>
  <si>
    <t xml:space="preserve">	2020-09-16 07:49:23</t>
  </si>
  <si>
    <t xml:space="preserve">	2020-09-16 07:54:28</t>
  </si>
  <si>
    <t xml:space="preserve">	2020-09-16 07:59:26</t>
  </si>
  <si>
    <t xml:space="preserve">	2020-09-16 08:04:23</t>
  </si>
  <si>
    <t xml:space="preserve">	2020-09-16 08:09:33</t>
  </si>
  <si>
    <t xml:space="preserve">	2020-09-16 08:14:24</t>
  </si>
  <si>
    <t xml:space="preserve">	2020-09-16 08:19:33</t>
  </si>
  <si>
    <t xml:space="preserve">	2020-09-16 08:24:27</t>
  </si>
  <si>
    <t xml:space="preserve">	2020-09-16 08:29:45</t>
  </si>
  <si>
    <t xml:space="preserve">	2020-09-16 08:34:32</t>
  </si>
  <si>
    <t xml:space="preserve">	2020-09-16 08:39:32</t>
  </si>
  <si>
    <t xml:space="preserve">	2020-09-16 08:44:40</t>
  </si>
  <si>
    <t xml:space="preserve">	2020-09-16 08:49:44</t>
  </si>
  <si>
    <t xml:space="preserve">	2020-09-16 08:54:45</t>
  </si>
  <si>
    <t xml:space="preserve">	2020-09-16 08:59:27</t>
  </si>
  <si>
    <t xml:space="preserve">	2020-09-16 09:04:50</t>
  </si>
  <si>
    <t xml:space="preserve">	2020-09-16 09:09:53</t>
  </si>
  <si>
    <t xml:space="preserve">	2020-09-16 09:14:42</t>
  </si>
  <si>
    <t xml:space="preserve">	2020-09-16 09:20:03</t>
  </si>
  <si>
    <t xml:space="preserve">	2020-09-16 09:24:50</t>
  </si>
  <si>
    <t xml:space="preserve">	2020-09-16 09:30:03</t>
  </si>
  <si>
    <t xml:space="preserve">	2020-09-16 09:35:01</t>
  </si>
  <si>
    <t xml:space="preserve">	2020-09-16 09:39:57</t>
  </si>
  <si>
    <t xml:space="preserve">	2020-09-16 09:45:03</t>
  </si>
  <si>
    <t xml:space="preserve">	2020-09-16 09:49:53</t>
  </si>
  <si>
    <t xml:space="preserve">	2020-09-16 09:55:12</t>
  </si>
  <si>
    <t xml:space="preserve">	2020-09-16 10:00:18</t>
  </si>
  <si>
    <t xml:space="preserve">	2020-09-16 10:05:05</t>
  </si>
  <si>
    <t xml:space="preserve">	2020-09-16 10:10:21</t>
  </si>
  <si>
    <t xml:space="preserve">	2020-09-16 10:15:14</t>
  </si>
  <si>
    <t xml:space="preserve">	2020-09-16 10:20:19</t>
  </si>
  <si>
    <t xml:space="preserve">	2020-09-16 10:25:13</t>
  </si>
  <si>
    <t xml:space="preserve">	2020-09-16 10:30:22</t>
  </si>
  <si>
    <t xml:space="preserve">	2020-09-16 10:35:17</t>
  </si>
  <si>
    <t xml:space="preserve">	2020-09-16 10:40:22</t>
  </si>
  <si>
    <t xml:space="preserve">	2020-09-16 10:45:19</t>
  </si>
  <si>
    <t xml:space="preserve">	2020-09-16 10:50:36</t>
  </si>
  <si>
    <t xml:space="preserve">	2020-09-16 10:55:30</t>
  </si>
  <si>
    <t xml:space="preserve">	2020-09-16 11:00:35</t>
  </si>
  <si>
    <t xml:space="preserve">	2020-09-16 11:05:32</t>
  </si>
  <si>
    <t xml:space="preserve">	2020-09-16 11:10:40</t>
  </si>
  <si>
    <t xml:space="preserve">	2020-09-16 11:15:35</t>
  </si>
  <si>
    <t xml:space="preserve">	2020-09-16 11:20:39</t>
  </si>
  <si>
    <t xml:space="preserve">	2020-09-16 11:25:36</t>
  </si>
  <si>
    <t xml:space="preserve">	2020-09-16 11:30:47</t>
  </si>
  <si>
    <t xml:space="preserve">	2020-09-16 11:35:39</t>
  </si>
  <si>
    <t xml:space="preserve">	2020-09-16 11:40:39</t>
  </si>
  <si>
    <t xml:space="preserve">	2020-09-16 11:45:44</t>
  </si>
  <si>
    <t xml:space="preserve">	2020-09-16 11:50:37</t>
  </si>
  <si>
    <t xml:space="preserve">	2020-09-16 11:55:52</t>
  </si>
  <si>
    <t xml:space="preserve">	2020-09-16 12:00:46</t>
  </si>
  <si>
    <t xml:space="preserve">	2020-09-16 12:05:45</t>
  </si>
  <si>
    <t xml:space="preserve">	2020-09-16 12:10:57</t>
  </si>
  <si>
    <t xml:space="preserve">	2020-09-16 12:15:55</t>
  </si>
  <si>
    <t xml:space="preserve">	2020-09-16 12:20:49</t>
  </si>
  <si>
    <t xml:space="preserve">	2020-09-16 12:25:48</t>
  </si>
  <si>
    <t xml:space="preserve">	2020-09-16 12:31:00</t>
  </si>
  <si>
    <t xml:space="preserve">	2020-09-16 12:36:00</t>
  </si>
  <si>
    <t xml:space="preserve">	2020-09-16 12:40:59</t>
  </si>
  <si>
    <t xml:space="preserve">	2020-09-16 12:45:57</t>
  </si>
  <si>
    <t xml:space="preserve">	2020-09-16 12:50:56</t>
  </si>
  <si>
    <t xml:space="preserve">	2020-09-16 12:55:59</t>
  </si>
  <si>
    <t xml:space="preserve">	2020-09-16 13:00:57</t>
  </si>
  <si>
    <t xml:space="preserve">	2020-09-16 13:06:02</t>
  </si>
  <si>
    <t xml:space="preserve">	2020-09-16 13:11:01</t>
  </si>
  <si>
    <t xml:space="preserve">	2020-09-16 13:16:02</t>
  </si>
  <si>
    <t xml:space="preserve">	2020-09-16 13:21:05</t>
  </si>
  <si>
    <t xml:space="preserve">	2020-09-16 13:26:03</t>
  </si>
  <si>
    <t xml:space="preserve">	2020-09-16 13:31:06</t>
  </si>
  <si>
    <t xml:space="preserve">	2020-09-16 13:36:08</t>
  </si>
  <si>
    <t xml:space="preserve">	2020-09-16 13:41:10</t>
  </si>
  <si>
    <t xml:space="preserve">	2020-09-16 13:46:14</t>
  </si>
  <si>
    <t xml:space="preserve">	2020-09-16 13:51:17</t>
  </si>
  <si>
    <t xml:space="preserve">	2020-09-16 13:56:20</t>
  </si>
  <si>
    <t xml:space="preserve">	2020-09-16 14:01:21</t>
  </si>
  <si>
    <t xml:space="preserve">	2020-09-16 14:06:32</t>
  </si>
  <si>
    <t xml:space="preserve">	2020-09-16 14:11:38</t>
  </si>
  <si>
    <t xml:space="preserve">	2020-09-16 14:16:43</t>
  </si>
  <si>
    <t xml:space="preserve">	2020-09-16 14:21:53</t>
  </si>
  <si>
    <t xml:space="preserve">	2020-09-16 14:27:07</t>
  </si>
  <si>
    <t xml:space="preserve">	2020-09-16 14:32:18</t>
  </si>
  <si>
    <t xml:space="preserve">	2020-09-16 14:37:28</t>
  </si>
  <si>
    <t xml:space="preserve">	2020-09-16 14:42:39</t>
  </si>
  <si>
    <t xml:space="preserve">	2020-09-16 14:47:56</t>
  </si>
  <si>
    <t xml:space="preserve">	2020-09-16 14:53:11</t>
  </si>
  <si>
    <t xml:space="preserve">	2020-09-16 14:58:24</t>
  </si>
  <si>
    <t xml:space="preserve">	2020-09-16 15:03:36</t>
  </si>
  <si>
    <t xml:space="preserve">	2020-09-16 15:08:54</t>
  </si>
  <si>
    <t xml:space="preserve">	2020-09-16 15:14:09</t>
  </si>
  <si>
    <t xml:space="preserve">	2020-09-16 15:19:26</t>
  </si>
  <si>
    <t xml:space="preserve">	2020-09-16 15:24:41</t>
  </si>
  <si>
    <t xml:space="preserve">	2020-09-16 15:29:57</t>
  </si>
  <si>
    <t xml:space="preserve">	2020-09-16 15:35:15</t>
  </si>
  <si>
    <t xml:space="preserve">	2020-09-16 15:40:32</t>
  </si>
  <si>
    <t xml:space="preserve">	2020-09-16 15:45:51</t>
  </si>
  <si>
    <t xml:space="preserve">	2020-09-16 15:51:08</t>
  </si>
  <si>
    <t xml:space="preserve">	2020-09-16 15:56:29</t>
  </si>
  <si>
    <t xml:space="preserve">	2020-09-16 16:01:46</t>
  </si>
  <si>
    <t xml:space="preserve">	2020-09-16 16:07:05</t>
  </si>
  <si>
    <t xml:space="preserve">	2020-09-16 16:12:25</t>
  </si>
  <si>
    <t xml:space="preserve">	2020-09-16 16:17:54</t>
  </si>
  <si>
    <t xml:space="preserve">	2020-09-16 16:23:19</t>
  </si>
  <si>
    <t xml:space="preserve">	2020-09-16 16:28:47</t>
  </si>
  <si>
    <t xml:space="preserve">	2020-09-16 16:34:13</t>
  </si>
  <si>
    <t xml:space="preserve">	2020-09-16 16:39:30</t>
  </si>
  <si>
    <t xml:space="preserve">	2020-09-16 16:44:50</t>
  </si>
  <si>
    <t xml:space="preserve">	2020-09-16 16:50:12</t>
  </si>
  <si>
    <t xml:space="preserve">	2020-09-16 16:55:31</t>
  </si>
  <si>
    <t xml:space="preserve">	2020-09-16 17:00:54</t>
  </si>
  <si>
    <t xml:space="preserve">	2020-09-16 17:06:17</t>
  </si>
  <si>
    <t xml:space="preserve">	2020-09-16 17:11:45</t>
  </si>
  <si>
    <t xml:space="preserve">	2020-09-16 17:17:08</t>
  </si>
  <si>
    <t xml:space="preserve">	2020-09-16 17:22:32</t>
  </si>
  <si>
    <t xml:space="preserve">	2020-09-16 17:27:54</t>
  </si>
  <si>
    <t xml:space="preserve">	2020-09-16 17:33:17</t>
  </si>
  <si>
    <t xml:space="preserve">	2020-09-16 17:38:42</t>
  </si>
  <si>
    <t xml:space="preserve">	2020-09-16 17:44:11</t>
  </si>
  <si>
    <t xml:space="preserve">	2020-09-16 17:49:45</t>
  </si>
  <si>
    <t xml:space="preserve">	2020-09-16 17:55:19</t>
  </si>
  <si>
    <t xml:space="preserve">	2020-09-16 18:00:52</t>
  </si>
  <si>
    <t xml:space="preserve">	2020-09-16 18:06:15</t>
  </si>
  <si>
    <t xml:space="preserve">	2020-09-16 18:11:46</t>
  </si>
  <si>
    <t xml:space="preserve">	2020-09-16 18:17:15</t>
  </si>
  <si>
    <t xml:space="preserve">	2020-09-16 18:22:43</t>
  </si>
  <si>
    <t xml:space="preserve">	2020-09-16 18:28:13</t>
  </si>
  <si>
    <t xml:space="preserve">	2020-09-16 18:33:46</t>
  </si>
  <si>
    <t xml:space="preserve">	2020-09-16 18:39:17</t>
  </si>
  <si>
    <t xml:space="preserve">	2020-09-16 18:44:46</t>
  </si>
  <si>
    <t xml:space="preserve">	2020-09-16 18:50:22</t>
  </si>
  <si>
    <t xml:space="preserve">	2020-09-16 18:55:56</t>
  </si>
  <si>
    <t xml:space="preserve">	2020-09-16 19:01:31</t>
  </si>
  <si>
    <t xml:space="preserve">	2020-09-16 19:07:06</t>
  </si>
  <si>
    <t xml:space="preserve">	2020-09-16 19:12:49</t>
  </si>
  <si>
    <t xml:space="preserve">	2020-09-16 19:18:32</t>
  </si>
  <si>
    <t xml:space="preserve">	2020-09-16 19:24:14</t>
  </si>
  <si>
    <t xml:space="preserve">	2020-09-15 23:29:04</t>
  </si>
  <si>
    <t xml:space="preserve">	2020-09-15 23:34:08</t>
  </si>
  <si>
    <t xml:space="preserve">	2020-09-15 23:39:11</t>
  </si>
  <si>
    <t xml:space="preserve">	2020-09-15 23:44:12</t>
  </si>
  <si>
    <t xml:space="preserve">	2020-09-15 23:49:14</t>
  </si>
  <si>
    <t xml:space="preserve">	2020-09-15 23:54:14</t>
  </si>
  <si>
    <t xml:space="preserve">	2020-09-15 23:59:12</t>
  </si>
  <si>
    <t xml:space="preserve">	2020-09-16 00:04:13</t>
  </si>
  <si>
    <t xml:space="preserve">	2020-09-16 00:09:10</t>
  </si>
  <si>
    <t xml:space="preserve">	2020-09-16 00:14:11</t>
  </si>
  <si>
    <t xml:space="preserve">	2020-09-16 00:19:08</t>
  </si>
  <si>
    <t xml:space="preserve">	2020-09-16 00:24:03</t>
  </si>
  <si>
    <t xml:space="preserve">	2020-09-16 00:29:04</t>
  </si>
  <si>
    <t xml:space="preserve">	2020-09-16 00:33:58</t>
  </si>
  <si>
    <t xml:space="preserve">	2020-09-16 00:38:57</t>
  </si>
  <si>
    <t xml:space="preserve">	2020-09-16 00:43:54</t>
  </si>
  <si>
    <t xml:space="preserve">	2020-09-16 00:48:52</t>
  </si>
  <si>
    <t xml:space="preserve">	2020-09-16 00:53:50</t>
  </si>
  <si>
    <t xml:space="preserve">	2020-09-16 00:58:45</t>
  </si>
  <si>
    <t xml:space="preserve">	2020-09-16 01:03:45</t>
  </si>
  <si>
    <t xml:space="preserve">	2020-09-16 01:08:40</t>
  </si>
  <si>
    <t xml:space="preserve">	2020-09-16 01:13:43</t>
  </si>
  <si>
    <t xml:space="preserve">	2020-09-16 01:18:38</t>
  </si>
  <si>
    <t xml:space="preserve">	2020-09-16 01:23:33</t>
  </si>
  <si>
    <t xml:space="preserve">	2020-09-16 01:28:35</t>
  </si>
  <si>
    <t xml:space="preserve">	2020-09-16 01:33:33</t>
  </si>
  <si>
    <t xml:space="preserve">	2020-09-16 01:38:38</t>
  </si>
  <si>
    <t xml:space="preserve">	2020-09-16 01:43:35</t>
  </si>
  <si>
    <t xml:space="preserve">	2020-09-16 01:48:38</t>
  </si>
  <si>
    <t xml:space="preserve">	2020-09-16 01:53:38</t>
  </si>
  <si>
    <t xml:space="preserve">	2020-09-16 01:58:37</t>
  </si>
  <si>
    <t xml:space="preserve">	2020-09-16 02:03:38</t>
  </si>
  <si>
    <t xml:space="preserve">	2020-09-16 02:08:43</t>
  </si>
  <si>
    <t xml:space="preserve">	2020-09-16 02:13:42</t>
  </si>
  <si>
    <t xml:space="preserve">	2020-09-16 02:18:39</t>
  </si>
  <si>
    <t xml:space="preserve">	2020-09-16 02:23:38</t>
  </si>
  <si>
    <t xml:space="preserve">	2020-09-16 02:28:44</t>
  </si>
  <si>
    <t xml:space="preserve">	2020-09-16 02:33:45</t>
  </si>
  <si>
    <t xml:space="preserve">	2020-09-16 02:38:45</t>
  </si>
  <si>
    <t xml:space="preserve">	2020-09-16 02:43:45</t>
  </si>
  <si>
    <t xml:space="preserve">	2020-09-16 02:48:43</t>
  </si>
  <si>
    <t xml:space="preserve">	2020-09-16 02:53:44</t>
  </si>
  <si>
    <t xml:space="preserve">	2020-09-16 02:58:47</t>
  </si>
  <si>
    <t xml:space="preserve">	2020-09-16 03:03:46</t>
  </si>
  <si>
    <t xml:space="preserve">	2020-09-16 03:08:47</t>
  </si>
  <si>
    <t xml:space="preserve">	2020-09-16 03:13:47</t>
  </si>
  <si>
    <t xml:space="preserve">	2020-09-16 03:18:48</t>
  </si>
  <si>
    <t xml:space="preserve">	2020-09-16 03:23:50</t>
  </si>
  <si>
    <t xml:space="preserve">	2020-09-16 03:28:52</t>
  </si>
  <si>
    <t xml:space="preserve">	2020-09-16 03:33:46</t>
  </si>
  <si>
    <t xml:space="preserve">	2020-09-16 03:38:49</t>
  </si>
  <si>
    <t xml:space="preserve">	2020-09-16 03:43:48</t>
  </si>
  <si>
    <t xml:space="preserve">	2020-09-16 03:48:54</t>
  </si>
  <si>
    <t xml:space="preserve">	2020-09-16 03:53:51</t>
  </si>
  <si>
    <t xml:space="preserve">	2020-09-16 03:58:52</t>
  </si>
  <si>
    <t xml:space="preserve">	2020-09-16 04:03:53</t>
  </si>
  <si>
    <t xml:space="preserve">	2020-09-16 04:08:46</t>
  </si>
  <si>
    <t xml:space="preserve">	2020-09-16 04:13:44</t>
  </si>
  <si>
    <t xml:space="preserve">	2020-09-16 04:18:56</t>
  </si>
  <si>
    <t xml:space="preserve">	2020-09-16 04:23:56</t>
  </si>
  <si>
    <t xml:space="preserve">	2020-09-16 04:28:51</t>
  </si>
  <si>
    <t xml:space="preserve">	2020-09-16 04:33:58</t>
  </si>
  <si>
    <t xml:space="preserve">	2020-09-16 04:38:49</t>
  </si>
  <si>
    <t xml:space="preserve">	2020-09-16 04:44:04</t>
  </si>
  <si>
    <t xml:space="preserve">	2020-09-16 04:49:00</t>
  </si>
  <si>
    <t xml:space="preserve">	2020-09-16 04:54:00</t>
  </si>
  <si>
    <t xml:space="preserve">	2020-09-16 04:58:55</t>
  </si>
  <si>
    <t xml:space="preserve">	2020-09-16 05:04:01</t>
  </si>
  <si>
    <t xml:space="preserve">	2020-09-16 05:09:03</t>
  </si>
  <si>
    <t xml:space="preserve">	2020-09-16 05:14:01</t>
  </si>
  <si>
    <t xml:space="preserve">	2020-09-16 05:19:05</t>
  </si>
  <si>
    <t xml:space="preserve">	2020-09-16 05:24:01</t>
  </si>
  <si>
    <t xml:space="preserve">	2020-09-16 05:29:07</t>
  </si>
  <si>
    <t xml:space="preserve">	2020-09-16 05:34:09</t>
  </si>
  <si>
    <t xml:space="preserve">	2020-09-16 05:39:17</t>
  </si>
  <si>
    <t xml:space="preserve">	2020-09-16 05:44:10</t>
  </si>
  <si>
    <t xml:space="preserve">	2020-09-16 05:48:59</t>
  </si>
  <si>
    <t xml:space="preserve">	2020-09-16 05:54:07</t>
  </si>
  <si>
    <t xml:space="preserve">	2020-09-16 05:59:10</t>
  </si>
  <si>
    <t xml:space="preserve">	2020-09-16 06:04:03</t>
  </si>
  <si>
    <t xml:space="preserve">	2020-09-16 06:09:06</t>
  </si>
  <si>
    <t xml:space="preserve">	2020-09-16 06:14:03</t>
  </si>
  <si>
    <t xml:space="preserve">	2020-09-16 06:19:00</t>
  </si>
  <si>
    <t xml:space="preserve">	2020-09-16 06:24:11</t>
  </si>
  <si>
    <t xml:space="preserve">	2020-09-16 06:29:04</t>
  </si>
  <si>
    <t xml:space="preserve">	2020-09-16 06:34:19</t>
  </si>
  <si>
    <t xml:space="preserve">	2020-09-16 06:39:04</t>
  </si>
  <si>
    <t xml:space="preserve">	2020-09-16 06:44:12</t>
  </si>
  <si>
    <t xml:space="preserve">	2020-09-16 06:49:14</t>
  </si>
  <si>
    <t xml:space="preserve">	2020-09-16 06:54:08</t>
  </si>
  <si>
    <t xml:space="preserve">	2020-09-16 06:59:08</t>
  </si>
  <si>
    <t xml:space="preserve">	2020-09-16 07:04:17</t>
  </si>
  <si>
    <t xml:space="preserve">	2020-09-16 07:09:05</t>
  </si>
  <si>
    <t xml:space="preserve">	2020-09-16 07:14:12</t>
  </si>
  <si>
    <t xml:space="preserve">	2020-09-16 07:19:12</t>
  </si>
  <si>
    <t xml:space="preserve">	2020-09-16 07:24:06</t>
  </si>
  <si>
    <t xml:space="preserve">	2020-09-16 07:29:11</t>
  </si>
  <si>
    <t xml:space="preserve">	2020-09-16 07:34:07</t>
  </si>
  <si>
    <t xml:space="preserve">	2020-09-16 07:39:10</t>
  </si>
  <si>
    <t xml:space="preserve">	2020-09-16 07:44:07</t>
  </si>
  <si>
    <t xml:space="preserve">	2020-09-16 07:49:10</t>
  </si>
  <si>
    <t xml:space="preserve">	2020-09-16 07:54:15</t>
  </si>
  <si>
    <t xml:space="preserve">	2020-09-16 07:59:12</t>
  </si>
  <si>
    <t xml:space="preserve">	2020-09-16 08:04:10</t>
  </si>
  <si>
    <t xml:space="preserve">	2020-09-16 08:09:20</t>
  </si>
  <si>
    <t xml:space="preserve">	2020-09-16 08:14:11</t>
  </si>
  <si>
    <t xml:space="preserve">	2020-09-16 08:19:21</t>
  </si>
  <si>
    <t xml:space="preserve">	2020-09-16 08:24:13</t>
  </si>
  <si>
    <t xml:space="preserve">	2020-09-16 08:29:32</t>
  </si>
  <si>
    <t xml:space="preserve">	2020-09-16 08:34:20</t>
  </si>
  <si>
    <t xml:space="preserve">	2020-09-16 08:39:19</t>
  </si>
  <si>
    <t xml:space="preserve">	2020-09-16 08:44:28</t>
  </si>
  <si>
    <t xml:space="preserve">	2020-09-16 08:49:31</t>
  </si>
  <si>
    <t xml:space="preserve">	2020-09-16 08:54:33</t>
  </si>
  <si>
    <t xml:space="preserve">	2020-09-16 08:59:15</t>
  </si>
  <si>
    <t xml:space="preserve">	2020-09-16 09:04:37</t>
  </si>
  <si>
    <t xml:space="preserve">	2020-09-16 09:09:40</t>
  </si>
  <si>
    <t xml:space="preserve">	2020-09-16 09:14:27</t>
  </si>
  <si>
    <t xml:space="preserve">	2020-09-16 09:19:51</t>
  </si>
  <si>
    <t xml:space="preserve">	2020-09-16 09:24:37</t>
  </si>
  <si>
    <t xml:space="preserve">	2020-09-16 09:29:50</t>
  </si>
  <si>
    <t xml:space="preserve">	2020-09-16 09:34:46</t>
  </si>
  <si>
    <t xml:space="preserve">	2020-09-16 09:39:44</t>
  </si>
  <si>
    <t xml:space="preserve">	2020-09-16 09:44:50</t>
  </si>
  <si>
    <t xml:space="preserve">	2020-09-16 09:49:41</t>
  </si>
  <si>
    <t xml:space="preserve">	2020-09-16 09:54:57</t>
  </si>
  <si>
    <t xml:space="preserve">	2020-09-16 10:00:05</t>
  </si>
  <si>
    <t xml:space="preserve">	2020-09-16 10:04:52</t>
  </si>
  <si>
    <t xml:space="preserve">	2020-09-16 10:10:08</t>
  </si>
  <si>
    <t xml:space="preserve">	2020-09-16 10:15:01</t>
  </si>
  <si>
    <t xml:space="preserve">	2020-09-16 10:20:05</t>
  </si>
  <si>
    <t xml:space="preserve">	2020-09-16 10:25:00</t>
  </si>
  <si>
    <t xml:space="preserve">	2020-09-16 10:30:06</t>
  </si>
  <si>
    <t xml:space="preserve">	2020-09-16 10:35:04</t>
  </si>
  <si>
    <t xml:space="preserve">	2020-09-16 10:40:09</t>
  </si>
  <si>
    <t xml:space="preserve">	2020-09-16 10:45:05</t>
  </si>
  <si>
    <t xml:space="preserve">	2020-09-16 10:50:22</t>
  </si>
  <si>
    <t xml:space="preserve">	2020-09-16 10:55:17</t>
  </si>
  <si>
    <t xml:space="preserve">	2020-09-16 11:00:21</t>
  </si>
  <si>
    <t xml:space="preserve">	2020-09-16 11:05:19</t>
  </si>
  <si>
    <t xml:space="preserve">	2020-09-16 11:10:26</t>
  </si>
  <si>
    <t xml:space="preserve">	2020-09-16 11:15:22</t>
  </si>
  <si>
    <t xml:space="preserve">	2020-09-16 11:20:26</t>
  </si>
  <si>
    <t xml:space="preserve">	2020-09-16 11:25:23</t>
  </si>
  <si>
    <t xml:space="preserve">	2020-09-16 11:30:33</t>
  </si>
  <si>
    <t xml:space="preserve">	2020-09-16 11:35:26</t>
  </si>
  <si>
    <t xml:space="preserve">	2020-09-16 11:40:26</t>
  </si>
  <si>
    <t xml:space="preserve">	2020-09-16 11:45:31</t>
  </si>
  <si>
    <t xml:space="preserve">	2020-09-16 11:50:25</t>
  </si>
  <si>
    <t xml:space="preserve">	2020-09-16 11:55:38</t>
  </si>
  <si>
    <t xml:space="preserve">	2020-09-16 12:00:32</t>
  </si>
  <si>
    <t xml:space="preserve">	2020-09-16 12:05:32</t>
  </si>
  <si>
    <t xml:space="preserve">	2020-09-16 12:10:44</t>
  </si>
  <si>
    <t xml:space="preserve">	2020-09-16 12:15:42</t>
  </si>
  <si>
    <t xml:space="preserve">	2020-09-16 12:20:36</t>
  </si>
  <si>
    <t xml:space="preserve">	2020-09-16 12:25:36</t>
  </si>
  <si>
    <t xml:space="preserve">	2020-09-16 12:30:47</t>
  </si>
  <si>
    <t xml:space="preserve">	2020-09-16 12:35:47</t>
  </si>
  <si>
    <t xml:space="preserve">	2020-09-16 12:40:45</t>
  </si>
  <si>
    <t xml:space="preserve">	2020-09-16 12:45:44</t>
  </si>
  <si>
    <t xml:space="preserve">	2020-09-16 12:50:43</t>
  </si>
  <si>
    <t xml:space="preserve">	2020-09-16 12:55:46</t>
  </si>
  <si>
    <t xml:space="preserve">	2020-09-16 13:00:44</t>
  </si>
  <si>
    <t xml:space="preserve">	2020-09-16 13:05:49</t>
  </si>
  <si>
    <t xml:space="preserve">	2020-09-16 13:10:48</t>
  </si>
  <si>
    <t xml:space="preserve">	2020-09-16 13:15:49</t>
  </si>
  <si>
    <t xml:space="preserve">	2020-09-16 13:20:53</t>
  </si>
  <si>
    <t xml:space="preserve">	2020-09-16 13:25:50</t>
  </si>
  <si>
    <t xml:space="preserve">	2020-09-16 13:30:53</t>
  </si>
  <si>
    <t xml:space="preserve">	2020-09-16 13:35:55</t>
  </si>
  <si>
    <t xml:space="preserve">	2020-09-16 13:40:57</t>
  </si>
  <si>
    <t xml:space="preserve">	2020-09-16 13:46:01</t>
  </si>
  <si>
    <t xml:space="preserve">	2020-09-16 13:51:04</t>
  </si>
  <si>
    <t xml:space="preserve">	2020-09-16 13:56:07</t>
  </si>
  <si>
    <t xml:space="preserve">	2020-09-16 14:01:09</t>
  </si>
  <si>
    <t xml:space="preserve">	2020-09-16 14:06:19</t>
  </si>
  <si>
    <t xml:space="preserve">	2020-09-16 14:11:25</t>
  </si>
  <si>
    <t xml:space="preserve">	2020-09-16 14:16:30</t>
  </si>
  <si>
    <t xml:space="preserve">	2020-09-16 14:21:40</t>
  </si>
  <si>
    <t xml:space="preserve">	2020-09-16 14:26:54</t>
  </si>
  <si>
    <t xml:space="preserve">	2020-09-16 14:32:05</t>
  </si>
  <si>
    <t xml:space="preserve">	2020-09-16 14:37:15</t>
  </si>
  <si>
    <t xml:space="preserve">	2020-09-16 14:42:26</t>
  </si>
  <si>
    <t xml:space="preserve">	2020-09-16 14:47:42</t>
  </si>
  <si>
    <t xml:space="preserve">	2020-09-16 14:52:58</t>
  </si>
  <si>
    <t xml:space="preserve">	2020-09-16 14:58:11</t>
  </si>
  <si>
    <t xml:space="preserve">	2020-09-16 15:03:23</t>
  </si>
  <si>
    <t xml:space="preserve">	2020-09-16 15:08:41</t>
  </si>
  <si>
    <t xml:space="preserve">	2020-09-16 15:13:55</t>
  </si>
  <si>
    <t xml:space="preserve">	2020-09-16 15:19:13</t>
  </si>
  <si>
    <t xml:space="preserve">	2020-09-16 15:24:27</t>
  </si>
  <si>
    <t xml:space="preserve">	2020-09-16 15:29:44</t>
  </si>
  <si>
    <t xml:space="preserve">	2020-09-16 15:35:02</t>
  </si>
  <si>
    <t xml:space="preserve">	2020-09-16 15:40:19</t>
  </si>
  <si>
    <t xml:space="preserve">	2020-09-16 15:45:38</t>
  </si>
  <si>
    <t xml:space="preserve">	2020-09-16 15:50:55</t>
  </si>
  <si>
    <t xml:space="preserve">	2020-09-16 15:56:14</t>
  </si>
  <si>
    <t xml:space="preserve">	2020-09-16 16:01:32</t>
  </si>
  <si>
    <t xml:space="preserve">	2020-09-16 16:06:52</t>
  </si>
  <si>
    <t xml:space="preserve">	2020-09-16 16:12:10</t>
  </si>
  <si>
    <t xml:space="preserve">	2020-09-16 16:17:40</t>
  </si>
  <si>
    <t xml:space="preserve">	2020-09-16 16:23:06</t>
  </si>
  <si>
    <t xml:space="preserve">	2020-09-16 16:28:32</t>
  </si>
  <si>
    <t xml:space="preserve">	2020-09-16 16:33:59</t>
  </si>
  <si>
    <t xml:space="preserve">	2020-09-16 16:39:16</t>
  </si>
  <si>
    <t xml:space="preserve">	2020-09-16 16:44:36</t>
  </si>
  <si>
    <t xml:space="preserve">	2020-09-16 16:49:58</t>
  </si>
  <si>
    <t xml:space="preserve">	2020-09-16 16:55:17</t>
  </si>
  <si>
    <t xml:space="preserve">	2020-09-16 17:00:41</t>
  </si>
  <si>
    <t xml:space="preserve">	2020-09-16 17:06:03</t>
  </si>
  <si>
    <t xml:space="preserve">	2020-09-16 17:11:31</t>
  </si>
  <si>
    <t xml:space="preserve">	2020-09-16 17:16:54</t>
  </si>
  <si>
    <t xml:space="preserve">	2020-09-16 17:22:19</t>
  </si>
  <si>
    <t xml:space="preserve">	2020-09-16 17:27:41</t>
  </si>
  <si>
    <t xml:space="preserve">	2020-09-16 17:33:03</t>
  </si>
  <si>
    <t xml:space="preserve">	2020-09-16 17:38:28</t>
  </si>
  <si>
    <t xml:space="preserve">	2020-09-16 17:43:58</t>
  </si>
  <si>
    <t xml:space="preserve">	2020-09-16 17:49:30</t>
  </si>
  <si>
    <t xml:space="preserve">	2020-09-16 17:55:05</t>
  </si>
  <si>
    <t xml:space="preserve">	2020-09-16 18:00:37</t>
  </si>
  <si>
    <t xml:space="preserve">	2020-09-16 18:06:01</t>
  </si>
  <si>
    <t xml:space="preserve">	2020-09-16 18:11:29</t>
  </si>
  <si>
    <t xml:space="preserve">	2020-09-16 18:16:59</t>
  </si>
  <si>
    <t xml:space="preserve">	2020-09-16 18:22:29</t>
  </si>
  <si>
    <t xml:space="preserve">	2020-09-16 18:27:59</t>
  </si>
  <si>
    <t xml:space="preserve">	2020-09-16 18:33:31</t>
  </si>
  <si>
    <t xml:space="preserve">	2020-09-16 18:39:03</t>
  </si>
  <si>
    <t xml:space="preserve">	2020-09-16 18:44:32</t>
  </si>
  <si>
    <t xml:space="preserve">	2020-09-16 18:50:08</t>
  </si>
  <si>
    <t xml:space="preserve">	2020-09-16 18:55:42</t>
  </si>
  <si>
    <t xml:space="preserve">	2020-09-16 19:01:16</t>
  </si>
  <si>
    <t xml:space="preserve">	2020-09-16 19:06:52</t>
  </si>
  <si>
    <t xml:space="preserve">	2020-09-16 19:12:35</t>
  </si>
  <si>
    <t xml:space="preserve">	2020-09-16 19:18:18</t>
  </si>
  <si>
    <t xml:space="preserve">	2020-09-16 19:23:59</t>
  </si>
  <si>
    <t xml:space="preserve">	2020-09-15 23:28:47</t>
  </si>
  <si>
    <t xml:space="preserve">	2020-09-15 23:33:52</t>
  </si>
  <si>
    <t xml:space="preserve">	2020-09-15 23:38:54</t>
  </si>
  <si>
    <t xml:space="preserve">	2020-09-15 23:43:55</t>
  </si>
  <si>
    <t xml:space="preserve">	2020-09-15 23:48:57</t>
  </si>
  <si>
    <t xml:space="preserve">	2020-09-15 23:53:58</t>
  </si>
  <si>
    <t xml:space="preserve">	2020-09-15 23:58:56</t>
  </si>
  <si>
    <t xml:space="preserve">	2020-09-16 00:03:56</t>
  </si>
  <si>
    <t xml:space="preserve">	2020-09-16 00:08:54</t>
  </si>
  <si>
    <t xml:space="preserve">	2020-09-16 00:13:54</t>
  </si>
  <si>
    <t xml:space="preserve">	2020-09-16 00:18:52</t>
  </si>
  <si>
    <t xml:space="preserve">	2020-09-16 00:23:47</t>
  </si>
  <si>
    <t xml:space="preserve">	2020-09-16 00:28:49</t>
  </si>
  <si>
    <t xml:space="preserve">	2020-09-16 00:33:43</t>
  </si>
  <si>
    <t xml:space="preserve">	2020-09-16 00:38:43</t>
  </si>
  <si>
    <t xml:space="preserve">	2020-09-16 00:43:39</t>
  </si>
  <si>
    <t xml:space="preserve">	2020-09-16 00:48:38</t>
  </si>
  <si>
    <t xml:space="preserve">	2020-09-16 00:53:37</t>
  </si>
  <si>
    <t xml:space="preserve">	2020-09-16 00:58:32</t>
  </si>
  <si>
    <t xml:space="preserve">	2020-09-16 01:03:32</t>
  </si>
  <si>
    <t xml:space="preserve">	2020-09-16 01:08:28</t>
  </si>
  <si>
    <t xml:space="preserve">	2020-09-16 01:13:31</t>
  </si>
  <si>
    <t xml:space="preserve">	2020-09-16 01:18:26</t>
  </si>
  <si>
    <t xml:space="preserve">	2020-09-16 01:23:24</t>
  </si>
  <si>
    <t xml:space="preserve">	2020-09-16 01:28:25</t>
  </si>
  <si>
    <t xml:space="preserve">	2020-09-16 01:33:24</t>
  </si>
  <si>
    <t xml:space="preserve">	2020-09-16 01:38:29</t>
  </si>
  <si>
    <t xml:space="preserve">	2020-09-16 01:43:25</t>
  </si>
  <si>
    <t xml:space="preserve">	2020-09-16 01:48:28</t>
  </si>
  <si>
    <t xml:space="preserve">	2020-09-16 01:53:27</t>
  </si>
  <si>
    <t xml:space="preserve">	2020-09-16 01:58:27</t>
  </si>
  <si>
    <t xml:space="preserve">	2020-09-16 02:03:28</t>
  </si>
  <si>
    <t xml:space="preserve">	2020-09-16 02:08:33</t>
  </si>
  <si>
    <t xml:space="preserve">	2020-09-16 02:13:32</t>
  </si>
  <si>
    <t xml:space="preserve">	2020-09-16 02:18:28</t>
  </si>
  <si>
    <t xml:space="preserve">	2020-09-16 02:23:28</t>
  </si>
  <si>
    <t xml:space="preserve">	2020-09-16 02:28:34</t>
  </si>
  <si>
    <t xml:space="preserve">	2020-09-16 02:33:35</t>
  </si>
  <si>
    <t xml:space="preserve">	2020-09-16 02:38:35</t>
  </si>
  <si>
    <t xml:space="preserve">	2020-09-16 02:43:35</t>
  </si>
  <si>
    <t xml:space="preserve">	2020-09-16 02:48:33</t>
  </si>
  <si>
    <t xml:space="preserve">	2020-09-16 02:53:34</t>
  </si>
  <si>
    <t xml:space="preserve">	2020-09-16 02:58:37</t>
  </si>
  <si>
    <t xml:space="preserve">	2020-09-16 03:03:36</t>
  </si>
  <si>
    <t xml:space="preserve">	2020-09-16 03:08:37</t>
  </si>
  <si>
    <t xml:space="preserve">	2020-09-16 03:13:37</t>
  </si>
  <si>
    <t xml:space="preserve">	2020-09-16 03:18:38</t>
  </si>
  <si>
    <t xml:space="preserve">	2020-09-16 03:23:40</t>
  </si>
  <si>
    <t xml:space="preserve">	2020-09-16 03:28:41</t>
  </si>
  <si>
    <t xml:space="preserve">	2020-09-16 03:33:35</t>
  </si>
  <si>
    <t xml:space="preserve">	2020-09-16 03:38:38</t>
  </si>
  <si>
    <t xml:space="preserve">	2020-09-16 03:43:37</t>
  </si>
  <si>
    <t xml:space="preserve">	2020-09-16 03:48:44</t>
  </si>
  <si>
    <t xml:space="preserve">	2020-09-16 03:53:40</t>
  </si>
  <si>
    <t xml:space="preserve">	2020-09-16 03:58:42</t>
  </si>
  <si>
    <t xml:space="preserve">	2020-09-16 04:03:42</t>
  </si>
  <si>
    <t xml:space="preserve">	2020-09-16 04:08:36</t>
  </si>
  <si>
    <t xml:space="preserve">	2020-09-16 04:13:34</t>
  </si>
  <si>
    <t xml:space="preserve">	2020-09-16 04:18:45</t>
  </si>
  <si>
    <t xml:space="preserve">	2020-09-16 04:23:45</t>
  </si>
  <si>
    <t xml:space="preserve">	2020-09-16 04:28:40</t>
  </si>
  <si>
    <t xml:space="preserve">	2020-09-16 04:33:48</t>
  </si>
  <si>
    <t xml:space="preserve">	2020-09-16 04:38:38</t>
  </si>
  <si>
    <t xml:space="preserve">	2020-09-16 04:43:53</t>
  </si>
  <si>
    <t xml:space="preserve">	2020-09-16 04:48:50</t>
  </si>
  <si>
    <t xml:space="preserve">	2020-09-16 04:53:50</t>
  </si>
  <si>
    <t xml:space="preserve">	2020-09-16 04:58:44</t>
  </si>
  <si>
    <t xml:space="preserve">	2020-09-16 05:03:50</t>
  </si>
  <si>
    <t xml:space="preserve">	2020-09-16 05:08:52</t>
  </si>
  <si>
    <t xml:space="preserve">	2020-09-16 05:13:49</t>
  </si>
  <si>
    <t xml:space="preserve">	2020-09-16 05:18:53</t>
  </si>
  <si>
    <t xml:space="preserve">	2020-09-16 05:23:50</t>
  </si>
  <si>
    <t xml:space="preserve">	2020-09-16 05:28:55</t>
  </si>
  <si>
    <t xml:space="preserve">	2020-09-16 05:33:57</t>
  </si>
  <si>
    <t xml:space="preserve">	2020-09-16 05:39:04</t>
  </si>
  <si>
    <t xml:space="preserve">	2020-09-16 05:43:58</t>
  </si>
  <si>
    <t xml:space="preserve">	2020-09-16 05:48:48</t>
  </si>
  <si>
    <t xml:space="preserve">	2020-09-16 05:53:55</t>
  </si>
  <si>
    <t xml:space="preserve">	2020-09-16 05:58:58</t>
  </si>
  <si>
    <t xml:space="preserve">	2020-09-16 06:03:51</t>
  </si>
  <si>
    <t xml:space="preserve">	2020-09-16 06:08:54</t>
  </si>
  <si>
    <t xml:space="preserve">	2020-09-16 06:13:51</t>
  </si>
  <si>
    <t xml:space="preserve">	2020-09-16 06:18:49</t>
  </si>
  <si>
    <t xml:space="preserve">	2020-09-16 06:23:59</t>
  </si>
  <si>
    <t xml:space="preserve">	2020-09-16 06:28:52</t>
  </si>
  <si>
    <t xml:space="preserve">	2020-09-16 06:34:08</t>
  </si>
  <si>
    <t xml:space="preserve">	2020-09-16 06:38:52</t>
  </si>
  <si>
    <t xml:space="preserve">	2020-09-16 06:44:00</t>
  </si>
  <si>
    <t xml:space="preserve">	2020-09-16 06:49:02</t>
  </si>
  <si>
    <t xml:space="preserve">	2020-09-16 06:53:56</t>
  </si>
  <si>
    <t xml:space="preserve">	2020-09-16 06:58:55</t>
  </si>
  <si>
    <t xml:space="preserve">	2020-09-16 07:04:05</t>
  </si>
  <si>
    <t xml:space="preserve">	2020-09-16 07:08:54</t>
  </si>
  <si>
    <t xml:space="preserve">	2020-09-16 07:14:00</t>
  </si>
  <si>
    <t xml:space="preserve">	2020-09-16 07:19:00</t>
  </si>
  <si>
    <t xml:space="preserve">	2020-09-16 07:23:54</t>
  </si>
  <si>
    <t xml:space="preserve">	2020-09-16 07:28:59</t>
  </si>
  <si>
    <t xml:space="preserve">	2020-09-16 07:33:55</t>
  </si>
  <si>
    <t xml:space="preserve">	2020-09-16 07:38:58</t>
  </si>
  <si>
    <t xml:space="preserve">	2020-09-16 07:43:55</t>
  </si>
  <si>
    <t xml:space="preserve">	2020-09-16 07:48:58</t>
  </si>
  <si>
    <t xml:space="preserve">	2020-09-16 07:54:03</t>
  </si>
  <si>
    <t xml:space="preserve">	2020-09-16 07:59:00</t>
  </si>
  <si>
    <t xml:space="preserve">	2020-09-16 08:03:58</t>
  </si>
  <si>
    <t xml:space="preserve">	2020-09-16 08:09:08</t>
  </si>
  <si>
    <t xml:space="preserve">	2020-09-16 08:13:59</t>
  </si>
  <si>
    <t xml:space="preserve">	2020-09-16 08:19:08</t>
  </si>
  <si>
    <t xml:space="preserve">	2020-09-16 08:24:00</t>
  </si>
  <si>
    <t xml:space="preserve">	2020-09-16 08:29:18</t>
  </si>
  <si>
    <t xml:space="preserve">	2020-09-16 08:34:07</t>
  </si>
  <si>
    <t xml:space="preserve">	2020-09-16 08:39:06</t>
  </si>
  <si>
    <t xml:space="preserve">	2020-09-16 08:44:16</t>
  </si>
  <si>
    <t xml:space="preserve">	2020-09-16 08:49:19</t>
  </si>
  <si>
    <t xml:space="preserve">	2020-09-16 08:54:20</t>
  </si>
  <si>
    <t xml:space="preserve">	2020-09-16 08:59:03</t>
  </si>
  <si>
    <t xml:space="preserve">	2020-09-16 09:04:22</t>
  </si>
  <si>
    <t xml:space="preserve">	2020-09-16 09:09:26</t>
  </si>
  <si>
    <t xml:space="preserve">	2020-09-16 09:14:15</t>
  </si>
  <si>
    <t xml:space="preserve">	2020-09-16 09:19:38</t>
  </si>
  <si>
    <t xml:space="preserve">	2020-09-16 09:24:24</t>
  </si>
  <si>
    <t xml:space="preserve">	2020-09-16 09:29:37</t>
  </si>
  <si>
    <t xml:space="preserve">	2020-09-16 09:34:33</t>
  </si>
  <si>
    <t xml:space="preserve">	2020-09-16 09:39:31</t>
  </si>
  <si>
    <t xml:space="preserve">	2020-09-16 09:44:37</t>
  </si>
  <si>
    <t xml:space="preserve">	2020-09-16 09:49:28</t>
  </si>
  <si>
    <t xml:space="preserve">	2020-09-16 09:54:44</t>
  </si>
  <si>
    <t xml:space="preserve">	2020-09-16 09:59:53</t>
  </si>
  <si>
    <t xml:space="preserve">	2020-09-16 10:04:40</t>
  </si>
  <si>
    <t xml:space="preserve">	2020-09-16 10:09:56</t>
  </si>
  <si>
    <t xml:space="preserve">	2020-09-16 10:14:47</t>
  </si>
  <si>
    <t xml:space="preserve">	2020-09-16 10:19:53</t>
  </si>
  <si>
    <t xml:space="preserve">	2020-09-16 10:24:48</t>
  </si>
  <si>
    <t xml:space="preserve">	2020-09-16 10:29:54</t>
  </si>
  <si>
    <t xml:space="preserve">	2020-09-16 10:34:52</t>
  </si>
  <si>
    <t xml:space="preserve">	2020-09-16 10:39:57</t>
  </si>
  <si>
    <t xml:space="preserve">	2020-09-16 10:44:51</t>
  </si>
  <si>
    <t xml:space="preserve">	2020-09-16 10:50:08</t>
  </si>
  <si>
    <t xml:space="preserve">	2020-09-16 10:55:04</t>
  </si>
  <si>
    <t xml:space="preserve">	2020-09-16 11:00:08</t>
  </si>
  <si>
    <t xml:space="preserve">	2020-09-16 11:05:06</t>
  </si>
  <si>
    <t xml:space="preserve">	2020-09-16 11:10:14</t>
  </si>
  <si>
    <t xml:space="preserve">	2020-09-16 11:15:09</t>
  </si>
  <si>
    <t xml:space="preserve">	2020-09-16 11:20:13</t>
  </si>
  <si>
    <t xml:space="preserve">	2020-09-16 11:25:09</t>
  </si>
  <si>
    <t xml:space="preserve">	2020-09-16 11:30:21</t>
  </si>
  <si>
    <t xml:space="preserve">	2020-09-16 11:35:13</t>
  </si>
  <si>
    <t xml:space="preserve">	2020-09-16 11:40:13</t>
  </si>
  <si>
    <t xml:space="preserve">	2020-09-16 11:45:18</t>
  </si>
  <si>
    <t xml:space="preserve">	2020-09-16 11:50:12</t>
  </si>
  <si>
    <t xml:space="preserve">	2020-09-16 11:55:26</t>
  </si>
  <si>
    <t xml:space="preserve">	2020-09-16 12:00:20</t>
  </si>
  <si>
    <t xml:space="preserve">	2020-09-16 12:05:19</t>
  </si>
  <si>
    <t xml:space="preserve">	2020-09-16 12:10:32</t>
  </si>
  <si>
    <t xml:space="preserve">	2020-09-16 12:15:29</t>
  </si>
  <si>
    <t xml:space="preserve">	2020-09-16 12:20:24</t>
  </si>
  <si>
    <t xml:space="preserve">	2020-09-16 12:25:23</t>
  </si>
  <si>
    <t xml:space="preserve">	2020-09-16 12:30:34</t>
  </si>
  <si>
    <t xml:space="preserve">	2020-09-16 12:35:34</t>
  </si>
  <si>
    <t xml:space="preserve">	2020-09-16 12:40:32</t>
  </si>
  <si>
    <t xml:space="preserve">	2020-09-16 12:45:31</t>
  </si>
  <si>
    <t xml:space="preserve">	2020-09-16 12:50:31</t>
  </si>
  <si>
    <t xml:space="preserve">	2020-09-16 12:55:34</t>
  </si>
  <si>
    <t xml:space="preserve">	2020-09-16 13:00:32</t>
  </si>
  <si>
    <t xml:space="preserve">	2020-09-16 13:05:36</t>
  </si>
  <si>
    <t xml:space="preserve">	2020-09-16 13:10:35</t>
  </si>
  <si>
    <t xml:space="preserve">	2020-09-16 13:15:36</t>
  </si>
  <si>
    <t xml:space="preserve">	2020-09-16 13:20:40</t>
  </si>
  <si>
    <t xml:space="preserve">	2020-09-16 13:25:38</t>
  </si>
  <si>
    <t xml:space="preserve">	2020-09-16 13:30:41</t>
  </si>
  <si>
    <t xml:space="preserve">	2020-09-16 13:35:42</t>
  </si>
  <si>
    <t xml:space="preserve">	2020-09-16 13:40:45</t>
  </si>
  <si>
    <t xml:space="preserve">	2020-09-16 13:45:47</t>
  </si>
  <si>
    <t xml:space="preserve">	2020-09-16 13:50:51</t>
  </si>
  <si>
    <t xml:space="preserve">	2020-09-16 13:55:54</t>
  </si>
  <si>
    <t xml:space="preserve">	2020-09-16 14:00:56</t>
  </si>
  <si>
    <t xml:space="preserve">	2020-09-16 14:06:06</t>
  </si>
  <si>
    <t xml:space="preserve">	2020-09-16 14:11:12</t>
  </si>
  <si>
    <t xml:space="preserve">	2020-09-16 14:16:17</t>
  </si>
  <si>
    <t xml:space="preserve">	2020-09-16 14:21:25</t>
  </si>
  <si>
    <t xml:space="preserve">	2020-09-16 14:26:40</t>
  </si>
  <si>
    <t xml:space="preserve">	2020-09-16 14:31:52</t>
  </si>
  <si>
    <t xml:space="preserve">	2020-09-16 14:37:01</t>
  </si>
  <si>
    <t xml:space="preserve">	2020-09-16 14:42:13</t>
  </si>
  <si>
    <t xml:space="preserve">	2020-09-16 14:47:29</t>
  </si>
  <si>
    <t xml:space="preserve">	2020-09-16 14:52:44</t>
  </si>
  <si>
    <t xml:space="preserve">	2020-09-16 14:57:58</t>
  </si>
  <si>
    <t xml:space="preserve">	2020-09-16 15:03:09</t>
  </si>
  <si>
    <t xml:space="preserve">	2020-09-16 15:08:28</t>
  </si>
  <si>
    <t xml:space="preserve">	2020-09-16 15:13:40</t>
  </si>
  <si>
    <t xml:space="preserve">	2020-09-16 15:18:59</t>
  </si>
  <si>
    <t xml:space="preserve">	2020-09-16 15:24:14</t>
  </si>
  <si>
    <t xml:space="preserve">	2020-09-16 15:29:30</t>
  </si>
  <si>
    <t xml:space="preserve">	2020-09-16 15:34:48</t>
  </si>
  <si>
    <t xml:space="preserve">	2020-09-16 15:40:06</t>
  </si>
  <si>
    <t xml:space="preserve">	2020-09-16 15:45:25</t>
  </si>
  <si>
    <t xml:space="preserve">	2020-09-16 15:50:41</t>
  </si>
  <si>
    <t xml:space="preserve">	2020-09-16 15:56:00</t>
  </si>
  <si>
    <t xml:space="preserve">	2020-09-16 16:01:19</t>
  </si>
  <si>
    <t xml:space="preserve">	2020-09-16 16:06:38</t>
  </si>
  <si>
    <t xml:space="preserve">	2020-09-16 16:11:57</t>
  </si>
  <si>
    <t xml:space="preserve">	2020-09-16 16:17:26</t>
  </si>
  <si>
    <t xml:space="preserve">	2020-09-16 16:22:52</t>
  </si>
  <si>
    <t xml:space="preserve">	2020-09-16 16:28:17</t>
  </si>
  <si>
    <t xml:space="preserve">	2020-09-16 16:33:45</t>
  </si>
  <si>
    <t xml:space="preserve">	2020-09-16 16:39:03</t>
  </si>
  <si>
    <t xml:space="preserve">	2020-09-16 16:44:22</t>
  </si>
  <si>
    <t xml:space="preserve">	2020-09-16 16:49:45</t>
  </si>
  <si>
    <t xml:space="preserve">	2020-09-16 16:55:04</t>
  </si>
  <si>
    <t xml:space="preserve">	2020-09-16 17:00:27</t>
  </si>
  <si>
    <t xml:space="preserve">	2020-09-16 17:05:49</t>
  </si>
  <si>
    <t xml:space="preserve">	2020-09-16 17:11:17</t>
  </si>
  <si>
    <t xml:space="preserve">	2020-09-16 17:16:40</t>
  </si>
  <si>
    <t xml:space="preserve">	2020-09-16 17:22:05</t>
  </si>
  <si>
    <t xml:space="preserve">	2020-09-16 17:27:27</t>
  </si>
  <si>
    <t xml:space="preserve">	2020-09-16 17:32:49</t>
  </si>
  <si>
    <t xml:space="preserve">	2020-09-16 17:38:14</t>
  </si>
  <si>
    <t xml:space="preserve">	2020-09-16 17:43:44</t>
  </si>
  <si>
    <t xml:space="preserve">	2020-09-16 17:49:16</t>
  </si>
  <si>
    <t xml:space="preserve">	2020-09-16 17:54:51</t>
  </si>
  <si>
    <t xml:space="preserve">	2020-09-16 18:00:21</t>
  </si>
  <si>
    <t xml:space="preserve">	2020-09-16 18:05:47</t>
  </si>
  <si>
    <t xml:space="preserve">	2020-09-16 18:11:15</t>
  </si>
  <si>
    <t xml:space="preserve">	2020-09-16 18:16:45</t>
  </si>
  <si>
    <t xml:space="preserve">	2020-09-16 18:22:13</t>
  </si>
  <si>
    <t xml:space="preserve">	2020-09-16 18:27:45</t>
  </si>
  <si>
    <t xml:space="preserve">	2020-09-16 18:33:15</t>
  </si>
  <si>
    <t xml:space="preserve">	2020-09-16 18:38:49</t>
  </si>
  <si>
    <t xml:space="preserve">	2020-09-16 18:44:17</t>
  </si>
  <si>
    <t xml:space="preserve">	2020-09-16 18:49:53</t>
  </si>
  <si>
    <t xml:space="preserve">	2020-09-16 18:55:28</t>
  </si>
  <si>
    <t xml:space="preserve">	2020-09-16 19:01:02</t>
  </si>
  <si>
    <t xml:space="preserve">	2020-09-16 19:06:37</t>
  </si>
  <si>
    <t xml:space="preserve">	2020-09-16 19:12:20</t>
  </si>
  <si>
    <t xml:space="preserve">	2020-09-16 19:18:04</t>
  </si>
  <si>
    <t xml:space="preserve">	2020-09-16 19:23:44</t>
  </si>
  <si>
    <t xml:space="preserve">	2020-09-15 23:28:32</t>
  </si>
  <si>
    <t xml:space="preserve">	2020-09-15 23:33:36</t>
  </si>
  <si>
    <t xml:space="preserve">	2020-09-15 23:38:37</t>
  </si>
  <si>
    <t xml:space="preserve">	2020-09-15 23:43:39</t>
  </si>
  <si>
    <t xml:space="preserve">	2020-09-15 23:48:40</t>
  </si>
  <si>
    <t xml:space="preserve">	2020-09-15 23:53:42</t>
  </si>
  <si>
    <t xml:space="preserve">	2020-09-15 23:58:39</t>
  </si>
  <si>
    <t xml:space="preserve">	2020-09-16 00:03:39</t>
  </si>
  <si>
    <t xml:space="preserve">	2020-09-16 00:08:37</t>
  </si>
  <si>
    <t xml:space="preserve">	2020-09-16 00:13:38</t>
  </si>
  <si>
    <t xml:space="preserve">	2020-09-16 00:18:36</t>
  </si>
  <si>
    <t xml:space="preserve">	2020-09-16 00:23:31</t>
  </si>
  <si>
    <t xml:space="preserve">	2020-09-16 00:28:34</t>
  </si>
  <si>
    <t xml:space="preserve">	2020-09-16 00:33:28</t>
  </si>
  <si>
    <t xml:space="preserve">	2020-09-16 00:38:28</t>
  </si>
  <si>
    <t xml:space="preserve">	2020-09-16 00:43:25</t>
  </si>
  <si>
    <t xml:space="preserve">	2020-09-16 00:48:24</t>
  </si>
  <si>
    <t xml:space="preserve">	2020-09-16 00:53:23</t>
  </si>
  <si>
    <t xml:space="preserve">	2020-09-16 00:58:19</t>
  </si>
  <si>
    <t xml:space="preserve">	2020-09-16 01:03:20</t>
  </si>
  <si>
    <t xml:space="preserve">	2020-09-16 01:08:16</t>
  </si>
  <si>
    <t xml:space="preserve">	2020-09-16 01:13:19</t>
  </si>
  <si>
    <t xml:space="preserve">	2020-09-16 01:18:16</t>
  </si>
  <si>
    <t xml:space="preserve">	2020-09-16 01:23:13</t>
  </si>
  <si>
    <t xml:space="preserve">	2020-09-16 01:28:15</t>
  </si>
  <si>
    <t xml:space="preserve">	2020-09-16 01:33:14</t>
  </si>
  <si>
    <t xml:space="preserve">	2020-09-16 01:38:18</t>
  </si>
  <si>
    <t xml:space="preserve">	2020-09-16 01:43:15</t>
  </si>
  <si>
    <t xml:space="preserve">	2020-09-16 01:48:18</t>
  </si>
  <si>
    <t xml:space="preserve">	2020-09-16 01:53:17</t>
  </si>
  <si>
    <t xml:space="preserve">	2020-09-16 01:58:17</t>
  </si>
  <si>
    <t xml:space="preserve">	2020-09-16 02:03:18</t>
  </si>
  <si>
    <t xml:space="preserve">	2020-09-16 02:08:23</t>
  </si>
  <si>
    <t xml:space="preserve">	2020-09-16 02:13:22</t>
  </si>
  <si>
    <t xml:space="preserve">	2020-09-16 02:18:18</t>
  </si>
  <si>
    <t xml:space="preserve">	2020-09-16 02:23:17</t>
  </si>
  <si>
    <t xml:space="preserve">	2020-09-16 02:28:24</t>
  </si>
  <si>
    <t xml:space="preserve">	2020-09-16 02:33:24</t>
  </si>
  <si>
    <t xml:space="preserve">	2020-09-16 02:38:24</t>
  </si>
  <si>
    <t xml:space="preserve">	2020-09-16 02:43:24</t>
  </si>
  <si>
    <t xml:space="preserve">	2020-09-16 02:48:23</t>
  </si>
  <si>
    <t xml:space="preserve">	2020-09-16 02:53:24</t>
  </si>
  <si>
    <t xml:space="preserve">	2020-09-16 02:58:26</t>
  </si>
  <si>
    <t xml:space="preserve">	2020-09-16 03:03:26</t>
  </si>
  <si>
    <t xml:space="preserve">	2020-09-16 03:08:26</t>
  </si>
  <si>
    <t xml:space="preserve">	2020-09-16 03:13:26</t>
  </si>
  <si>
    <t xml:space="preserve">	2020-09-16 03:18:27</t>
  </si>
  <si>
    <t xml:space="preserve">	2020-09-16 03:23:29</t>
  </si>
  <si>
    <t xml:space="preserve">	2020-09-16 03:28:31</t>
  </si>
  <si>
    <t xml:space="preserve">	2020-09-16 03:33:25</t>
  </si>
  <si>
    <t xml:space="preserve">	2020-09-16 03:38:28</t>
  </si>
  <si>
    <t xml:space="preserve">	2020-09-16 03:43:27</t>
  </si>
  <si>
    <t xml:space="preserve">	2020-09-16 03:48:33</t>
  </si>
  <si>
    <t xml:space="preserve">	2020-09-16 03:53:29</t>
  </si>
  <si>
    <t xml:space="preserve">	2020-09-16 03:58:32</t>
  </si>
  <si>
    <t xml:space="preserve">	2020-09-16 04:03:32</t>
  </si>
  <si>
    <t xml:space="preserve">	2020-09-16 04:08:26</t>
  </si>
  <si>
    <t xml:space="preserve">	2020-09-16 04:13:24</t>
  </si>
  <si>
    <t xml:space="preserve">	2020-09-16 04:18:35</t>
  </si>
  <si>
    <t xml:space="preserve">	2020-09-16 04:23:35</t>
  </si>
  <si>
    <t xml:space="preserve">	2020-09-16 04:28:30</t>
  </si>
  <si>
    <t xml:space="preserve">	2020-09-16 04:33:37</t>
  </si>
  <si>
    <t xml:space="preserve">	2020-09-16 04:38:28</t>
  </si>
  <si>
    <t xml:space="preserve">	2020-09-16 04:43:42</t>
  </si>
  <si>
    <t xml:space="preserve">	2020-09-16 04:48:40</t>
  </si>
  <si>
    <t xml:space="preserve">	2020-09-16 04:53:39</t>
  </si>
  <si>
    <t xml:space="preserve">	2020-09-16 04:58:32</t>
  </si>
  <si>
    <t xml:space="preserve">	2020-09-16 05:03:40</t>
  </si>
  <si>
    <t xml:space="preserve">	2020-09-16 05:08:42</t>
  </si>
  <si>
    <t xml:space="preserve">	2020-09-16 05:13:39</t>
  </si>
  <si>
    <t xml:space="preserve">	2020-09-16 05:18:42</t>
  </si>
  <si>
    <t xml:space="preserve">	2020-09-16 05:23:38</t>
  </si>
  <si>
    <t xml:space="preserve">	2020-09-16 05:28:44</t>
  </si>
  <si>
    <t xml:space="preserve">	2020-09-16 05:33:45</t>
  </si>
  <si>
    <t xml:space="preserve">	2020-09-16 05:38:52</t>
  </si>
  <si>
    <t xml:space="preserve">	2020-09-16 05:43:46</t>
  </si>
  <si>
    <t xml:space="preserve">	2020-09-16 05:48:36</t>
  </si>
  <si>
    <t xml:space="preserve">	2020-09-16 05:53:43</t>
  </si>
  <si>
    <t xml:space="preserve">	2020-09-16 05:58:46</t>
  </si>
  <si>
    <t xml:space="preserve">	2020-09-16 06:03:39</t>
  </si>
  <si>
    <t xml:space="preserve">	2020-09-16 06:08:42</t>
  </si>
  <si>
    <t xml:space="preserve">	2020-09-16 06:13:39</t>
  </si>
  <si>
    <t xml:space="preserve">	2020-09-16 06:18:37</t>
  </si>
  <si>
    <t xml:space="preserve">	2020-09-16 06:23:47</t>
  </si>
  <si>
    <t xml:space="preserve">	2020-09-16 06:28:41</t>
  </si>
  <si>
    <t xml:space="preserve">	2020-09-16 06:33:55</t>
  </si>
  <si>
    <t xml:space="preserve">	2020-09-16 06:38:40</t>
  </si>
  <si>
    <t xml:space="preserve">	2020-09-16 06:43:48</t>
  </si>
  <si>
    <t xml:space="preserve">	2020-09-16 06:48:49</t>
  </si>
  <si>
    <t xml:space="preserve">	2020-09-16 06:53:44</t>
  </si>
  <si>
    <t xml:space="preserve">	2020-09-16 06:58:43</t>
  </si>
  <si>
    <t xml:space="preserve">	2020-09-16 07:03:53</t>
  </si>
  <si>
    <t xml:space="preserve">	2020-09-16 07:08:42</t>
  </si>
  <si>
    <t xml:space="preserve">	2020-09-16 07:13:48</t>
  </si>
  <si>
    <t xml:space="preserve">	2020-09-16 07:18:48</t>
  </si>
  <si>
    <t xml:space="preserve">	2020-09-16 07:23:42</t>
  </si>
  <si>
    <t xml:space="preserve">	2020-09-16 07:28:47</t>
  </si>
  <si>
    <t xml:space="preserve">	2020-09-16 07:33:43</t>
  </si>
  <si>
    <t xml:space="preserve">	2020-09-16 07:38:46</t>
  </si>
  <si>
    <t xml:space="preserve">	2020-09-16 07:43:43</t>
  </si>
  <si>
    <t xml:space="preserve">	2020-09-16 07:48:46</t>
  </si>
  <si>
    <t xml:space="preserve">	2020-09-16 07:53:51</t>
  </si>
  <si>
    <t xml:space="preserve">	2020-09-16 07:58:47</t>
  </si>
  <si>
    <t xml:space="preserve">	2020-09-16 08:03:46</t>
  </si>
  <si>
    <t xml:space="preserve">	2020-09-16 08:08:55</t>
  </si>
  <si>
    <t xml:space="preserve">	2020-09-16 08:13:47</t>
  </si>
  <si>
    <t xml:space="preserve">	2020-09-16 08:18:56</t>
  </si>
  <si>
    <t xml:space="preserve">	2020-09-16 08:23:46</t>
  </si>
  <si>
    <t xml:space="preserve">	2020-09-16 08:29:06</t>
  </si>
  <si>
    <t xml:space="preserve">	2020-09-16 08:33:56</t>
  </si>
  <si>
    <t xml:space="preserve">	2020-09-16 08:38:53</t>
  </si>
  <si>
    <t xml:space="preserve">	2020-09-16 08:44:04</t>
  </si>
  <si>
    <t xml:space="preserve">	2020-09-16 08:49:06</t>
  </si>
  <si>
    <t xml:space="preserve">	2020-09-16 08:54:08</t>
  </si>
  <si>
    <t xml:space="preserve">	2020-09-16 08:58:51</t>
  </si>
  <si>
    <t xml:space="preserve">	2020-09-16 09:04:09</t>
  </si>
  <si>
    <t xml:space="preserve">	2020-09-16 09:09:14</t>
  </si>
  <si>
    <t xml:space="preserve">	2020-09-16 09:14:03</t>
  </si>
  <si>
    <t xml:space="preserve">	2020-09-16 09:19:26</t>
  </si>
  <si>
    <t xml:space="preserve">	2020-09-16 09:24:12</t>
  </si>
  <si>
    <t xml:space="preserve">	2020-09-16 09:29:25</t>
  </si>
  <si>
    <t xml:space="preserve">	2020-09-16 09:34:19</t>
  </si>
  <si>
    <t xml:space="preserve">	2020-09-16 09:39:19</t>
  </si>
  <si>
    <t xml:space="preserve">	2020-09-16 09:44:25</t>
  </si>
  <si>
    <t xml:space="preserve">	2020-09-16 09:49:16</t>
  </si>
  <si>
    <t xml:space="preserve">	2020-09-16 09:54:29</t>
  </si>
  <si>
    <t xml:space="preserve">	2020-09-16 09:59:40</t>
  </si>
  <si>
    <t xml:space="preserve">	2020-09-16 10:04:28</t>
  </si>
  <si>
    <t xml:space="preserve">	2020-09-16 10:09:44</t>
  </si>
  <si>
    <t xml:space="preserve">	2020-09-16 10:14:33</t>
  </si>
  <si>
    <t xml:space="preserve">	2020-09-16 10:19:41</t>
  </si>
  <si>
    <t xml:space="preserve">	2020-09-16 10:24:36</t>
  </si>
  <si>
    <t xml:space="preserve">	2020-09-16 10:29:41</t>
  </si>
  <si>
    <t xml:space="preserve">	2020-09-16 10:34:40</t>
  </si>
  <si>
    <t xml:space="preserve">	2020-09-16 10:39:44</t>
  </si>
  <si>
    <t xml:space="preserve">	2020-09-16 10:44:39</t>
  </si>
  <si>
    <t xml:space="preserve">	2020-09-16 10:49:54</t>
  </si>
  <si>
    <t xml:space="preserve">	2020-09-16 10:54:52</t>
  </si>
  <si>
    <t xml:space="preserve">	2020-09-16 10:59:55</t>
  </si>
  <si>
    <t xml:space="preserve">	2020-09-16 11:04:54</t>
  </si>
  <si>
    <t xml:space="preserve">	2020-09-16 11:10:01</t>
  </si>
  <si>
    <t xml:space="preserve">	2020-09-16 11:14:57</t>
  </si>
  <si>
    <t xml:space="preserve">	2020-09-16 11:20:01</t>
  </si>
  <si>
    <t xml:space="preserve">	2020-09-16 11:24:56</t>
  </si>
  <si>
    <t xml:space="preserve">	2020-09-16 11:30:08</t>
  </si>
  <si>
    <t xml:space="preserve">	2020-09-16 11:35:01</t>
  </si>
  <si>
    <t xml:space="preserve">	2020-09-16 11:40:01</t>
  </si>
  <si>
    <t xml:space="preserve">	2020-09-16 11:45:06</t>
  </si>
  <si>
    <t xml:space="preserve">	2020-09-16 11:50:00</t>
  </si>
  <si>
    <t xml:space="preserve">	2020-09-16 11:55:13</t>
  </si>
  <si>
    <t xml:space="preserve">	2020-09-16 12:00:07</t>
  </si>
  <si>
    <t xml:space="preserve">	2020-09-16 12:05:07</t>
  </si>
  <si>
    <t xml:space="preserve">	2020-09-16 12:10:19</t>
  </si>
  <si>
    <t xml:space="preserve">	2020-09-16 12:15:17</t>
  </si>
  <si>
    <t xml:space="preserve">	2020-09-16 12:20:11</t>
  </si>
  <si>
    <t xml:space="preserve">	2020-09-16 12:25:11</t>
  </si>
  <si>
    <t xml:space="preserve">	2020-09-16 12:30:21</t>
  </si>
  <si>
    <t xml:space="preserve">	2020-09-16 12:35:21</t>
  </si>
  <si>
    <t xml:space="preserve">	2020-09-16 12:40:20</t>
  </si>
  <si>
    <t xml:space="preserve">	2020-09-16 12:45:18</t>
  </si>
  <si>
    <t xml:space="preserve">	2020-09-16 12:50:18</t>
  </si>
  <si>
    <t xml:space="preserve">	2020-09-16 12:55:21</t>
  </si>
  <si>
    <t xml:space="preserve">	2020-09-16 13:00:19</t>
  </si>
  <si>
    <t xml:space="preserve">	2020-09-16 13:05:24</t>
  </si>
  <si>
    <t xml:space="preserve">	2020-09-16 13:10:22</t>
  </si>
  <si>
    <t xml:space="preserve">	2020-09-16 13:15:24</t>
  </si>
  <si>
    <t xml:space="preserve">	2020-09-16 13:20:27</t>
  </si>
  <si>
    <t xml:space="preserve">	2020-09-16 13:25:25</t>
  </si>
  <si>
    <t xml:space="preserve">	2020-09-16 13:30:27</t>
  </si>
  <si>
    <t xml:space="preserve">	2020-09-16 13:35:29</t>
  </si>
  <si>
    <t xml:space="preserve">	2020-09-16 13:40:32</t>
  </si>
  <si>
    <t xml:space="preserve">	2020-09-16 13:45:35</t>
  </si>
  <si>
    <t xml:space="preserve">	2020-09-16 13:50:38</t>
  </si>
  <si>
    <t xml:space="preserve">	2020-09-16 13:55:42</t>
  </si>
  <si>
    <t xml:space="preserve">	2020-09-16 14:00:43</t>
  </si>
  <si>
    <t xml:space="preserve">	2020-09-16 14:05:53</t>
  </si>
  <si>
    <t xml:space="preserve">	2020-09-16 14:10:59</t>
  </si>
  <si>
    <t xml:space="preserve">	2020-09-16 14:16:04</t>
  </si>
  <si>
    <t xml:space="preserve">	2020-09-16 14:21:11</t>
  </si>
  <si>
    <t xml:space="preserve">	2020-09-16 14:26:24</t>
  </si>
  <si>
    <t xml:space="preserve">	2020-09-16 14:31:38</t>
  </si>
  <si>
    <t xml:space="preserve">	2020-09-16 14:36:48</t>
  </si>
  <si>
    <t xml:space="preserve">	2020-09-16 14:42:00</t>
  </si>
  <si>
    <t xml:space="preserve">	2020-09-16 14:47:14</t>
  </si>
  <si>
    <t xml:space="preserve">	2020-09-16 14:52:31</t>
  </si>
  <si>
    <t xml:space="preserve">	2020-09-16 14:57:43</t>
  </si>
  <si>
    <t xml:space="preserve">	2020-09-16 15:02:56</t>
  </si>
  <si>
    <t xml:space="preserve">	2020-09-16 15:08:14</t>
  </si>
  <si>
    <t xml:space="preserve">	2020-09-16 15:13:27</t>
  </si>
  <si>
    <t xml:space="preserve">	2020-09-16 15:18:45</t>
  </si>
  <si>
    <t xml:space="preserve">	2020-09-16 15:24:00</t>
  </si>
  <si>
    <t xml:space="preserve">	2020-09-16 15:29:16</t>
  </si>
  <si>
    <t xml:space="preserve">	2020-09-16 15:34:35</t>
  </si>
  <si>
    <t xml:space="preserve">	2020-09-16 15:39:52</t>
  </si>
  <si>
    <t xml:space="preserve">	2020-09-16 15:45:11</t>
  </si>
  <si>
    <t xml:space="preserve">	2020-09-16 15:50:28</t>
  </si>
  <si>
    <t xml:space="preserve">	2020-09-16 15:55:46</t>
  </si>
  <si>
    <t xml:space="preserve">	2020-09-16 16:01:06</t>
  </si>
  <si>
    <t xml:space="preserve">	2020-09-16 16:06:23</t>
  </si>
  <si>
    <t xml:space="preserve">	2020-09-16 16:11:43</t>
  </si>
  <si>
    <t xml:space="preserve">	2020-09-16 16:17:12</t>
  </si>
  <si>
    <t xml:space="preserve">	2020-09-16 16:22:39</t>
  </si>
  <si>
    <t xml:space="preserve">	2020-09-16 16:28:04</t>
  </si>
  <si>
    <t xml:space="preserve">	2020-09-16 16:33:28</t>
  </si>
  <si>
    <t xml:space="preserve">	2020-09-16 16:38:50</t>
  </si>
  <si>
    <t xml:space="preserve">	2020-09-16 16:44:10</t>
  </si>
  <si>
    <t xml:space="preserve">	2020-09-16 16:49:32</t>
  </si>
  <si>
    <t xml:space="preserve">	2020-09-16 16:54:51</t>
  </si>
  <si>
    <t xml:space="preserve">	2020-09-16 17:00:14</t>
  </si>
  <si>
    <t xml:space="preserve">	2020-09-16 17:05:35</t>
  </si>
  <si>
    <t xml:space="preserve">	2020-09-16 17:11:01</t>
  </si>
  <si>
    <t xml:space="preserve">	2020-09-16 17:16:27</t>
  </si>
  <si>
    <t xml:space="preserve">	2020-09-16 17:21:50</t>
  </si>
  <si>
    <t xml:space="preserve">	2020-09-16 17:27:14</t>
  </si>
  <si>
    <t xml:space="preserve">	2020-09-16 17:32:35</t>
  </si>
  <si>
    <t xml:space="preserve">	2020-09-16 17:38:00</t>
  </si>
  <si>
    <t xml:space="preserve">	2020-09-16 17:43:30</t>
  </si>
  <si>
    <t xml:space="preserve">	2020-09-16 17:49:02</t>
  </si>
  <si>
    <t xml:space="preserve">	2020-09-16 17:54:38</t>
  </si>
  <si>
    <t xml:space="preserve">	2020-09-16 18:00:07</t>
  </si>
  <si>
    <t xml:space="preserve">	2020-09-16 18:05:34</t>
  </si>
  <si>
    <t xml:space="preserve">	2020-09-16 18:11:01</t>
  </si>
  <si>
    <t xml:space="preserve">	2020-09-16 18:16:31</t>
  </si>
  <si>
    <t xml:space="preserve">	2020-09-16 18:22:00</t>
  </si>
  <si>
    <t xml:space="preserve">	2020-09-16 18:27:31</t>
  </si>
  <si>
    <t xml:space="preserve">	2020-09-16 18:33:02</t>
  </si>
  <si>
    <t xml:space="preserve">	2020-09-16 18:38:36</t>
  </si>
  <si>
    <t xml:space="preserve">	2020-09-16 18:44:03</t>
  </si>
  <si>
    <t xml:space="preserve">	2020-09-16 18:49:37</t>
  </si>
  <si>
    <t xml:space="preserve">	2020-09-16 18:55:14</t>
  </si>
  <si>
    <t xml:space="preserve">	2020-09-16 19:00:48</t>
  </si>
  <si>
    <t xml:space="preserve">	2020-09-16 19:06:24</t>
  </si>
  <si>
    <t xml:space="preserve">	2020-09-16 19:12:05</t>
  </si>
  <si>
    <t xml:space="preserve">	2020-09-16 19:17:50</t>
  </si>
  <si>
    <t xml:space="preserve">	2020-09-16 19:23:30</t>
  </si>
  <si>
    <t xml:space="preserve">	2020-09-15 23:28:15</t>
  </si>
  <si>
    <t xml:space="preserve">	2020-09-15 23:33:19</t>
  </si>
  <si>
    <t xml:space="preserve">	2020-09-15 23:38:20</t>
  </si>
  <si>
    <t xml:space="preserve">	2020-09-15 23:43:23</t>
  </si>
  <si>
    <t xml:space="preserve">	2020-09-15 23:48:23</t>
  </si>
  <si>
    <t xml:space="preserve">	2020-09-15 23:53:25</t>
  </si>
  <si>
    <t xml:space="preserve">	2020-09-15 23:58:23</t>
  </si>
  <si>
    <t xml:space="preserve">	2020-09-16 00:03:22</t>
  </si>
  <si>
    <t xml:space="preserve">	2020-09-16 00:08:21</t>
  </si>
  <si>
    <t xml:space="preserve">	2020-09-16 00:13:22</t>
  </si>
  <si>
    <t xml:space="preserve">	2020-09-16 00:18:20</t>
  </si>
  <si>
    <t xml:space="preserve">	2020-09-16 00:23:16</t>
  </si>
  <si>
    <t xml:space="preserve">	2020-09-16 00:28:18</t>
  </si>
  <si>
    <t xml:space="preserve">	2020-09-16 00:33:13</t>
  </si>
  <si>
    <t xml:space="preserve">	2020-09-16 00:38:14</t>
  </si>
  <si>
    <t xml:space="preserve">	2020-09-16 00:43:11</t>
  </si>
  <si>
    <t xml:space="preserve">	2020-09-16 00:48:10</t>
  </si>
  <si>
    <t xml:space="preserve">	2020-09-16 00:53:09</t>
  </si>
  <si>
    <t xml:space="preserve">	2020-09-16 00:58:07</t>
  </si>
  <si>
    <t xml:space="preserve">	2020-09-16 01:03:07</t>
  </si>
  <si>
    <t xml:space="preserve">	2020-09-16 01:08:05</t>
  </si>
  <si>
    <t xml:space="preserve">	2020-09-16 01:13:07</t>
  </si>
  <si>
    <t xml:space="preserve">	2020-09-16 01:18:05</t>
  </si>
  <si>
    <t xml:space="preserve">	2020-09-16 01:23:04</t>
  </si>
  <si>
    <t xml:space="preserve">	2020-09-16 01:28:05</t>
  </si>
  <si>
    <t xml:space="preserve">	2020-09-16 01:33:04</t>
  </si>
  <si>
    <t xml:space="preserve">	2020-09-16 01:38:09</t>
  </si>
  <si>
    <t xml:space="preserve">	2020-09-16 01:43:04</t>
  </si>
  <si>
    <t xml:space="preserve">	2020-09-16 01:48:08</t>
  </si>
  <si>
    <t xml:space="preserve">	2020-09-16 01:53:07</t>
  </si>
  <si>
    <t xml:space="preserve">	2020-09-16 01:58:07</t>
  </si>
  <si>
    <t xml:space="preserve">	2020-09-16 02:03:08</t>
  </si>
  <si>
    <t xml:space="preserve">	2020-09-16 02:08:13</t>
  </si>
  <si>
    <t xml:space="preserve">	2020-09-16 02:13:12</t>
  </si>
  <si>
    <t xml:space="preserve">	2020-09-16 02:18:08</t>
  </si>
  <si>
    <t xml:space="preserve">	2020-09-16 02:23:07</t>
  </si>
  <si>
    <t xml:space="preserve">	2020-09-16 02:28:14</t>
  </si>
  <si>
    <t xml:space="preserve">	2020-09-16 02:33:14</t>
  </si>
  <si>
    <t xml:space="preserve">	2020-09-16 02:38:14</t>
  </si>
  <si>
    <t xml:space="preserve">	2020-09-16 02:43:14</t>
  </si>
  <si>
    <t xml:space="preserve">	2020-09-16 02:48:12</t>
  </si>
  <si>
    <t xml:space="preserve">	2020-09-16 02:53:13</t>
  </si>
  <si>
    <t xml:space="preserve">	2020-09-16 02:58:16</t>
  </si>
  <si>
    <t xml:space="preserve">	2020-09-16 03:03:15</t>
  </si>
  <si>
    <t xml:space="preserve">	2020-09-16 03:08:16</t>
  </si>
  <si>
    <t xml:space="preserve">	2020-09-16 03:13:16</t>
  </si>
  <si>
    <t xml:space="preserve">	2020-09-16 03:18:16</t>
  </si>
  <si>
    <t xml:space="preserve">	2020-09-16 03:23:19</t>
  </si>
  <si>
    <t xml:space="preserve">	2020-09-16 03:28:20</t>
  </si>
  <si>
    <t xml:space="preserve">	2020-09-16 03:33:15</t>
  </si>
  <si>
    <t xml:space="preserve">	2020-09-16 03:38:17</t>
  </si>
  <si>
    <t xml:space="preserve">	2020-09-16 03:43:17</t>
  </si>
  <si>
    <t xml:space="preserve">	2020-09-16 03:48:21</t>
  </si>
  <si>
    <t xml:space="preserve">	2020-09-16 03:53:18</t>
  </si>
  <si>
    <t xml:space="preserve">	2020-09-16 03:58:21</t>
  </si>
  <si>
    <t xml:space="preserve">	2020-09-16 04:03:21</t>
  </si>
  <si>
    <t xml:space="preserve">	2020-09-16 04:08:16</t>
  </si>
  <si>
    <t xml:space="preserve">	2020-09-16 04:13:14</t>
  </si>
  <si>
    <t xml:space="preserve">	2020-09-16 04:18:25</t>
  </si>
  <si>
    <t xml:space="preserve">	2020-09-16 04:23:24</t>
  </si>
  <si>
    <t xml:space="preserve">	2020-09-16 04:28:20</t>
  </si>
  <si>
    <t xml:space="preserve">	2020-09-16 04:33:27</t>
  </si>
  <si>
    <t xml:space="preserve">	2020-09-16 04:38:17</t>
  </si>
  <si>
    <t xml:space="preserve">	2020-09-16 04:43:32</t>
  </si>
  <si>
    <t xml:space="preserve">	2020-09-16 04:48:29</t>
  </si>
  <si>
    <t xml:space="preserve">	2020-09-16 04:53:29</t>
  </si>
  <si>
    <t xml:space="preserve">	2020-09-16 04:58:20</t>
  </si>
  <si>
    <t xml:space="preserve">	2020-09-16 05:03:29</t>
  </si>
  <si>
    <t xml:space="preserve">	2020-09-16 05:08:31</t>
  </si>
  <si>
    <t xml:space="preserve">	2020-09-16 05:13:28</t>
  </si>
  <si>
    <t xml:space="preserve">	2020-09-16 05:18:31</t>
  </si>
  <si>
    <t xml:space="preserve">	2020-09-16 05:23:28</t>
  </si>
  <si>
    <t xml:space="preserve">	2020-09-16 05:28:33</t>
  </si>
  <si>
    <t xml:space="preserve">	2020-09-16 05:33:33</t>
  </si>
  <si>
    <t xml:space="preserve">	2020-09-16 05:38:40</t>
  </si>
  <si>
    <t xml:space="preserve">	2020-09-16 05:43:35</t>
  </si>
  <si>
    <t xml:space="preserve">	2020-09-16 05:48:25</t>
  </si>
  <si>
    <t xml:space="preserve">	2020-09-16 05:53:31</t>
  </si>
  <si>
    <t xml:space="preserve">	2020-09-16 05:58:34</t>
  </si>
  <si>
    <t xml:space="preserve">	2020-09-16 06:03:27</t>
  </si>
  <si>
    <t xml:space="preserve">	2020-09-16 06:08:30</t>
  </si>
  <si>
    <t xml:space="preserve">	2020-09-16 06:13:28</t>
  </si>
  <si>
    <t xml:space="preserve">	2020-09-16 06:18:26</t>
  </si>
  <si>
    <t xml:space="preserve">	2020-09-16 06:23:35</t>
  </si>
  <si>
    <t xml:space="preserve">	2020-09-16 06:28:28</t>
  </si>
  <si>
    <t xml:space="preserve">	2020-09-16 06:33:43</t>
  </si>
  <si>
    <t xml:space="preserve">	2020-09-16 06:38:28</t>
  </si>
  <si>
    <t xml:space="preserve">	2020-09-16 06:43:35</t>
  </si>
  <si>
    <t xml:space="preserve">	2020-09-16 06:48:37</t>
  </si>
  <si>
    <t xml:space="preserve">	2020-09-16 06:53:32</t>
  </si>
  <si>
    <t xml:space="preserve">	2020-09-16 06:58:30</t>
  </si>
  <si>
    <t xml:space="preserve">	2020-09-16 07:03:42</t>
  </si>
  <si>
    <t xml:space="preserve">	2020-09-16 07:08:30</t>
  </si>
  <si>
    <t xml:space="preserve">	2020-09-16 07:13:36</t>
  </si>
  <si>
    <t xml:space="preserve">	2020-09-16 07:18:36</t>
  </si>
  <si>
    <t xml:space="preserve">	2020-09-16 07:23:31</t>
  </si>
  <si>
    <t xml:space="preserve">	2020-09-16 07:28:36</t>
  </si>
  <si>
    <t xml:space="preserve">	2020-09-16 07:33:31</t>
  </si>
  <si>
    <t xml:space="preserve">	2020-09-16 07:38:35</t>
  </si>
  <si>
    <t xml:space="preserve">	2020-09-16 07:43:31</t>
  </si>
  <si>
    <t xml:space="preserve">	2020-09-16 07:48:35</t>
  </si>
  <si>
    <t xml:space="preserve">	2020-09-16 07:53:39</t>
  </si>
  <si>
    <t xml:space="preserve">	2020-09-16 07:58:34</t>
  </si>
  <si>
    <t xml:space="preserve">	2020-09-16 08:03:34</t>
  </si>
  <si>
    <t xml:space="preserve">	2020-09-16 08:08:42</t>
  </si>
  <si>
    <t xml:space="preserve">	2020-09-16 08:13:35</t>
  </si>
  <si>
    <t xml:space="preserve">	2020-09-16 08:18:44</t>
  </si>
  <si>
    <t xml:space="preserve">	2020-09-16 08:23:34</t>
  </si>
  <si>
    <t xml:space="preserve">	2020-09-16 08:28:53</t>
  </si>
  <si>
    <t xml:space="preserve">	2020-09-16 08:33:44</t>
  </si>
  <si>
    <t xml:space="preserve">	2020-09-16 08:38:39</t>
  </si>
  <si>
    <t xml:space="preserve">	2020-09-16 08:43:52</t>
  </si>
  <si>
    <t xml:space="preserve">	2020-09-16 08:48:54</t>
  </si>
  <si>
    <t xml:space="preserve">	2020-09-16 08:53:56</t>
  </si>
  <si>
    <t xml:space="preserve">	2020-09-16 08:58:39</t>
  </si>
  <si>
    <t xml:space="preserve">	2020-09-16 09:03:57</t>
  </si>
  <si>
    <t xml:space="preserve">	2020-09-16 09:09:01</t>
  </si>
  <si>
    <t xml:space="preserve">	2020-09-16 09:13:51</t>
  </si>
  <si>
    <t xml:space="preserve">	2020-09-16 09:19:13</t>
  </si>
  <si>
    <t xml:space="preserve">	2020-09-16 09:24:01</t>
  </si>
  <si>
    <t xml:space="preserve">	2020-09-16 09:29:13</t>
  </si>
  <si>
    <t xml:space="preserve">	2020-09-16 09:34:06</t>
  </si>
  <si>
    <t xml:space="preserve">	2020-09-16 09:39:07</t>
  </si>
  <si>
    <t xml:space="preserve">	2020-09-16 09:44:12</t>
  </si>
  <si>
    <t xml:space="preserve">	2020-09-16 09:49:04</t>
  </si>
  <si>
    <t xml:space="preserve">	2020-09-16 09:54:16</t>
  </si>
  <si>
    <t xml:space="preserve">	2020-09-16 09:59:26</t>
  </si>
  <si>
    <t xml:space="preserve">	2020-09-16 10:04:16</t>
  </si>
  <si>
    <t xml:space="preserve">	2020-09-16 10:09:32</t>
  </si>
  <si>
    <t xml:space="preserve">	2020-09-16 10:14:21</t>
  </si>
  <si>
    <t xml:space="preserve">	2020-09-16 10:19:28</t>
  </si>
  <si>
    <t xml:space="preserve">	2020-09-16 10:24:24</t>
  </si>
  <si>
    <t xml:space="preserve">	2020-09-16 10:29:29</t>
  </si>
  <si>
    <t xml:space="preserve">	2020-09-16 10:34:28</t>
  </si>
  <si>
    <t xml:space="preserve">	2020-09-16 10:39:32</t>
  </si>
  <si>
    <t xml:space="preserve">	2020-09-16 10:44:26</t>
  </si>
  <si>
    <t xml:space="preserve">	2020-09-16 10:49:41</t>
  </si>
  <si>
    <t xml:space="preserve">	2020-09-16 10:54:39</t>
  </si>
  <si>
    <t xml:space="preserve">	2020-09-16 10:59:42</t>
  </si>
  <si>
    <t xml:space="preserve">	2020-09-16 11:04:42</t>
  </si>
  <si>
    <t xml:space="preserve">	2020-09-16 11:09:49</t>
  </si>
  <si>
    <t xml:space="preserve">	2020-09-16 11:14:45</t>
  </si>
  <si>
    <t xml:space="preserve">	2020-09-16 11:19:49</t>
  </si>
  <si>
    <t xml:space="preserve">	2020-09-16 11:24:41</t>
  </si>
  <si>
    <t xml:space="preserve">	2020-09-16 11:29:56</t>
  </si>
  <si>
    <t xml:space="preserve">	2020-09-16 11:34:48</t>
  </si>
  <si>
    <t xml:space="preserve">	2020-09-16 11:39:49</t>
  </si>
  <si>
    <t xml:space="preserve">	2020-09-16 11:44:53</t>
  </si>
  <si>
    <t xml:space="preserve">	2020-09-16 11:49:47</t>
  </si>
  <si>
    <t xml:space="preserve">	2020-09-16 11:55:00</t>
  </si>
  <si>
    <t xml:space="preserve">	2020-09-16 11:59:55</t>
  </si>
  <si>
    <t xml:space="preserve">	2020-09-16 12:04:54</t>
  </si>
  <si>
    <t xml:space="preserve">	2020-09-16 12:10:07</t>
  </si>
  <si>
    <t xml:space="preserve">	2020-09-16 12:15:04</t>
  </si>
  <si>
    <t xml:space="preserve">	2020-09-16 12:19:59</t>
  </si>
  <si>
    <t xml:space="preserve">	2020-09-16 12:24:59</t>
  </si>
  <si>
    <t xml:space="preserve">	2020-09-16 12:30:09</t>
  </si>
  <si>
    <t xml:space="preserve">	2020-09-16 12:35:07</t>
  </si>
  <si>
    <t xml:space="preserve">	2020-09-16 12:40:07</t>
  </si>
  <si>
    <t xml:space="preserve">	2020-09-16 12:45:05</t>
  </si>
  <si>
    <t xml:space="preserve">	2020-09-16 12:50:06</t>
  </si>
  <si>
    <t xml:space="preserve">	2020-09-16 12:55:08</t>
  </si>
  <si>
    <t xml:space="preserve">	2020-09-16 13:00:07</t>
  </si>
  <si>
    <t xml:space="preserve">	2020-09-16 13:05:11</t>
  </si>
  <si>
    <t xml:space="preserve">	2020-09-16 13:10:10</t>
  </si>
  <si>
    <t xml:space="preserve">	2020-09-16 13:15:12</t>
  </si>
  <si>
    <t xml:space="preserve">	2020-09-16 13:20:15</t>
  </si>
  <si>
    <t xml:space="preserve">	2020-09-16 13:25:12</t>
  </si>
  <si>
    <t xml:space="preserve">	2020-09-16 13:30:15</t>
  </si>
  <si>
    <t xml:space="preserve">	2020-09-16 13:35:17</t>
  </si>
  <si>
    <t xml:space="preserve">	2020-09-16 13:40:19</t>
  </si>
  <si>
    <t xml:space="preserve">	2020-09-16 13:45:23</t>
  </si>
  <si>
    <t xml:space="preserve">	2020-09-16 13:50:26</t>
  </si>
  <si>
    <t xml:space="preserve">	2020-09-16 13:55:29</t>
  </si>
  <si>
    <t xml:space="preserve">	2020-09-16 14:00:31</t>
  </si>
  <si>
    <t xml:space="preserve">	2020-09-16 14:05:40</t>
  </si>
  <si>
    <t xml:space="preserve">	2020-09-16 14:10:45</t>
  </si>
  <si>
    <t xml:space="preserve">	2020-09-16 14:15:51</t>
  </si>
  <si>
    <t xml:space="preserve">	2020-09-16 14:20:58</t>
  </si>
  <si>
    <t xml:space="preserve">	2020-09-16 14:26:12</t>
  </si>
  <si>
    <t xml:space="preserve">	2020-09-16 14:31:24</t>
  </si>
  <si>
    <t xml:space="preserve">	2020-09-16 14:36:36</t>
  </si>
  <si>
    <t xml:space="preserve">	2020-09-16 14:41:46</t>
  </si>
  <si>
    <t xml:space="preserve">	2020-09-16 14:47:00</t>
  </si>
  <si>
    <t xml:space="preserve">	2020-09-16 14:52:18</t>
  </si>
  <si>
    <t xml:space="preserve">	2020-09-16 14:57:31</t>
  </si>
  <si>
    <t xml:space="preserve">	2020-09-16 15:02:43</t>
  </si>
  <si>
    <t xml:space="preserve">	2020-09-16 15:08:01</t>
  </si>
  <si>
    <t xml:space="preserve">	2020-09-16 15:13:15</t>
  </si>
  <si>
    <t xml:space="preserve">	2020-09-16 15:18:32</t>
  </si>
  <si>
    <t xml:space="preserve">	2020-09-16 15:23:47</t>
  </si>
  <si>
    <t xml:space="preserve">	2020-09-16 15:29:03</t>
  </si>
  <si>
    <t xml:space="preserve">	2020-09-16 15:34:21</t>
  </si>
  <si>
    <t xml:space="preserve">	2020-09-16 15:39:38</t>
  </si>
  <si>
    <t xml:space="preserve">	2020-09-16 15:44:58</t>
  </si>
  <si>
    <t xml:space="preserve">	2020-09-16 15:50:15</t>
  </si>
  <si>
    <t xml:space="preserve">	2020-09-16 15:55:33</t>
  </si>
  <si>
    <t xml:space="preserve">	2020-09-16 16:00:53</t>
  </si>
  <si>
    <t xml:space="preserve">	2020-09-16 16:06:10</t>
  </si>
  <si>
    <t xml:space="preserve">	2020-09-16 16:11:30</t>
  </si>
  <si>
    <t xml:space="preserve">	2020-09-16 16:16:58</t>
  </si>
  <si>
    <t xml:space="preserve">	2020-09-16 16:22:25</t>
  </si>
  <si>
    <t xml:space="preserve">	2020-09-16 16:27:52</t>
  </si>
  <si>
    <t xml:space="preserve">	2020-09-16 16:33:15</t>
  </si>
  <si>
    <t xml:space="preserve">	2020-09-16 16:38:37</t>
  </si>
  <si>
    <t xml:space="preserve">	2020-09-16 16:43:57</t>
  </si>
  <si>
    <t xml:space="preserve">	2020-09-16 16:49:18</t>
  </si>
  <si>
    <t xml:space="preserve">	2020-09-16 16:54:37</t>
  </si>
  <si>
    <t xml:space="preserve">	2020-09-16 17:00:01</t>
  </si>
  <si>
    <t xml:space="preserve">	2020-09-16 17:05:22</t>
  </si>
  <si>
    <t xml:space="preserve">	2020-09-16 17:10:48</t>
  </si>
  <si>
    <t xml:space="preserve">	2020-09-16 17:16:13</t>
  </si>
  <si>
    <t xml:space="preserve">	2020-09-16 17:21:37</t>
  </si>
  <si>
    <t xml:space="preserve">	2020-09-16 17:26:59</t>
  </si>
  <si>
    <t xml:space="preserve">	2020-09-16 17:32:21</t>
  </si>
  <si>
    <t xml:space="preserve">	2020-09-16 17:37:47</t>
  </si>
  <si>
    <t xml:space="preserve">	2020-09-16 17:43:16</t>
  </si>
  <si>
    <t xml:space="preserve">	2020-09-16 17:48:49</t>
  </si>
  <si>
    <t xml:space="preserve">	2020-09-16 17:54:22</t>
  </si>
  <si>
    <t xml:space="preserve">	2020-09-16 17:59:52</t>
  </si>
  <si>
    <t xml:space="preserve">	2020-09-16 18:05:19</t>
  </si>
  <si>
    <t xml:space="preserve">	2020-09-16 18:10:46</t>
  </si>
  <si>
    <t xml:space="preserve">	2020-09-16 18:16:18</t>
  </si>
  <si>
    <t xml:space="preserve">	2020-09-16 18:21:47</t>
  </si>
  <si>
    <t xml:space="preserve">	2020-09-16 18:27:18</t>
  </si>
  <si>
    <t xml:space="preserve">	2020-09-16 18:32:48</t>
  </si>
  <si>
    <t xml:space="preserve">	2020-09-16 18:38:20</t>
  </si>
  <si>
    <t xml:space="preserve">	2020-09-16 18:43:49</t>
  </si>
  <si>
    <t xml:space="preserve">	2020-09-16 18:49:23</t>
  </si>
  <si>
    <t xml:space="preserve">	2020-09-16 18:55:01</t>
  </si>
  <si>
    <t xml:space="preserve">	2020-09-16 19:00:35</t>
  </si>
  <si>
    <t xml:space="preserve">	2020-09-16 19:06:08</t>
  </si>
  <si>
    <t xml:space="preserve">	2020-09-16 19:11:51</t>
  </si>
  <si>
    <t xml:space="preserve">	2020-09-16 19:17:37</t>
  </si>
  <si>
    <t xml:space="preserve">	2020-09-16 19:23:17</t>
  </si>
  <si>
    <t xml:space="preserve">	2020-09-15 23:28:00</t>
  </si>
  <si>
    <t xml:space="preserve">	2020-09-15 23:33:05</t>
  </si>
  <si>
    <t xml:space="preserve">	2020-09-15 23:38:05</t>
  </si>
  <si>
    <t xml:space="preserve">	2020-09-15 23:43:08</t>
  </si>
  <si>
    <t xml:space="preserve">	2020-09-15 23:48:09</t>
  </si>
  <si>
    <t xml:space="preserve">	2020-09-15 23:53:11</t>
  </si>
  <si>
    <t xml:space="preserve">	2020-09-15 23:58:08</t>
  </si>
  <si>
    <t xml:space="preserve">	2020-09-16 00:03:08</t>
  </si>
  <si>
    <t xml:space="preserve">	2020-09-16 00:08:07</t>
  </si>
  <si>
    <t xml:space="preserve">	2020-09-16 00:13:07</t>
  </si>
  <si>
    <t xml:space="preserve">	2020-09-16 00:18:06</t>
  </si>
  <si>
    <t xml:space="preserve">	2020-09-16 00:23:02</t>
  </si>
  <si>
    <t xml:space="preserve">	2020-09-16 00:28:04</t>
  </si>
  <si>
    <t xml:space="preserve">	2020-09-16 00:33:00</t>
  </si>
  <si>
    <t xml:space="preserve">	2020-09-16 00:38:00</t>
  </si>
  <si>
    <t xml:space="preserve">	2020-09-16 00:42:58</t>
  </si>
  <si>
    <t xml:space="preserve">	2020-09-16 00:47:56</t>
  </si>
  <si>
    <t xml:space="preserve">	2020-09-16 00:52:56</t>
  </si>
  <si>
    <t xml:space="preserve">	2020-09-16 00:57:54</t>
  </si>
  <si>
    <t xml:space="preserve">	2020-09-16 01:02:54</t>
  </si>
  <si>
    <t xml:space="preserve">	2020-09-16 01:07:53</t>
  </si>
  <si>
    <t xml:space="preserve">	2020-09-16 01:12:56</t>
  </si>
  <si>
    <t xml:space="preserve">	2020-09-16 01:17:53</t>
  </si>
  <si>
    <t xml:space="preserve">	2020-09-16 01:22:54</t>
  </si>
  <si>
    <t xml:space="preserve">	2020-09-16 01:27:55</t>
  </si>
  <si>
    <t xml:space="preserve">	2020-09-16 01:32:55</t>
  </si>
  <si>
    <t xml:space="preserve">	2020-09-16 01:37:59</t>
  </si>
  <si>
    <t xml:space="preserve">	2020-09-16 01:42:55</t>
  </si>
  <si>
    <t xml:space="preserve">	2020-09-16 01:47:58</t>
  </si>
  <si>
    <t xml:space="preserve">	2020-09-16 01:52:57</t>
  </si>
  <si>
    <t xml:space="preserve">	2020-09-16 01:57:58</t>
  </si>
  <si>
    <t xml:space="preserve">	2020-09-16 02:02:59</t>
  </si>
  <si>
    <t xml:space="preserve">	2020-09-16 02:08:03</t>
  </si>
  <si>
    <t xml:space="preserve">	2020-09-16 02:13:02</t>
  </si>
  <si>
    <t xml:space="preserve">	2020-09-16 02:17:58</t>
  </si>
  <si>
    <t xml:space="preserve">	2020-09-16 02:22:58</t>
  </si>
  <si>
    <t xml:space="preserve">	2020-09-16 02:28:03</t>
  </si>
  <si>
    <t xml:space="preserve">	2020-09-16 02:33:03</t>
  </si>
  <si>
    <t xml:space="preserve">	2020-09-16 02:38:03</t>
  </si>
  <si>
    <t xml:space="preserve">	2020-09-16 02:43:03</t>
  </si>
  <si>
    <t xml:space="preserve">	2020-09-16 02:48:02</t>
  </si>
  <si>
    <t xml:space="preserve">	2020-09-16 02:53:03</t>
  </si>
  <si>
    <t xml:space="preserve">	2020-09-16 02:58:06</t>
  </si>
  <si>
    <t xml:space="preserve">	2020-09-16 03:03:05</t>
  </si>
  <si>
    <t xml:space="preserve">	2020-09-16 03:08:05</t>
  </si>
  <si>
    <t xml:space="preserve">	2020-09-16 03:13:06</t>
  </si>
  <si>
    <t xml:space="preserve">	2020-09-16 03:18:06</t>
  </si>
  <si>
    <t xml:space="preserve">	2020-09-16 03:23:08</t>
  </si>
  <si>
    <t xml:space="preserve">	2020-09-16 03:28:10</t>
  </si>
  <si>
    <t xml:space="preserve">	2020-09-16 03:33:05</t>
  </si>
  <si>
    <t xml:space="preserve">	2020-09-16 03:38:06</t>
  </si>
  <si>
    <t xml:space="preserve">	2020-09-16 03:43:07</t>
  </si>
  <si>
    <t xml:space="preserve">	2020-09-16 03:48:11</t>
  </si>
  <si>
    <t xml:space="preserve">	2020-09-16 03:53:08</t>
  </si>
  <si>
    <t xml:space="preserve">	2020-09-16 03:58:11</t>
  </si>
  <si>
    <t xml:space="preserve">	2020-09-16 04:03:11</t>
  </si>
  <si>
    <t xml:space="preserve">	2020-09-16 04:08:05</t>
  </si>
  <si>
    <t xml:space="preserve">	2020-09-16 04:13:04</t>
  </si>
  <si>
    <t xml:space="preserve">	2020-09-16 04:18:14</t>
  </si>
  <si>
    <t xml:space="preserve">	2020-09-16 04:23:14</t>
  </si>
  <si>
    <t xml:space="preserve">	2020-09-16 04:28:09</t>
  </si>
  <si>
    <t xml:space="preserve">	2020-09-16 04:33:16</t>
  </si>
  <si>
    <t xml:space="preserve">	2020-09-16 04:38:07</t>
  </si>
  <si>
    <t xml:space="preserve">	2020-09-16 04:43:21</t>
  </si>
  <si>
    <t xml:space="preserve">	2020-09-16 04:48:18</t>
  </si>
  <si>
    <t xml:space="preserve">	2020-09-16 04:53:18</t>
  </si>
  <si>
    <t xml:space="preserve">	2020-09-16 04:58:10</t>
  </si>
  <si>
    <t xml:space="preserve">	2020-09-16 05:03:19</t>
  </si>
  <si>
    <t xml:space="preserve">	2020-09-16 05:08:20</t>
  </si>
  <si>
    <t xml:space="preserve">	2020-09-16 05:13:17</t>
  </si>
  <si>
    <t xml:space="preserve">	2020-09-16 05:18:20</t>
  </si>
  <si>
    <t xml:space="preserve">	2020-09-16 05:23:17</t>
  </si>
  <si>
    <t xml:space="preserve">	2020-09-16 05:28:21</t>
  </si>
  <si>
    <t xml:space="preserve">	2020-09-16 05:33:20</t>
  </si>
  <si>
    <t xml:space="preserve">	2020-09-16 05:38:27</t>
  </si>
  <si>
    <t xml:space="preserve">	2020-09-16 05:43:23</t>
  </si>
  <si>
    <t xml:space="preserve">	2020-09-16 05:48:14</t>
  </si>
  <si>
    <t xml:space="preserve">	2020-09-16 05:53:20</t>
  </si>
  <si>
    <t xml:space="preserve">	2020-09-16 05:58:23</t>
  </si>
  <si>
    <t xml:space="preserve">	2020-09-16 06:03:16</t>
  </si>
  <si>
    <t xml:space="preserve">	2020-09-16 06:08:19</t>
  </si>
  <si>
    <t xml:space="preserve">	2020-09-16 06:13:17</t>
  </si>
  <si>
    <t xml:space="preserve">	2020-09-16 06:18:15</t>
  </si>
  <si>
    <t xml:space="preserve">	2020-09-16 06:23:24</t>
  </si>
  <si>
    <t xml:space="preserve">	2020-09-16 06:28:17</t>
  </si>
  <si>
    <t xml:space="preserve">	2020-09-16 06:33:32</t>
  </si>
  <si>
    <t xml:space="preserve">	2020-09-16 06:38:17</t>
  </si>
  <si>
    <t xml:space="preserve">	2020-09-16 06:43:22</t>
  </si>
  <si>
    <t xml:space="preserve">	2020-09-16 06:48:23</t>
  </si>
  <si>
    <t xml:space="preserve">	2020-09-16 06:53:21</t>
  </si>
  <si>
    <t xml:space="preserve">	2020-09-16 06:58:17</t>
  </si>
  <si>
    <t xml:space="preserve">	2020-09-16 07:03:30</t>
  </si>
  <si>
    <t xml:space="preserve">	2020-09-16 07:08:19</t>
  </si>
  <si>
    <t xml:space="preserve">	2020-09-16 07:13:25</t>
  </si>
  <si>
    <t xml:space="preserve">	2020-09-16 07:18:25</t>
  </si>
  <si>
    <t xml:space="preserve">	2020-09-16 07:23:19</t>
  </si>
  <si>
    <t xml:space="preserve">	2020-09-16 07:28:25</t>
  </si>
  <si>
    <t xml:space="preserve">	2020-09-16 07:33:20</t>
  </si>
  <si>
    <t xml:space="preserve">	2020-09-16 07:38:23</t>
  </si>
  <si>
    <t xml:space="preserve">	2020-09-16 07:43:20</t>
  </si>
  <si>
    <t xml:space="preserve">	2020-09-16 07:48:23</t>
  </si>
  <si>
    <t xml:space="preserve">	2020-09-16 07:53:27</t>
  </si>
  <si>
    <t xml:space="preserve">	2020-09-16 07:58:23</t>
  </si>
  <si>
    <t xml:space="preserve">	2020-09-16 08:03:23</t>
  </si>
  <si>
    <t xml:space="preserve">	2020-09-16 08:08:28</t>
  </si>
  <si>
    <t xml:space="preserve">	2020-09-16 08:13:24</t>
  </si>
  <si>
    <t xml:space="preserve">	2020-09-16 08:18:33</t>
  </si>
  <si>
    <t xml:space="preserve">	2020-09-16 08:23:23</t>
  </si>
  <si>
    <t xml:space="preserve">	2020-09-16 08:28:40</t>
  </si>
  <si>
    <t xml:space="preserve">	2020-09-16 08:33:32</t>
  </si>
  <si>
    <t xml:space="preserve">	2020-09-16 08:38:27</t>
  </si>
  <si>
    <t xml:space="preserve">	2020-09-16 08:43:40</t>
  </si>
  <si>
    <t xml:space="preserve">	2020-09-16 08:48:42</t>
  </si>
  <si>
    <t xml:space="preserve">	2020-09-16 08:53:44</t>
  </si>
  <si>
    <t xml:space="preserve">	2020-09-16 08:58:27</t>
  </si>
  <si>
    <t xml:space="preserve">	2020-09-16 09:03:44</t>
  </si>
  <si>
    <t xml:space="preserve">	2020-09-16 09:08:49</t>
  </si>
  <si>
    <t xml:space="preserve">	2020-09-16 09:13:39</t>
  </si>
  <si>
    <t xml:space="preserve">	2020-09-16 09:19:00</t>
  </si>
  <si>
    <t xml:space="preserve">	2020-09-16 09:23:48</t>
  </si>
  <si>
    <t xml:space="preserve">	2020-09-16 09:29:01</t>
  </si>
  <si>
    <t xml:space="preserve">	2020-09-16 09:33:54</t>
  </si>
  <si>
    <t xml:space="preserve">	2020-09-16 09:38:55</t>
  </si>
  <si>
    <t xml:space="preserve">	2020-09-16 09:44:00</t>
  </si>
  <si>
    <t xml:space="preserve">	2020-09-16 09:48:51</t>
  </si>
  <si>
    <t xml:space="preserve">	2020-09-16 09:54:03</t>
  </si>
  <si>
    <t xml:space="preserve">	2020-09-16 09:59:13</t>
  </si>
  <si>
    <t xml:space="preserve">	2020-09-16 10:04:04</t>
  </si>
  <si>
    <t xml:space="preserve">	2020-09-16 10:09:18</t>
  </si>
  <si>
    <t xml:space="preserve">	2020-09-16 10:14:09</t>
  </si>
  <si>
    <t xml:space="preserve">	2020-09-16 10:19:15</t>
  </si>
  <si>
    <t xml:space="preserve">	2020-09-16 10:24:12</t>
  </si>
  <si>
    <t xml:space="preserve">	2020-09-16 10:29:17</t>
  </si>
  <si>
    <t xml:space="preserve">	2020-09-16 10:34:15</t>
  </si>
  <si>
    <t xml:space="preserve">	2020-09-16 10:39:19</t>
  </si>
  <si>
    <t xml:space="preserve">	2020-09-16 10:44:14</t>
  </si>
  <si>
    <t xml:space="preserve">	2020-09-16 10:49:26</t>
  </si>
  <si>
    <t xml:space="preserve">	2020-09-16 10:54:27</t>
  </si>
  <si>
    <t xml:space="preserve">	2020-09-16 10:59:27</t>
  </si>
  <si>
    <t xml:space="preserve">	2020-09-16 11:04:29</t>
  </si>
  <si>
    <t xml:space="preserve">	2020-09-16 11:09:36</t>
  </si>
  <si>
    <t xml:space="preserve">	2020-09-16 11:14:33</t>
  </si>
  <si>
    <t xml:space="preserve">	2020-09-16 11:19:37</t>
  </si>
  <si>
    <t xml:space="preserve">	2020-09-16 11:24:29</t>
  </si>
  <si>
    <t xml:space="preserve">	2020-09-16 11:29:43</t>
  </si>
  <si>
    <t xml:space="preserve">	2020-09-16 11:34:37</t>
  </si>
  <si>
    <t xml:space="preserve">	2020-09-16 11:39:37</t>
  </si>
  <si>
    <t xml:space="preserve">	2020-09-16 11:44:42</t>
  </si>
  <si>
    <t xml:space="preserve">	2020-09-16 11:49:35</t>
  </si>
  <si>
    <t xml:space="preserve">	2020-09-16 11:54:48</t>
  </si>
  <si>
    <t xml:space="preserve">	2020-09-16 11:59:43</t>
  </si>
  <si>
    <t xml:space="preserve">	2020-09-16 12:04:43</t>
  </si>
  <si>
    <t xml:space="preserve">	2020-09-16 12:09:55</t>
  </si>
  <si>
    <t xml:space="preserve">	2020-09-16 12:14:52</t>
  </si>
  <si>
    <t xml:space="preserve">	2020-09-16 12:19:47</t>
  </si>
  <si>
    <t xml:space="preserve">	2020-09-16 12:24:47</t>
  </si>
  <si>
    <t xml:space="preserve">	2020-09-16 12:29:57</t>
  </si>
  <si>
    <t xml:space="preserve">	2020-09-16 12:34:54</t>
  </si>
  <si>
    <t xml:space="preserve">	2020-09-16 12:39:55</t>
  </si>
  <si>
    <t xml:space="preserve">	2020-09-16 12:44:53</t>
  </si>
  <si>
    <t xml:space="preserve">	2020-09-16 12:49:54</t>
  </si>
  <si>
    <t xml:space="preserve">	2020-09-16 12:54:56</t>
  </si>
  <si>
    <t xml:space="preserve">	2020-09-16 12:59:55</t>
  </si>
  <si>
    <t xml:space="preserve">	2020-09-16 13:04:59</t>
  </si>
  <si>
    <t xml:space="preserve">	2020-09-16 13:09:57</t>
  </si>
  <si>
    <t xml:space="preserve">	2020-09-16 13:14:59</t>
  </si>
  <si>
    <t xml:space="preserve">	2020-09-16 13:20:02</t>
  </si>
  <si>
    <t xml:space="preserve">	2020-09-16 13:25:00</t>
  </si>
  <si>
    <t xml:space="preserve">	2020-09-16 13:30:03</t>
  </si>
  <si>
    <t xml:space="preserve">	2020-09-16 13:35:05</t>
  </si>
  <si>
    <t xml:space="preserve">	2020-09-16 13:40:07</t>
  </si>
  <si>
    <t xml:space="preserve">	2020-09-16 13:45:10</t>
  </si>
  <si>
    <t xml:space="preserve">	2020-09-16 13:50:14</t>
  </si>
  <si>
    <t xml:space="preserve">	2020-09-16 13:55:17</t>
  </si>
  <si>
    <t xml:space="preserve">	2020-09-16 14:00:18</t>
  </si>
  <si>
    <t xml:space="preserve">	2020-09-16 14:05:27</t>
  </si>
  <si>
    <t xml:space="preserve">	2020-09-16 14:10:32</t>
  </si>
  <si>
    <t xml:space="preserve">	2020-09-16 14:15:38</t>
  </si>
  <si>
    <t xml:space="preserve">	2020-09-16 14:20:46</t>
  </si>
  <si>
    <t xml:space="preserve">	2020-09-16 14:25:57</t>
  </si>
  <si>
    <t xml:space="preserve">	2020-09-16 14:31:12</t>
  </si>
  <si>
    <t xml:space="preserve">	2020-09-16 14:36:23</t>
  </si>
  <si>
    <t xml:space="preserve">	2020-09-16 14:41:33</t>
  </si>
  <si>
    <t xml:space="preserve">	2020-09-16 14:46:47</t>
  </si>
  <si>
    <t xml:space="preserve">	2020-09-16 14:52:04</t>
  </si>
  <si>
    <t xml:space="preserve">	2020-09-16 14:57:18</t>
  </si>
  <si>
    <t xml:space="preserve">	2020-09-16 15:02:30</t>
  </si>
  <si>
    <t xml:space="preserve">	2020-09-16 15:07:49</t>
  </si>
  <si>
    <t xml:space="preserve">	2020-09-16 15:13:02</t>
  </si>
  <si>
    <t xml:space="preserve">	2020-09-16 15:18:19</t>
  </si>
  <si>
    <t xml:space="preserve">	2020-09-16 15:23:34</t>
  </si>
  <si>
    <t xml:space="preserve">	2020-09-16 15:28:50</t>
  </si>
  <si>
    <t xml:space="preserve">	2020-09-16 15:34:08</t>
  </si>
  <si>
    <t xml:space="preserve">	2020-09-16 15:39:25</t>
  </si>
  <si>
    <t xml:space="preserve">	2020-09-16 15:44:44</t>
  </si>
  <si>
    <t xml:space="preserve">	2020-09-16 15:50:03</t>
  </si>
  <si>
    <t xml:space="preserve">	2020-09-16 15:55:20</t>
  </si>
  <si>
    <t xml:space="preserve">	2020-09-16 16:00:39</t>
  </si>
  <si>
    <t xml:space="preserve">	2020-09-16 16:05:57</t>
  </si>
  <si>
    <t xml:space="preserve">	2020-09-16 16:11:17</t>
  </si>
  <si>
    <t xml:space="preserve">	2020-09-16 16:16:45</t>
  </si>
  <si>
    <t xml:space="preserve">	2020-09-16 16:22:11</t>
  </si>
  <si>
    <t xml:space="preserve">	2020-09-16 16:27:39</t>
  </si>
  <si>
    <t xml:space="preserve">	2020-09-16 16:33:02</t>
  </si>
  <si>
    <t xml:space="preserve">	2020-09-16 16:38:24</t>
  </si>
  <si>
    <t xml:space="preserve">	2020-09-16 16:43:44</t>
  </si>
  <si>
    <t xml:space="preserve">	2020-09-16 16:49:03</t>
  </si>
  <si>
    <t xml:space="preserve">	2020-09-16 16:54:22</t>
  </si>
  <si>
    <t xml:space="preserve">	2020-09-16 16:59:48</t>
  </si>
  <si>
    <t xml:space="preserve">	2020-09-16 17:05:09</t>
  </si>
  <si>
    <t xml:space="preserve">	2020-09-16 17:10:35</t>
  </si>
  <si>
    <t xml:space="preserve">	2020-09-16 17:15:59</t>
  </si>
  <si>
    <t xml:space="preserve">	2020-09-16 17:21:24</t>
  </si>
  <si>
    <t xml:space="preserve">	2020-09-16 17:26:46</t>
  </si>
  <si>
    <t xml:space="preserve">	2020-09-16 17:32:08</t>
  </si>
  <si>
    <t xml:space="preserve">	2020-09-16 17:37:34</t>
  </si>
  <si>
    <t xml:space="preserve">	2020-09-16 17:43:03</t>
  </si>
  <si>
    <t xml:space="preserve">	2020-09-16 17:48:36</t>
  </si>
  <si>
    <t xml:space="preserve">	2020-09-16 17:54:09</t>
  </si>
  <si>
    <t xml:space="preserve">	2020-09-16 17:59:39</t>
  </si>
  <si>
    <t xml:space="preserve">	2020-09-16 18:05:06</t>
  </si>
  <si>
    <t xml:space="preserve">	2020-09-16 18:10:33</t>
  </si>
  <si>
    <t xml:space="preserve">	2020-09-16 18:16:04</t>
  </si>
  <si>
    <t xml:space="preserve">	2020-09-16 18:21:34</t>
  </si>
  <si>
    <t xml:space="preserve">	2020-09-16 18:27:05</t>
  </si>
  <si>
    <t xml:space="preserve">	2020-09-16 18:32:33</t>
  </si>
  <si>
    <t xml:space="preserve">	2020-09-16 18:38:07</t>
  </si>
  <si>
    <t xml:space="preserve">	2020-09-16 18:43:36</t>
  </si>
  <si>
    <t xml:space="preserve">	2020-09-16 18:49:09</t>
  </si>
  <si>
    <t xml:space="preserve">	2020-09-16 18:54:47</t>
  </si>
  <si>
    <t xml:space="preserve">	2020-09-16 19:00:21</t>
  </si>
  <si>
    <t xml:space="preserve">	2020-09-16 19:05:55</t>
  </si>
  <si>
    <t xml:space="preserve">	2020-09-16 19:11:37</t>
  </si>
  <si>
    <t xml:space="preserve">	2020-09-16 19:17:23</t>
  </si>
  <si>
    <t xml:space="preserve">	2020-09-16 19:23:03</t>
  </si>
  <si>
    <t xml:space="preserve">	2020-09-15 23:27:47</t>
  </si>
  <si>
    <t xml:space="preserve">	2020-09-15 23:32:52</t>
  </si>
  <si>
    <t xml:space="preserve">	2020-09-15 23:37:52</t>
  </si>
  <si>
    <t xml:space="preserve">	2020-09-15 23:42:54</t>
  </si>
  <si>
    <t xml:space="preserve">	2020-09-15 23:47:55</t>
  </si>
  <si>
    <t xml:space="preserve">	2020-09-15 23:52:57</t>
  </si>
  <si>
    <t xml:space="preserve">	2020-09-15 23:57:55</t>
  </si>
  <si>
    <t xml:space="preserve">	2020-09-16 00:02:53</t>
  </si>
  <si>
    <t xml:space="preserve">	2020-09-16 00:07:52</t>
  </si>
  <si>
    <t xml:space="preserve">	2020-09-16 00:12:52</t>
  </si>
  <si>
    <t xml:space="preserve">	2020-09-16 00:17:51</t>
  </si>
  <si>
    <t xml:space="preserve">	2020-09-16 00:22:48</t>
  </si>
  <si>
    <t xml:space="preserve">	2020-09-16 00:27:50</t>
  </si>
  <si>
    <t xml:space="preserve">	2020-09-16 00:32:46</t>
  </si>
  <si>
    <t xml:space="preserve">	2020-09-16 00:37:46</t>
  </si>
  <si>
    <t xml:space="preserve">	2020-09-16 00:42:43</t>
  </si>
  <si>
    <t xml:space="preserve">	2020-09-16 00:47:44</t>
  </si>
  <si>
    <t xml:space="preserve">	2020-09-16 00:52:43</t>
  </si>
  <si>
    <t xml:space="preserve">	2020-09-16 00:57:41</t>
  </si>
  <si>
    <t xml:space="preserve">	2020-09-16 01:02:42</t>
  </si>
  <si>
    <t xml:space="preserve">	2020-09-16 01:07:41</t>
  </si>
  <si>
    <t xml:space="preserve">	2020-09-16 01:12:43</t>
  </si>
  <si>
    <t xml:space="preserve">	2020-09-16 01:17:40</t>
  </si>
  <si>
    <t xml:space="preserve">	2020-09-16 01:22:41</t>
  </si>
  <si>
    <t xml:space="preserve">	2020-09-16 01:27:43</t>
  </si>
  <si>
    <t xml:space="preserve">	2020-09-16 01:32:42</t>
  </si>
  <si>
    <t xml:space="preserve">	2020-09-16 01:37:46</t>
  </si>
  <si>
    <t xml:space="preserve">	2020-09-16 01:42:43</t>
  </si>
  <si>
    <t xml:space="preserve">	2020-09-16 01:47:46</t>
  </si>
  <si>
    <t xml:space="preserve">	2020-09-16 01:52:45</t>
  </si>
  <si>
    <t xml:space="preserve">	2020-09-16 01:57:46</t>
  </si>
  <si>
    <t xml:space="preserve">	2020-09-16 02:02:47</t>
  </si>
  <si>
    <t xml:space="preserve">	2020-09-16 02:07:52</t>
  </si>
  <si>
    <t xml:space="preserve">	2020-09-16 02:12:50</t>
  </si>
  <si>
    <t xml:space="preserve">	2020-09-16 02:17:47</t>
  </si>
  <si>
    <t xml:space="preserve">	2020-09-16 02:22:48</t>
  </si>
  <si>
    <t xml:space="preserve">	2020-09-16 02:27:53</t>
  </si>
  <si>
    <t xml:space="preserve">	2020-09-16 02:32:53</t>
  </si>
  <si>
    <t xml:space="preserve">	2020-09-16 02:37:53</t>
  </si>
  <si>
    <t xml:space="preserve">	2020-09-16 02:42:53</t>
  </si>
  <si>
    <t xml:space="preserve">	2020-09-16 02:47:52</t>
  </si>
  <si>
    <t xml:space="preserve">	2020-09-16 02:52:52</t>
  </si>
  <si>
    <t xml:space="preserve">	2020-09-16 02:57:55</t>
  </si>
  <si>
    <t xml:space="preserve">	2020-09-16 03:02:54</t>
  </si>
  <si>
    <t xml:space="preserve">	2020-09-16 03:07:55</t>
  </si>
  <si>
    <t xml:space="preserve">	2020-09-16 03:12:55</t>
  </si>
  <si>
    <t xml:space="preserve">	2020-09-16 03:17:55</t>
  </si>
  <si>
    <t xml:space="preserve">	2020-09-16 03:22:58</t>
  </si>
  <si>
    <t xml:space="preserve">	2020-09-16 03:27:59</t>
  </si>
  <si>
    <t xml:space="preserve">	2020-09-16 03:32:54</t>
  </si>
  <si>
    <t xml:space="preserve">	2020-09-16 03:37:55</t>
  </si>
  <si>
    <t xml:space="preserve">	2020-09-16 03:42:57</t>
  </si>
  <si>
    <t xml:space="preserve">	2020-09-16 03:48:01</t>
  </si>
  <si>
    <t xml:space="preserve">	2020-09-16 03:52:58</t>
  </si>
  <si>
    <t xml:space="preserve">	2020-09-16 03:58:01</t>
  </si>
  <si>
    <t xml:space="preserve">	2020-09-16 04:03:00</t>
  </si>
  <si>
    <t xml:space="preserve">	2020-09-16 04:07:55</t>
  </si>
  <si>
    <t xml:space="preserve">	2020-09-16 04:12:54</t>
  </si>
  <si>
    <t xml:space="preserve">	2020-09-16 04:18:04</t>
  </si>
  <si>
    <t xml:space="preserve">	2020-09-16 04:23:04</t>
  </si>
  <si>
    <t xml:space="preserve">	2020-09-16 04:27:59</t>
  </si>
  <si>
    <t xml:space="preserve">	2020-09-16 04:33:06</t>
  </si>
  <si>
    <t xml:space="preserve">	2020-09-16 04:37:57</t>
  </si>
  <si>
    <t xml:space="preserve">	2020-09-16 04:43:10</t>
  </si>
  <si>
    <t xml:space="preserve">	2020-09-16 04:48:07</t>
  </si>
  <si>
    <t xml:space="preserve">	2020-09-16 04:53:07</t>
  </si>
  <si>
    <t xml:space="preserve">	2020-09-16 04:58:00</t>
  </si>
  <si>
    <t xml:space="preserve">	2020-09-16 05:03:08</t>
  </si>
  <si>
    <t xml:space="preserve">	2020-09-16 05:08:10</t>
  </si>
  <si>
    <t xml:space="preserve">	2020-09-16 05:13:07</t>
  </si>
  <si>
    <t xml:space="preserve">	2020-09-16 05:18:09</t>
  </si>
  <si>
    <t xml:space="preserve">	2020-09-16 05:23:06</t>
  </si>
  <si>
    <t xml:space="preserve">	2020-09-16 05:28:09</t>
  </si>
  <si>
    <t xml:space="preserve">	2020-09-16 05:33:10</t>
  </si>
  <si>
    <t xml:space="preserve">	2020-09-16 05:38:16</t>
  </si>
  <si>
    <t xml:space="preserve">	2020-09-16 05:43:13</t>
  </si>
  <si>
    <t xml:space="preserve">	2020-09-16 05:48:03</t>
  </si>
  <si>
    <t xml:space="preserve">	2020-09-16 05:53:10</t>
  </si>
  <si>
    <t xml:space="preserve">	2020-09-16 05:58:12</t>
  </si>
  <si>
    <t xml:space="preserve">	2020-09-16 06:03:05</t>
  </si>
  <si>
    <t xml:space="preserve">	2020-09-16 06:08:08</t>
  </si>
  <si>
    <t xml:space="preserve">	2020-09-16 06:13:06</t>
  </si>
  <si>
    <t xml:space="preserve">	2020-09-16 06:18:04</t>
  </si>
  <si>
    <t xml:space="preserve">	2020-09-16 06:23:13</t>
  </si>
  <si>
    <t xml:space="preserve">	2020-09-16 06:28:07</t>
  </si>
  <si>
    <t xml:space="preserve">	2020-09-16 06:33:21</t>
  </si>
  <si>
    <t xml:space="preserve">	2020-09-16 06:38:07</t>
  </si>
  <si>
    <t xml:space="preserve">	2020-09-16 06:43:11</t>
  </si>
  <si>
    <t xml:space="preserve">	2020-09-16 06:48:13</t>
  </si>
  <si>
    <t xml:space="preserve">	2020-09-16 06:53:10</t>
  </si>
  <si>
    <t xml:space="preserve">	2020-09-16 06:58:06</t>
  </si>
  <si>
    <t xml:space="preserve">	2020-09-16 07:03:19</t>
  </si>
  <si>
    <t xml:space="preserve">	2020-09-16 07:08:08</t>
  </si>
  <si>
    <t xml:space="preserve">	2020-09-16 07:13:14</t>
  </si>
  <si>
    <t xml:space="preserve">	2020-09-16 07:18:14</t>
  </si>
  <si>
    <t xml:space="preserve">	2020-09-16 07:23:09</t>
  </si>
  <si>
    <t xml:space="preserve">	2020-09-16 07:28:14</t>
  </si>
  <si>
    <t xml:space="preserve">	2020-09-16 07:33:09</t>
  </si>
  <si>
    <t xml:space="preserve">	2020-09-16 07:38:12</t>
  </si>
  <si>
    <t xml:space="preserve">	2020-09-16 07:43:09</t>
  </si>
  <si>
    <t xml:space="preserve">	2020-09-16 07:48:12</t>
  </si>
  <si>
    <t xml:space="preserve">	2020-09-16 07:53:16</t>
  </si>
  <si>
    <t xml:space="preserve">	2020-09-16 07:58:12</t>
  </si>
  <si>
    <t xml:space="preserve">	2020-09-16 08:03:12</t>
  </si>
  <si>
    <t xml:space="preserve">	2020-09-16 08:08:17</t>
  </si>
  <si>
    <t xml:space="preserve">	2020-09-16 08:13:13</t>
  </si>
  <si>
    <t xml:space="preserve">	2020-09-16 08:18:21</t>
  </si>
  <si>
    <t xml:space="preserve">	2020-09-16 08:23:12</t>
  </si>
  <si>
    <t xml:space="preserve">	2020-09-16 08:28:28</t>
  </si>
  <si>
    <t xml:space="preserve">	2020-09-16 08:33:20</t>
  </si>
  <si>
    <t xml:space="preserve">	2020-09-16 08:38:16</t>
  </si>
  <si>
    <t xml:space="preserve">	2020-09-16 08:43:29</t>
  </si>
  <si>
    <t xml:space="preserve">	2020-09-16 08:48:30</t>
  </si>
  <si>
    <t xml:space="preserve">	2020-09-16 08:53:32</t>
  </si>
  <si>
    <t xml:space="preserve">	2020-09-16 08:58:16</t>
  </si>
  <si>
    <t xml:space="preserve">	2020-09-16 09:03:32</t>
  </si>
  <si>
    <t xml:space="preserve">	2020-09-16 09:08:36</t>
  </si>
  <si>
    <t xml:space="preserve">	2020-09-16 09:13:28</t>
  </si>
  <si>
    <t xml:space="preserve">	2020-09-16 09:18:48</t>
  </si>
  <si>
    <t xml:space="preserve">	2020-09-16 09:23:37</t>
  </si>
  <si>
    <t xml:space="preserve">	2020-09-16 09:28:49</t>
  </si>
  <si>
    <t xml:space="preserve">	2020-09-16 09:33:42</t>
  </si>
  <si>
    <t xml:space="preserve">	2020-09-16 09:38:43</t>
  </si>
  <si>
    <t xml:space="preserve">	2020-09-16 09:43:48</t>
  </si>
  <si>
    <t xml:space="preserve">	2020-09-16 09:48:39</t>
  </si>
  <si>
    <t xml:space="preserve">	2020-09-16 09:53:51</t>
  </si>
  <si>
    <t xml:space="preserve">	2020-09-16 09:59:00</t>
  </si>
  <si>
    <t xml:space="preserve">	2020-09-16 10:03:53</t>
  </si>
  <si>
    <t xml:space="preserve">	2020-09-16 10:09:06</t>
  </si>
  <si>
    <t xml:space="preserve">	2020-09-16 10:13:58</t>
  </si>
  <si>
    <t xml:space="preserve">	2020-09-16 10:19:04</t>
  </si>
  <si>
    <t xml:space="preserve">	2020-09-16 10:24:00</t>
  </si>
  <si>
    <t xml:space="preserve">	2020-09-16 10:29:05</t>
  </si>
  <si>
    <t xml:space="preserve">	2020-09-16 10:34:04</t>
  </si>
  <si>
    <t xml:space="preserve">	2020-09-16 10:39:08</t>
  </si>
  <si>
    <t xml:space="preserve">	2020-09-16 10:44:03</t>
  </si>
  <si>
    <t xml:space="preserve">	2020-09-16 10:49:13</t>
  </si>
  <si>
    <t xml:space="preserve">	2020-09-16 10:54:16</t>
  </si>
  <si>
    <t xml:space="preserve">	2020-09-16 10:59:15</t>
  </si>
  <si>
    <t xml:space="preserve">	2020-09-16 11:04:17</t>
  </si>
  <si>
    <t xml:space="preserve">	2020-09-16 11:09:24</t>
  </si>
  <si>
    <t xml:space="preserve">	2020-09-16 11:14:21</t>
  </si>
  <si>
    <t xml:space="preserve">	2020-09-16 11:19:25</t>
  </si>
  <si>
    <t xml:space="preserve">	2020-09-16 11:24:17</t>
  </si>
  <si>
    <t xml:space="preserve">	2020-09-16 11:29:31</t>
  </si>
  <si>
    <t xml:space="preserve">	2020-09-16 11:34:25</t>
  </si>
  <si>
    <t xml:space="preserve">	2020-09-16 11:39:25</t>
  </si>
  <si>
    <t xml:space="preserve">	2020-09-16 11:44:30</t>
  </si>
  <si>
    <t xml:space="preserve">	2020-09-16 11:49:23</t>
  </si>
  <si>
    <t xml:space="preserve">	2020-09-16 11:54:36</t>
  </si>
  <si>
    <t xml:space="preserve">	2020-09-16 11:59:31</t>
  </si>
  <si>
    <t xml:space="preserve">	2020-09-16 12:04:31</t>
  </si>
  <si>
    <t xml:space="preserve">	2020-09-16 12:09:43</t>
  </si>
  <si>
    <t xml:space="preserve">	2020-09-16 12:14:40</t>
  </si>
  <si>
    <t xml:space="preserve">	2020-09-16 12:19:35</t>
  </si>
  <si>
    <t xml:space="preserve">	2020-09-16 12:24:35</t>
  </si>
  <si>
    <t xml:space="preserve">	2020-09-16 12:29:45</t>
  </si>
  <si>
    <t xml:space="preserve">	2020-09-16 12:34:40</t>
  </si>
  <si>
    <t xml:space="preserve">	2020-09-16 12:39:43</t>
  </si>
  <si>
    <t xml:space="preserve">	2020-09-16 12:44:41</t>
  </si>
  <si>
    <t xml:space="preserve">	2020-09-16 12:49:42</t>
  </si>
  <si>
    <t xml:space="preserve">	2020-09-16 12:54:44</t>
  </si>
  <si>
    <t xml:space="preserve">	2020-09-16 12:59:43</t>
  </si>
  <si>
    <t xml:space="preserve">	2020-09-16 13:04:46</t>
  </si>
  <si>
    <t xml:space="preserve">	2020-09-16 13:09:45</t>
  </si>
  <si>
    <t xml:space="preserve">	2020-09-16 13:14:47</t>
  </si>
  <si>
    <t xml:space="preserve">	2020-09-16 13:19:48</t>
  </si>
  <si>
    <t xml:space="preserve">	2020-09-16 13:24:48</t>
  </si>
  <si>
    <t xml:space="preserve">	2020-09-16 13:29:51</t>
  </si>
  <si>
    <t xml:space="preserve">	2020-09-16 13:34:53</t>
  </si>
  <si>
    <t xml:space="preserve">	2020-09-16 13:39:55</t>
  </si>
  <si>
    <t xml:space="preserve">	2020-09-16 13:44:58</t>
  </si>
  <si>
    <t xml:space="preserve">	2020-09-16 13:50:02</t>
  </si>
  <si>
    <t xml:space="preserve">	2020-09-16 13:55:05</t>
  </si>
  <si>
    <t xml:space="preserve">	2020-09-16 14:00:06</t>
  </si>
  <si>
    <t xml:space="preserve">	2020-09-16 14:05:15</t>
  </si>
  <si>
    <t xml:space="preserve">	2020-09-16 14:10:20</t>
  </si>
  <si>
    <t xml:space="preserve">	2020-09-16 14:15:26</t>
  </si>
  <si>
    <t xml:space="preserve">	2020-09-16 14:20:33</t>
  </si>
  <si>
    <t xml:space="preserve">	2020-09-16 14:25:44</t>
  </si>
  <si>
    <t xml:space="preserve">	2020-09-16 14:31:00</t>
  </si>
  <si>
    <t xml:space="preserve">	2020-09-16 14:36:10</t>
  </si>
  <si>
    <t xml:space="preserve">	2020-09-16 14:41:21</t>
  </si>
  <si>
    <t xml:space="preserve">	2020-09-16 14:46:34</t>
  </si>
  <si>
    <t xml:space="preserve">	2020-09-16 14:51:51</t>
  </si>
  <si>
    <t xml:space="preserve">	2020-09-16 14:57:05</t>
  </si>
  <si>
    <t xml:space="preserve">	2020-09-16 15:02:17</t>
  </si>
  <si>
    <t xml:space="preserve">	2020-09-16 15:07:36</t>
  </si>
  <si>
    <t xml:space="preserve">	2020-09-16 15:12:49</t>
  </si>
  <si>
    <t xml:space="preserve">	2020-09-16 15:18:06</t>
  </si>
  <si>
    <t xml:space="preserve">	2020-09-16 15:23:22</t>
  </si>
  <si>
    <t xml:space="preserve">	2020-09-16 15:28:37</t>
  </si>
  <si>
    <t xml:space="preserve">	2020-09-16 15:33:55</t>
  </si>
  <si>
    <t xml:space="preserve">	2020-09-16 15:39:13</t>
  </si>
  <si>
    <t xml:space="preserve">	2020-09-16 15:44:31</t>
  </si>
  <si>
    <t xml:space="preserve">	2020-09-16 15:49:49</t>
  </si>
  <si>
    <t xml:space="preserve">	2020-09-16 15:55:07</t>
  </si>
  <si>
    <t xml:space="preserve">	2020-09-16 16:00:25</t>
  </si>
  <si>
    <t xml:space="preserve">	2020-09-16 16:05:44</t>
  </si>
  <si>
    <t xml:space="preserve">	2020-09-16 16:11:05</t>
  </si>
  <si>
    <t xml:space="preserve">	2020-09-16 16:16:32</t>
  </si>
  <si>
    <t xml:space="preserve">	2020-09-16 16:21:58</t>
  </si>
  <si>
    <t xml:space="preserve">	2020-09-16 16:27:26</t>
  </si>
  <si>
    <t xml:space="preserve">	2020-09-16 16:32:49</t>
  </si>
  <si>
    <t xml:space="preserve">	2020-09-16 16:38:11</t>
  </si>
  <si>
    <t xml:space="preserve">	2020-09-16 16:43:31</t>
  </si>
  <si>
    <t xml:space="preserve">	2020-09-16 16:48:50</t>
  </si>
  <si>
    <t xml:space="preserve">	2020-09-16 16:54:10</t>
  </si>
  <si>
    <t xml:space="preserve">	2020-09-16 16:59:35</t>
  </si>
  <si>
    <t xml:space="preserve">	2020-09-16 17:04:56</t>
  </si>
  <si>
    <t xml:space="preserve">	2020-09-16 17:10:22</t>
  </si>
  <si>
    <t xml:space="preserve">	2020-09-16 17:15:46</t>
  </si>
  <si>
    <t xml:space="preserve">	2020-09-16 17:21:11</t>
  </si>
  <si>
    <t xml:space="preserve">	2020-09-16 17:26:33</t>
  </si>
  <si>
    <t xml:space="preserve">	2020-09-16 17:31:55</t>
  </si>
  <si>
    <t xml:space="preserve">	2020-09-16 17:37:20</t>
  </si>
  <si>
    <t xml:space="preserve">	2020-09-16 17:42:49</t>
  </si>
  <si>
    <t xml:space="preserve">	2020-09-16 17:48:23</t>
  </si>
  <si>
    <t xml:space="preserve">	2020-09-16 17:53:55</t>
  </si>
  <si>
    <t xml:space="preserve">	2020-09-16 17:59:25</t>
  </si>
  <si>
    <t xml:space="preserve">	2020-09-16 18:04:53</t>
  </si>
  <si>
    <t xml:space="preserve">	2020-09-16 18:10:20</t>
  </si>
  <si>
    <t xml:space="preserve">	2020-09-16 18:15:50</t>
  </si>
  <si>
    <t xml:space="preserve">	2020-09-16 18:21:20</t>
  </si>
  <si>
    <t xml:space="preserve">	2020-09-16 18:26:51</t>
  </si>
  <si>
    <t xml:space="preserve">	2020-09-16 18:32:20</t>
  </si>
  <si>
    <t xml:space="preserve">	2020-09-16 18:37:53</t>
  </si>
  <si>
    <t xml:space="preserve">	2020-09-16 18:43:23</t>
  </si>
  <si>
    <t xml:space="preserve">	2020-09-16 18:48:55</t>
  </si>
  <si>
    <t xml:space="preserve">	2020-09-16 18:54:34</t>
  </si>
  <si>
    <t xml:space="preserve">	2020-09-16 19:00:06</t>
  </si>
  <si>
    <t xml:space="preserve">	2020-09-16 19:05:41</t>
  </si>
  <si>
    <t xml:space="preserve">	2020-09-16 19:11:23</t>
  </si>
  <si>
    <t xml:space="preserve">	2020-09-16 19:17:10</t>
  </si>
  <si>
    <t xml:space="preserve">	2020-09-16 19:22:50</t>
  </si>
  <si>
    <t xml:space="preserve">	2020-09-15 23:27:32</t>
  </si>
  <si>
    <t xml:space="preserve">	2020-09-15 23:32:37</t>
  </si>
  <si>
    <t xml:space="preserve">	2020-09-15 23:37:37</t>
  </si>
  <si>
    <t xml:space="preserve">	2020-09-15 23:42:39</t>
  </si>
  <si>
    <t xml:space="preserve">	2020-09-15 23:47:40</t>
  </si>
  <si>
    <t xml:space="preserve">	2020-09-15 23:52:42</t>
  </si>
  <si>
    <t xml:space="preserve">	2020-09-15 23:57:40</t>
  </si>
  <si>
    <t xml:space="preserve">	2020-09-16 00:02:38</t>
  </si>
  <si>
    <t xml:space="preserve">	2020-09-16 00:07:38</t>
  </si>
  <si>
    <t xml:space="preserve">	2020-09-16 00:12:38</t>
  </si>
  <si>
    <t xml:space="preserve">	2020-09-16 00:17:36</t>
  </si>
  <si>
    <t xml:space="preserve">	2020-09-16 00:22:33</t>
  </si>
  <si>
    <t xml:space="preserve">	2020-09-16 00:27:35</t>
  </si>
  <si>
    <t xml:space="preserve">	2020-09-16 00:32:32</t>
  </si>
  <si>
    <t xml:space="preserve">	2020-09-16 00:37:32</t>
  </si>
  <si>
    <t xml:space="preserve">	2020-09-16 00:42:29</t>
  </si>
  <si>
    <t xml:space="preserve">	2020-09-16 00:47:30</t>
  </si>
  <si>
    <t xml:space="preserve">	2020-09-16 00:52:29</t>
  </si>
  <si>
    <t xml:space="preserve">	2020-09-16 00:57:28</t>
  </si>
  <si>
    <t xml:space="preserve">	2020-09-16 01:02:29</t>
  </si>
  <si>
    <t xml:space="preserve">	2020-09-16 01:07:29</t>
  </si>
  <si>
    <t xml:space="preserve">	2020-09-16 01:12:30</t>
  </si>
  <si>
    <t xml:space="preserve">	2020-09-16 01:17:28</t>
  </si>
  <si>
    <t xml:space="preserve">	2020-09-16 01:22:29</t>
  </si>
  <si>
    <t xml:space="preserve">	2020-09-16 01:27:30</t>
  </si>
  <si>
    <t xml:space="preserve">	2020-09-16 01:32:30</t>
  </si>
  <si>
    <t xml:space="preserve">	2020-09-16 01:37:34</t>
  </si>
  <si>
    <t xml:space="preserve">	2020-09-16 01:42:31</t>
  </si>
  <si>
    <t xml:space="preserve">	2020-09-16 01:47:35</t>
  </si>
  <si>
    <t xml:space="preserve">	2020-09-16 01:52:33</t>
  </si>
  <si>
    <t xml:space="preserve">	2020-09-16 01:57:35</t>
  </si>
  <si>
    <t xml:space="preserve">	2020-09-16 02:02:35</t>
  </si>
  <si>
    <t xml:space="preserve">	2020-09-16 02:07:40</t>
  </si>
  <si>
    <t xml:space="preserve">	2020-09-16 02:12:39</t>
  </si>
  <si>
    <t xml:space="preserve">	2020-09-16 02:17:37</t>
  </si>
  <si>
    <t xml:space="preserve">	2020-09-16 02:22:38</t>
  </si>
  <si>
    <t xml:space="preserve">	2020-09-16 02:27:43</t>
  </si>
  <si>
    <t xml:space="preserve">	2020-09-16 02:32:42</t>
  </si>
  <si>
    <t xml:space="preserve">	2020-09-16 02:37:43</t>
  </si>
  <si>
    <t xml:space="preserve">	2020-09-16 02:42:42</t>
  </si>
  <si>
    <t xml:space="preserve">	2020-09-16 02:47:42</t>
  </si>
  <si>
    <t xml:space="preserve">	2020-09-16 02:52:42</t>
  </si>
  <si>
    <t xml:space="preserve">	2020-09-16 02:57:45</t>
  </si>
  <si>
    <t xml:space="preserve">	2020-09-16 03:02:44</t>
  </si>
  <si>
    <t xml:space="preserve">	2020-09-16 03:07:45</t>
  </si>
  <si>
    <t xml:space="preserve">	2020-09-16 03:12:45</t>
  </si>
  <si>
    <t xml:space="preserve">	2020-09-16 03:17:45</t>
  </si>
  <si>
    <t xml:space="preserve">	2020-09-16 03:22:47</t>
  </si>
  <si>
    <t xml:space="preserve">	2020-09-16 03:27:48</t>
  </si>
  <si>
    <t xml:space="preserve">	2020-09-16 03:32:44</t>
  </si>
  <si>
    <t xml:space="preserve">	2020-09-16 03:37:45</t>
  </si>
  <si>
    <t xml:space="preserve">	2020-09-16 03:42:46</t>
  </si>
  <si>
    <t xml:space="preserve">	2020-09-16 03:47:51</t>
  </si>
  <si>
    <t xml:space="preserve">	2020-09-16 03:52:47</t>
  </si>
  <si>
    <t xml:space="preserve">	2020-09-16 03:57:50</t>
  </si>
  <si>
    <t xml:space="preserve">	2020-09-16 04:02:49</t>
  </si>
  <si>
    <t xml:space="preserve">	2020-09-16 04:07:45</t>
  </si>
  <si>
    <t xml:space="preserve">	2020-09-16 04:12:44</t>
  </si>
  <si>
    <t xml:space="preserve">	2020-09-16 04:17:54</t>
  </si>
  <si>
    <t xml:space="preserve">	2020-09-16 04:22:54</t>
  </si>
  <si>
    <t xml:space="preserve">	2020-09-16 04:27:48</t>
  </si>
  <si>
    <t xml:space="preserve">	2020-09-16 04:32:56</t>
  </si>
  <si>
    <t xml:space="preserve">	2020-09-16 04:37:46</t>
  </si>
  <si>
    <t xml:space="preserve">	2020-09-16 04:42:58</t>
  </si>
  <si>
    <t xml:space="preserve">	2020-09-16 04:47:57</t>
  </si>
  <si>
    <t xml:space="preserve">	2020-09-16 04:52:57</t>
  </si>
  <si>
    <t xml:space="preserve">	2020-09-16 04:57:49</t>
  </si>
  <si>
    <t xml:space="preserve">	2020-09-16 05:02:57</t>
  </si>
  <si>
    <t xml:space="preserve">	2020-09-16 05:07:59</t>
  </si>
  <si>
    <t xml:space="preserve">	2020-09-16 05:12:56</t>
  </si>
  <si>
    <t xml:space="preserve">	2020-09-16 05:17:57</t>
  </si>
  <si>
    <t xml:space="preserve">	2020-09-16 05:22:55</t>
  </si>
  <si>
    <t xml:space="preserve">	2020-09-16 05:27:58</t>
  </si>
  <si>
    <t xml:space="preserve">	2020-09-16 05:32:59</t>
  </si>
  <si>
    <t xml:space="preserve">	2020-09-16 05:38:04</t>
  </si>
  <si>
    <t xml:space="preserve">	2020-09-16 05:43:02</t>
  </si>
  <si>
    <t xml:space="preserve">	2020-09-16 05:47:53</t>
  </si>
  <si>
    <t xml:space="preserve">	2020-09-16 05:52:59</t>
  </si>
  <si>
    <t xml:space="preserve">	2020-09-16 05:58:02</t>
  </si>
  <si>
    <t xml:space="preserve">	2020-09-16 06:02:55</t>
  </si>
  <si>
    <t xml:space="preserve">	2020-09-16 06:07:57</t>
  </si>
  <si>
    <t xml:space="preserve">	2020-09-16 06:12:56</t>
  </si>
  <si>
    <t xml:space="preserve">	2020-09-16 06:17:54</t>
  </si>
  <si>
    <t xml:space="preserve">	2020-09-16 06:23:03</t>
  </si>
  <si>
    <t xml:space="preserve">	2020-09-16 06:27:56</t>
  </si>
  <si>
    <t xml:space="preserve">	2020-09-16 06:33:09</t>
  </si>
  <si>
    <t xml:space="preserve">	2020-09-16 06:37:56</t>
  </si>
  <si>
    <t xml:space="preserve">	2020-09-16 06:43:00</t>
  </si>
  <si>
    <t xml:space="preserve">	2020-09-16 06:48:02</t>
  </si>
  <si>
    <t xml:space="preserve">	2020-09-16 06:52:59</t>
  </si>
  <si>
    <t xml:space="preserve">	2020-09-16 06:57:55</t>
  </si>
  <si>
    <t xml:space="preserve">	2020-09-16 07:03:08</t>
  </si>
  <si>
    <t xml:space="preserve">	2020-09-16 07:07:58</t>
  </si>
  <si>
    <t xml:space="preserve">	2020-09-16 07:13:04</t>
  </si>
  <si>
    <t xml:space="preserve">	2020-09-16 07:18:03</t>
  </si>
  <si>
    <t xml:space="preserve">	2020-09-16 07:22:58</t>
  </si>
  <si>
    <t xml:space="preserve">	2020-09-16 07:28:03</t>
  </si>
  <si>
    <t xml:space="preserve">	2020-09-16 07:32:59</t>
  </si>
  <si>
    <t xml:space="preserve">	2020-09-16 07:38:01</t>
  </si>
  <si>
    <t xml:space="preserve">	2020-09-16 07:42:58</t>
  </si>
  <si>
    <t xml:space="preserve">	2020-09-16 07:48:01</t>
  </si>
  <si>
    <t xml:space="preserve">	2020-09-16 07:53:05</t>
  </si>
  <si>
    <t xml:space="preserve">	2020-09-16 07:58:01</t>
  </si>
  <si>
    <t xml:space="preserve">	2020-09-16 08:03:01</t>
  </si>
  <si>
    <t xml:space="preserve">	2020-09-16 08:08:06</t>
  </si>
  <si>
    <t xml:space="preserve">	2020-09-16 08:13:02</t>
  </si>
  <si>
    <t xml:space="preserve">	2020-09-16 08:18:10</t>
  </si>
  <si>
    <t xml:space="preserve">	2020-09-16 08:23:01</t>
  </si>
  <si>
    <t xml:space="preserve">	2020-09-16 08:28:16</t>
  </si>
  <si>
    <t xml:space="preserve">	2020-09-16 08:33:09</t>
  </si>
  <si>
    <t xml:space="preserve">	2020-09-16 08:38:05</t>
  </si>
  <si>
    <t xml:space="preserve">	2020-09-16 08:43:17</t>
  </si>
  <si>
    <t xml:space="preserve">	2020-09-16 08:48:19</t>
  </si>
  <si>
    <t xml:space="preserve">	2020-09-16 08:53:20</t>
  </si>
  <si>
    <t xml:space="preserve">	2020-09-16 08:58:05</t>
  </si>
  <si>
    <t xml:space="preserve">	2020-09-16 09:03:21</t>
  </si>
  <si>
    <t xml:space="preserve">	2020-09-16 09:08:24</t>
  </si>
  <si>
    <t xml:space="preserve">	2020-09-16 09:13:16</t>
  </si>
  <si>
    <t xml:space="preserve">	2020-09-16 09:18:35</t>
  </si>
  <si>
    <t xml:space="preserve">	2020-09-16 09:23:26</t>
  </si>
  <si>
    <t xml:space="preserve">	2020-09-16 09:28:37</t>
  </si>
  <si>
    <t xml:space="preserve">	2020-09-16 09:33:30</t>
  </si>
  <si>
    <t xml:space="preserve">	2020-09-16 09:38:32</t>
  </si>
  <si>
    <t xml:space="preserve">	2020-09-16 09:43:37</t>
  </si>
  <si>
    <t xml:space="preserve">	2020-09-16 09:48:28</t>
  </si>
  <si>
    <t xml:space="preserve">	2020-09-16 09:53:39</t>
  </si>
  <si>
    <t xml:space="preserve">	2020-09-16 09:58:48</t>
  </si>
  <si>
    <t xml:space="preserve">	2020-09-16 10:03:41</t>
  </si>
  <si>
    <t xml:space="preserve">	2020-09-16 10:08:52</t>
  </si>
  <si>
    <t xml:space="preserve">	2020-09-16 10:13:46</t>
  </si>
  <si>
    <t xml:space="preserve">	2020-09-16 10:18:51</t>
  </si>
  <si>
    <t xml:space="preserve">	2020-09-16 10:23:49</t>
  </si>
  <si>
    <t xml:space="preserve">	2020-09-16 10:28:53</t>
  </si>
  <si>
    <t xml:space="preserve">	2020-09-16 10:33:52</t>
  </si>
  <si>
    <t xml:space="preserve">	2020-09-16 10:38:56</t>
  </si>
  <si>
    <t xml:space="preserve">	2020-09-16 10:43:51</t>
  </si>
  <si>
    <t xml:space="preserve">	2020-09-16 10:49:01</t>
  </si>
  <si>
    <t xml:space="preserve">	2020-09-16 10:54:04</t>
  </si>
  <si>
    <t xml:space="preserve">	2020-09-16 10:59:04</t>
  </si>
  <si>
    <t xml:space="preserve">	2020-09-16 11:04:06</t>
  </si>
  <si>
    <t xml:space="preserve">	2020-09-16 11:09:12</t>
  </si>
  <si>
    <t xml:space="preserve">	2020-09-16 11:14:10</t>
  </si>
  <si>
    <t xml:space="preserve">	2020-09-16 11:19:13</t>
  </si>
  <si>
    <t xml:space="preserve">	2020-09-16 11:24:05</t>
  </si>
  <si>
    <t xml:space="preserve">	2020-09-16 11:29:19</t>
  </si>
  <si>
    <t xml:space="preserve">	2020-09-16 11:34:13</t>
  </si>
  <si>
    <t xml:space="preserve">	2020-09-16 11:39:13</t>
  </si>
  <si>
    <t xml:space="preserve">	2020-09-16 11:44:18</t>
  </si>
  <si>
    <t xml:space="preserve">	2020-09-16 11:49:11</t>
  </si>
  <si>
    <t xml:space="preserve">	2020-09-16 11:54:23</t>
  </si>
  <si>
    <t xml:space="preserve">	2020-09-16 11:59:20</t>
  </si>
  <si>
    <t xml:space="preserve">	2020-09-16 12:04:19</t>
  </si>
  <si>
    <t xml:space="preserve">	2020-09-16 12:09:31</t>
  </si>
  <si>
    <t xml:space="preserve">	2020-09-16 12:14:27</t>
  </si>
  <si>
    <t xml:space="preserve">	2020-09-16 12:19:23</t>
  </si>
  <si>
    <t xml:space="preserve">	2020-09-16 12:24:23</t>
  </si>
  <si>
    <t xml:space="preserve">	2020-09-16 12:29:31</t>
  </si>
  <si>
    <t xml:space="preserve">	2020-09-16 12:34:28</t>
  </si>
  <si>
    <t xml:space="preserve">	2020-09-16 12:39:31</t>
  </si>
  <si>
    <t xml:space="preserve">	2020-09-16 12:44:29</t>
  </si>
  <si>
    <t xml:space="preserve">	2020-09-16 12:49:30</t>
  </si>
  <si>
    <t xml:space="preserve">	2020-09-16 12:54:32</t>
  </si>
  <si>
    <t xml:space="preserve">	2020-09-16 12:59:31</t>
  </si>
  <si>
    <t xml:space="preserve">	2020-09-16 13:04:34</t>
  </si>
  <si>
    <t xml:space="preserve">	2020-09-16 13:09:33</t>
  </si>
  <si>
    <t xml:space="preserve">	2020-09-16 13:14:35</t>
  </si>
  <si>
    <t xml:space="preserve">	2020-09-16 13:19:36</t>
  </si>
  <si>
    <t xml:space="preserve">	2020-09-16 13:24:36</t>
  </si>
  <si>
    <t xml:space="preserve">	2020-09-16 13:29:39</t>
  </si>
  <si>
    <t xml:space="preserve">	2020-09-16 13:34:41</t>
  </si>
  <si>
    <t xml:space="preserve">	2020-09-16 13:39:43</t>
  </si>
  <si>
    <t xml:space="preserve">	2020-09-16 13:44:46</t>
  </si>
  <si>
    <t xml:space="preserve">	2020-09-16 13:49:49</t>
  </si>
  <si>
    <t xml:space="preserve">	2020-09-16 13:54:53</t>
  </si>
  <si>
    <t xml:space="preserve">	2020-09-16 13:59:54</t>
  </si>
  <si>
    <t xml:space="preserve">	2020-09-16 14:05:03</t>
  </si>
  <si>
    <t xml:space="preserve">	2020-09-16 14:10:08</t>
  </si>
  <si>
    <t xml:space="preserve">	2020-09-16 14:15:14</t>
  </si>
  <si>
    <t xml:space="preserve">	2020-09-16 14:20:21</t>
  </si>
  <si>
    <t xml:space="preserve">	2020-09-16 14:25:32</t>
  </si>
  <si>
    <t xml:space="preserve">	2020-09-16 14:30:47</t>
  </si>
  <si>
    <t xml:space="preserve">	2020-09-16 14:35:57</t>
  </si>
  <si>
    <t xml:space="preserve">	2020-09-16 14:41:08</t>
  </si>
  <si>
    <t xml:space="preserve">	2020-09-16 14:46:22</t>
  </si>
  <si>
    <t xml:space="preserve">	2020-09-16 14:51:39</t>
  </si>
  <si>
    <t xml:space="preserve">	2020-09-16 14:56:53</t>
  </si>
  <si>
    <t xml:space="preserve">	2020-09-16 15:02:04</t>
  </si>
  <si>
    <t xml:space="preserve">	2020-09-16 15:07:22</t>
  </si>
  <si>
    <t xml:space="preserve">	2020-09-16 15:12:37</t>
  </si>
  <si>
    <t xml:space="preserve">	2020-09-16 15:17:54</t>
  </si>
  <si>
    <t xml:space="preserve">	2020-09-16 15:23:09</t>
  </si>
  <si>
    <t xml:space="preserve">	2020-09-16 15:28:25</t>
  </si>
  <si>
    <t xml:space="preserve">	2020-09-16 15:33:42</t>
  </si>
  <si>
    <t xml:space="preserve">	2020-09-16 15:39:00</t>
  </si>
  <si>
    <t xml:space="preserve">	2020-09-16 15:44:18</t>
  </si>
  <si>
    <t xml:space="preserve">	2020-09-16 15:49:36</t>
  </si>
  <si>
    <t xml:space="preserve">	2020-09-16 15:54:54</t>
  </si>
  <si>
    <t xml:space="preserve">	2020-09-16 16:00:12</t>
  </si>
  <si>
    <t xml:space="preserve">	2020-09-16 16:05:31</t>
  </si>
  <si>
    <t xml:space="preserve">	2020-09-16 16:10:51</t>
  </si>
  <si>
    <t xml:space="preserve">	2020-09-16 16:16:18</t>
  </si>
  <si>
    <t xml:space="preserve">	2020-09-16 16:21:45</t>
  </si>
  <si>
    <t xml:space="preserve">	2020-09-16 16:27:13</t>
  </si>
  <si>
    <t xml:space="preserve">	2020-09-16 16:32:35</t>
  </si>
  <si>
    <t xml:space="preserve">	2020-09-16 16:37:58</t>
  </si>
  <si>
    <t xml:space="preserve">	2020-09-16 16:43:18</t>
  </si>
  <si>
    <t xml:space="preserve">	2020-09-16 16:48:37</t>
  </si>
  <si>
    <t xml:space="preserve">	2020-09-16 16:53:57</t>
  </si>
  <si>
    <t xml:space="preserve">	2020-09-16 16:59:22</t>
  </si>
  <si>
    <t xml:space="preserve">	2020-09-16 17:04:43</t>
  </si>
  <si>
    <t xml:space="preserve">	2020-09-16 17:10:09</t>
  </si>
  <si>
    <t xml:space="preserve">	2020-09-16 17:15:33</t>
  </si>
  <si>
    <t xml:space="preserve">	2020-09-16 17:20:58</t>
  </si>
  <si>
    <t xml:space="preserve">	2020-09-16 17:26:19</t>
  </si>
  <si>
    <t xml:space="preserve">	2020-09-16 17:31:42</t>
  </si>
  <si>
    <t xml:space="preserve">	2020-09-16 17:37:07</t>
  </si>
  <si>
    <t xml:space="preserve">	2020-09-16 17:42:36</t>
  </si>
  <si>
    <t xml:space="preserve">	2020-09-16 17:48:10</t>
  </si>
  <si>
    <t xml:space="preserve">	2020-09-16 17:53:39</t>
  </si>
  <si>
    <t xml:space="preserve">	2020-09-16 17:59:12</t>
  </si>
  <si>
    <t xml:space="preserve">	2020-09-16 18:04:40</t>
  </si>
  <si>
    <t xml:space="preserve">	2020-09-16 18:10:06</t>
  </si>
  <si>
    <t xml:space="preserve">	2020-09-16 18:15:36</t>
  </si>
  <si>
    <t xml:space="preserve">	2020-09-16 18:21:07</t>
  </si>
  <si>
    <t xml:space="preserve">	2020-09-16 18:26:38</t>
  </si>
  <si>
    <t xml:space="preserve">	2020-09-16 18:32:06</t>
  </si>
  <si>
    <t xml:space="preserve">	2020-09-16 18:37:38</t>
  </si>
  <si>
    <t xml:space="preserve">	2020-09-16 18:43:09</t>
  </si>
  <si>
    <t xml:space="preserve">	2020-09-16 18:48:41</t>
  </si>
  <si>
    <t xml:space="preserve">	2020-09-16 18:54:20</t>
  </si>
  <si>
    <t xml:space="preserve">	2020-09-16 18:59:52</t>
  </si>
  <si>
    <t xml:space="preserve">	2020-09-16 19:05:26</t>
  </si>
  <si>
    <t xml:space="preserve">	2020-09-16 19:11:07</t>
  </si>
  <si>
    <t xml:space="preserve">	2020-09-16 19:16:56</t>
  </si>
  <si>
    <t xml:space="preserve">	2020-09-16 19:22:36</t>
  </si>
  <si>
    <t xml:space="preserve">	2020-09-15 23:27:19</t>
  </si>
  <si>
    <t xml:space="preserve">	2020-09-15 23:32:24</t>
  </si>
  <si>
    <t xml:space="preserve">	2020-09-15 23:37:23</t>
  </si>
  <si>
    <t xml:space="preserve">	2020-09-15 23:42:26</t>
  </si>
  <si>
    <t xml:space="preserve">	2020-09-15 23:47:27</t>
  </si>
  <si>
    <t xml:space="preserve">	2020-09-15 23:52:29</t>
  </si>
  <si>
    <t xml:space="preserve">	2020-09-15 23:57:27</t>
  </si>
  <si>
    <t xml:space="preserve">	2020-09-16 00:02:25</t>
  </si>
  <si>
    <t xml:space="preserve">	2020-09-16 00:07:25</t>
  </si>
  <si>
    <t xml:space="preserve">	2020-09-16 00:12:24</t>
  </si>
  <si>
    <t xml:space="preserve">	2020-09-16 00:17:22</t>
  </si>
  <si>
    <t xml:space="preserve">	2020-09-16 00:22:20</t>
  </si>
  <si>
    <t xml:space="preserve">	2020-09-16 00:27:22</t>
  </si>
  <si>
    <t xml:space="preserve">	2020-09-16 00:32:19</t>
  </si>
  <si>
    <t xml:space="preserve">	2020-09-16 00:37:19</t>
  </si>
  <si>
    <t xml:space="preserve">	2020-09-16 00:42:17</t>
  </si>
  <si>
    <t xml:space="preserve">	2020-09-16 00:47:18</t>
  </si>
  <si>
    <t xml:space="preserve">	2020-09-16 00:52:16</t>
  </si>
  <si>
    <t xml:space="preserve">	2020-09-16 00:57:16</t>
  </si>
  <si>
    <t xml:space="preserve">	2020-09-16 01:02:16</t>
  </si>
  <si>
    <t xml:space="preserve">	2020-09-16 01:07:17</t>
  </si>
  <si>
    <t xml:space="preserve">	2020-09-16 01:12:18</t>
  </si>
  <si>
    <t xml:space="preserve">	2020-09-16 01:17:16</t>
  </si>
  <si>
    <t xml:space="preserve">	2020-09-16 01:22:17</t>
  </si>
  <si>
    <t xml:space="preserve">	2020-09-16 01:27:17</t>
  </si>
  <si>
    <t xml:space="preserve">	2020-09-16 01:32:18</t>
  </si>
  <si>
    <t xml:space="preserve">	2020-09-16 01:37:22</t>
  </si>
  <si>
    <t xml:space="preserve">	2020-09-16 01:42:19</t>
  </si>
  <si>
    <t xml:space="preserve">	2020-09-16 01:47:22</t>
  </si>
  <si>
    <t xml:space="preserve">	2020-09-16 01:52:21</t>
  </si>
  <si>
    <t xml:space="preserve">	2020-09-16 01:57:22</t>
  </si>
  <si>
    <t xml:space="preserve">	2020-09-16 02:02:23</t>
  </si>
  <si>
    <t xml:space="preserve">	2020-09-16 02:07:27</t>
  </si>
  <si>
    <t xml:space="preserve">	2020-09-16 02:12:27</t>
  </si>
  <si>
    <t xml:space="preserve">	2020-09-16 02:17:25</t>
  </si>
  <si>
    <t xml:space="preserve">	2020-09-16 02:22:25</t>
  </si>
  <si>
    <t xml:space="preserve">	2020-09-16 02:27:30</t>
  </si>
  <si>
    <t xml:space="preserve">	2020-09-16 02:32:30</t>
  </si>
  <si>
    <t xml:space="preserve">	2020-09-16 02:37:29</t>
  </si>
  <si>
    <t xml:space="preserve">	2020-09-16 02:42:30</t>
  </si>
  <si>
    <t xml:space="preserve">	2020-09-16 02:47:29</t>
  </si>
  <si>
    <t xml:space="preserve">	2020-09-16 02:52:29</t>
  </si>
  <si>
    <t xml:space="preserve">	2020-09-16 02:57:33</t>
  </si>
  <si>
    <t xml:space="preserve">	2020-09-16 03:02:31</t>
  </si>
  <si>
    <t xml:space="preserve">	2020-09-16 03:07:32</t>
  </si>
  <si>
    <t xml:space="preserve">	2020-09-16 03:12:32</t>
  </si>
  <si>
    <t xml:space="preserve">	2020-09-16 03:17:32</t>
  </si>
  <si>
    <t xml:space="preserve">	2020-09-16 03:22:34</t>
  </si>
  <si>
    <t xml:space="preserve">	2020-09-16 03:27:35</t>
  </si>
  <si>
    <t xml:space="preserve">	2020-09-16 03:32:31</t>
  </si>
  <si>
    <t xml:space="preserve">	2020-09-16 03:37:32</t>
  </si>
  <si>
    <t xml:space="preserve">	2020-09-16 03:42:33</t>
  </si>
  <si>
    <t xml:space="preserve">	2020-09-16 03:47:37</t>
  </si>
  <si>
    <t xml:space="preserve">	2020-09-16 03:52:34</t>
  </si>
  <si>
    <t xml:space="preserve">	2020-09-16 03:57:38</t>
  </si>
  <si>
    <t xml:space="preserve">	2020-09-16 04:02:36</t>
  </si>
  <si>
    <t xml:space="preserve">	2020-09-16 04:07:32</t>
  </si>
  <si>
    <t xml:space="preserve">	2020-09-16 04:12:31</t>
  </si>
  <si>
    <t xml:space="preserve">	2020-09-16 04:17:41</t>
  </si>
  <si>
    <t xml:space="preserve">	2020-09-16 04:22:41</t>
  </si>
  <si>
    <t xml:space="preserve">	2020-09-16 04:27:35</t>
  </si>
  <si>
    <t xml:space="preserve">	2020-09-16 04:32:42</t>
  </si>
  <si>
    <t xml:space="preserve">	2020-09-16 04:37:34</t>
  </si>
  <si>
    <t xml:space="preserve">	2020-09-16 04:42:45</t>
  </si>
  <si>
    <t xml:space="preserve">	2020-09-16 04:47:43</t>
  </si>
  <si>
    <t xml:space="preserve">	2020-09-16 04:52:43</t>
  </si>
  <si>
    <t xml:space="preserve">	2020-09-16 04:57:37</t>
  </si>
  <si>
    <t xml:space="preserve">	2020-09-16 05:02:43</t>
  </si>
  <si>
    <t xml:space="preserve">	2020-09-16 05:07:45</t>
  </si>
  <si>
    <t xml:space="preserve">	2020-09-16 05:12:42</t>
  </si>
  <si>
    <t xml:space="preserve">	2020-09-16 05:17:43</t>
  </si>
  <si>
    <t xml:space="preserve">	2020-09-16 05:22:41</t>
  </si>
  <si>
    <t xml:space="preserve">	2020-09-16 05:27:44</t>
  </si>
  <si>
    <t xml:space="preserve">	2020-09-16 05:32:45</t>
  </si>
  <si>
    <t xml:space="preserve">	2020-09-16 05:37:50</t>
  </si>
  <si>
    <t xml:space="preserve">	2020-09-16 05:42:48</t>
  </si>
  <si>
    <t xml:space="preserve">	2020-09-16 05:47:39</t>
  </si>
  <si>
    <t xml:space="preserve">	2020-09-16 05:52:46</t>
  </si>
  <si>
    <t xml:space="preserve">	2020-09-16 05:57:48</t>
  </si>
  <si>
    <t xml:space="preserve">	2020-09-16 06:02:42</t>
  </si>
  <si>
    <t xml:space="preserve">	2020-09-16 06:07:44</t>
  </si>
  <si>
    <t xml:space="preserve">	2020-09-16 06:12:42</t>
  </si>
  <si>
    <t xml:space="preserve">	2020-09-16 06:17:41</t>
  </si>
  <si>
    <t xml:space="preserve">	2020-09-16 06:22:49</t>
  </si>
  <si>
    <t xml:space="preserve">	2020-09-16 06:27:43</t>
  </si>
  <si>
    <t xml:space="preserve">	2020-09-16 06:32:54</t>
  </si>
  <si>
    <t xml:space="preserve">	2020-09-16 06:37:43</t>
  </si>
  <si>
    <t xml:space="preserve">	2020-09-16 06:42:47</t>
  </si>
  <si>
    <t xml:space="preserve">	2020-09-16 06:47:48</t>
  </si>
  <si>
    <t xml:space="preserve">	2020-09-16 06:52:45</t>
  </si>
  <si>
    <t xml:space="preserve">	2020-09-16 06:57:43</t>
  </si>
  <si>
    <t xml:space="preserve">	2020-09-16 07:02:55</t>
  </si>
  <si>
    <t xml:space="preserve">	2020-09-16 07:07:45</t>
  </si>
  <si>
    <t xml:space="preserve">	2020-09-16 07:12:51</t>
  </si>
  <si>
    <t xml:space="preserve">	2020-09-16 07:17:52</t>
  </si>
  <si>
    <t xml:space="preserve">	2020-09-16 07:22:47</t>
  </si>
  <si>
    <t xml:space="preserve">	2020-09-16 07:27:52</t>
  </si>
  <si>
    <t xml:space="preserve">	2020-09-16 07:32:48</t>
  </si>
  <si>
    <t xml:space="preserve">	2020-09-16 07:37:50</t>
  </si>
  <si>
    <t xml:space="preserve">	2020-09-16 07:42:48</t>
  </si>
  <si>
    <t xml:space="preserve">	2020-09-16 07:47:50</t>
  </si>
  <si>
    <t xml:space="preserve">	2020-09-16 07:52:54</t>
  </si>
  <si>
    <t xml:space="preserve">	2020-09-16 07:57:50</t>
  </si>
  <si>
    <t xml:space="preserve">	2020-09-16 08:02:50</t>
  </si>
  <si>
    <t xml:space="preserve">	2020-09-16 08:07:54</t>
  </si>
  <si>
    <t xml:space="preserve">	2020-09-16 08:12:51</t>
  </si>
  <si>
    <t xml:space="preserve">	2020-09-16 08:17:59</t>
  </si>
  <si>
    <t xml:space="preserve">	2020-09-16 08:22:50</t>
  </si>
  <si>
    <t xml:space="preserve">	2020-09-16 08:28:04</t>
  </si>
  <si>
    <t xml:space="preserve">	2020-09-16 08:32:58</t>
  </si>
  <si>
    <t xml:space="preserve">	2020-09-16 08:37:54</t>
  </si>
  <si>
    <t xml:space="preserve">	2020-09-16 08:43:05</t>
  </si>
  <si>
    <t xml:space="preserve">	2020-09-16 08:48:07</t>
  </si>
  <si>
    <t xml:space="preserve">	2020-09-16 08:53:08</t>
  </si>
  <si>
    <t xml:space="preserve">	2020-09-16 08:57:54</t>
  </si>
  <si>
    <t xml:space="preserve">	2020-09-16 09:03:09</t>
  </si>
  <si>
    <t xml:space="preserve">	2020-09-16 09:08:12</t>
  </si>
  <si>
    <t xml:space="preserve">	2020-09-16 09:13:05</t>
  </si>
  <si>
    <t xml:space="preserve">	2020-09-16 09:18:22</t>
  </si>
  <si>
    <t xml:space="preserve">	2020-09-16 09:23:14</t>
  </si>
  <si>
    <t xml:space="preserve">	2020-09-16 09:28:25</t>
  </si>
  <si>
    <t xml:space="preserve">	2020-09-16 09:33:17</t>
  </si>
  <si>
    <t xml:space="preserve">	2020-09-16 09:38:20</t>
  </si>
  <si>
    <t xml:space="preserve">	2020-09-16 09:43:24</t>
  </si>
  <si>
    <t xml:space="preserve">	2020-09-16 09:48:17</t>
  </si>
  <si>
    <t xml:space="preserve">	2020-09-16 09:53:26</t>
  </si>
  <si>
    <t xml:space="preserve">	2020-09-16 09:58:36</t>
  </si>
  <si>
    <t xml:space="preserve">	2020-09-16 10:03:30</t>
  </si>
  <si>
    <t xml:space="preserve">	2020-09-16 10:08:39</t>
  </si>
  <si>
    <t xml:space="preserve">	2020-09-16 10:13:35</t>
  </si>
  <si>
    <t xml:space="preserve">	2020-09-16 10:18:39</t>
  </si>
  <si>
    <t xml:space="preserve">	2020-09-16 10:23:37</t>
  </si>
  <si>
    <t xml:space="preserve">	2020-09-16 10:28:41</t>
  </si>
  <si>
    <t xml:space="preserve">	2020-09-16 10:33:40</t>
  </si>
  <si>
    <t xml:space="preserve">	2020-09-16 10:38:44</t>
  </si>
  <si>
    <t xml:space="preserve">	2020-09-16 10:43:40</t>
  </si>
  <si>
    <t xml:space="preserve">	2020-09-16 10:48:49</t>
  </si>
  <si>
    <t xml:space="preserve">	2020-09-16 10:53:52</t>
  </si>
  <si>
    <t xml:space="preserve">	2020-09-16 10:58:52</t>
  </si>
  <si>
    <t xml:space="preserve">	2020-09-16 11:03:54</t>
  </si>
  <si>
    <t xml:space="preserve">	2020-09-16 11:09:00</t>
  </si>
  <si>
    <t xml:space="preserve">	2020-09-16 11:13:58</t>
  </si>
  <si>
    <t xml:space="preserve">	2020-09-16 11:19:01</t>
  </si>
  <si>
    <t xml:space="preserve">	2020-09-16 11:23:54</t>
  </si>
  <si>
    <t xml:space="preserve">	2020-09-16 11:29:06</t>
  </si>
  <si>
    <t xml:space="preserve">	2020-09-16 11:34:02</t>
  </si>
  <si>
    <t xml:space="preserve">	2020-09-16 11:39:01</t>
  </si>
  <si>
    <t xml:space="preserve">	2020-09-16 11:44:06</t>
  </si>
  <si>
    <t xml:space="preserve">	2020-09-16 11:49:00</t>
  </si>
  <si>
    <t xml:space="preserve">	2020-09-16 11:54:11</t>
  </si>
  <si>
    <t xml:space="preserve">	2020-09-16 11:59:08</t>
  </si>
  <si>
    <t xml:space="preserve">	2020-09-16 12:04:07</t>
  </si>
  <si>
    <t xml:space="preserve">	2020-09-16 12:09:18</t>
  </si>
  <si>
    <t xml:space="preserve">	2020-09-16 12:14:15</t>
  </si>
  <si>
    <t xml:space="preserve">	2020-09-16 12:19:11</t>
  </si>
  <si>
    <t xml:space="preserve">	2020-09-16 12:24:11</t>
  </si>
  <si>
    <t xml:space="preserve">	2020-09-16 12:29:19</t>
  </si>
  <si>
    <t xml:space="preserve">	2020-09-16 12:34:16</t>
  </si>
  <si>
    <t xml:space="preserve">	2020-09-16 12:39:19</t>
  </si>
  <si>
    <t xml:space="preserve">	2020-09-16 12:44:17</t>
  </si>
  <si>
    <t xml:space="preserve">	2020-09-16 12:49:18</t>
  </si>
  <si>
    <t xml:space="preserve">	2020-09-16 12:54:20</t>
  </si>
  <si>
    <t xml:space="preserve">	2020-09-16 12:59:19</t>
  </si>
  <si>
    <t xml:space="preserve">	2020-09-16 13:04:22</t>
  </si>
  <si>
    <t xml:space="preserve">	2020-09-16 13:09:21</t>
  </si>
  <si>
    <t xml:space="preserve">	2020-09-16 13:14:23</t>
  </si>
  <si>
    <t xml:space="preserve">	2020-09-16 13:19:24</t>
  </si>
  <si>
    <t xml:space="preserve">	2020-09-16 13:24:24</t>
  </si>
  <si>
    <t xml:space="preserve">	2020-09-16 13:29:26</t>
  </si>
  <si>
    <t xml:space="preserve">	2020-09-16 13:34:29</t>
  </si>
  <si>
    <t xml:space="preserve">	2020-09-16 13:39:30</t>
  </si>
  <si>
    <t xml:space="preserve">	2020-09-16 13:44:33</t>
  </si>
  <si>
    <t xml:space="preserve">	2020-09-16 13:49:36</t>
  </si>
  <si>
    <t xml:space="preserve">	2020-09-16 13:54:40</t>
  </si>
  <si>
    <t xml:space="preserve">	2020-09-16 13:59:42</t>
  </si>
  <si>
    <t xml:space="preserve">	2020-09-16 14:04:50</t>
  </si>
  <si>
    <t xml:space="preserve">	2020-09-16 14:09:55</t>
  </si>
  <si>
    <t xml:space="preserve">	2020-09-16 14:15:01</t>
  </si>
  <si>
    <t xml:space="preserve">	2020-09-16 14:20:08</t>
  </si>
  <si>
    <t xml:space="preserve">	2020-09-16 14:25:19</t>
  </si>
  <si>
    <t xml:space="preserve">	2020-09-16 14:30:35</t>
  </si>
  <si>
    <t xml:space="preserve">	2020-09-16 14:35:45</t>
  </si>
  <si>
    <t xml:space="preserve">	2020-09-16 14:40:56</t>
  </si>
  <si>
    <t xml:space="preserve">	2020-09-16 14:46:08</t>
  </si>
  <si>
    <t xml:space="preserve">	2020-09-16 14:51:26</t>
  </si>
  <si>
    <t xml:space="preserve">	2020-09-16 14:56:40</t>
  </si>
  <si>
    <t xml:space="preserve">	2020-09-16 15:01:52</t>
  </si>
  <si>
    <t xml:space="preserve">	2020-09-16 15:07:10</t>
  </si>
  <si>
    <t xml:space="preserve">	2020-09-16 15:12:24</t>
  </si>
  <si>
    <t xml:space="preserve">	2020-09-16 15:17:41</t>
  </si>
  <si>
    <t xml:space="preserve">	2020-09-16 15:22:56</t>
  </si>
  <si>
    <t xml:space="preserve">	2020-09-16 15:28:12</t>
  </si>
  <si>
    <t xml:space="preserve">	2020-09-16 15:33:29</t>
  </si>
  <si>
    <t xml:space="preserve">	2020-09-16 15:38:47</t>
  </si>
  <si>
    <t xml:space="preserve">	2020-09-16 15:44:05</t>
  </si>
  <si>
    <t xml:space="preserve">	2020-09-16 15:49:23</t>
  </si>
  <si>
    <t xml:space="preserve">	2020-09-16 15:54:42</t>
  </si>
  <si>
    <t xml:space="preserve">	2020-09-16 16:00:00</t>
  </si>
  <si>
    <t xml:space="preserve">	2020-09-16 16:05:19</t>
  </si>
  <si>
    <t xml:space="preserve">	2020-09-16 16:10:39</t>
  </si>
  <si>
    <t xml:space="preserve">	2020-09-16 16:16:05</t>
  </si>
  <si>
    <t xml:space="preserve">	2020-09-16 16:21:32</t>
  </si>
  <si>
    <t xml:space="preserve">	2020-09-16 16:26:59</t>
  </si>
  <si>
    <t xml:space="preserve">	2020-09-16 16:32:21</t>
  </si>
  <si>
    <t xml:space="preserve">	2020-09-16 16:37:45</t>
  </si>
  <si>
    <t xml:space="preserve">	2020-09-16 16:43:05</t>
  </si>
  <si>
    <t xml:space="preserve">	2020-09-16 16:48:24</t>
  </si>
  <si>
    <t xml:space="preserve">	2020-09-16 16:53:44</t>
  </si>
  <si>
    <t xml:space="preserve">	2020-09-16 16:59:09</t>
  </si>
  <si>
    <t xml:space="preserve">	2020-09-16 17:04:30</t>
  </si>
  <si>
    <t xml:space="preserve">	2020-09-16 17:09:55</t>
  </si>
  <si>
    <t xml:space="preserve">	2020-09-16 17:15:20</t>
  </si>
  <si>
    <t xml:space="preserve">	2020-09-16 17:20:45</t>
  </si>
  <si>
    <t xml:space="preserve">	2020-09-16 17:26:06</t>
  </si>
  <si>
    <t xml:space="preserve">	2020-09-16 17:31:29</t>
  </si>
  <si>
    <t xml:space="preserve">	2020-09-16 17:36:53</t>
  </si>
  <si>
    <t xml:space="preserve">	2020-09-16 17:42:23</t>
  </si>
  <si>
    <t xml:space="preserve">	2020-09-16 17:47:56</t>
  </si>
  <si>
    <t xml:space="preserve">	2020-09-16 17:53:26</t>
  </si>
  <si>
    <t xml:space="preserve">	2020-09-16 17:58:59</t>
  </si>
  <si>
    <t xml:space="preserve">	2020-09-16 18:04:26</t>
  </si>
  <si>
    <t xml:space="preserve">	2020-09-16 18:09:53</t>
  </si>
  <si>
    <t xml:space="preserve">	2020-09-16 18:15:23</t>
  </si>
  <si>
    <t xml:space="preserve">	2020-09-16 18:20:54</t>
  </si>
  <si>
    <t xml:space="preserve">	2020-09-16 18:26:25</t>
  </si>
  <si>
    <t xml:space="preserve">	2020-09-16 18:31:53</t>
  </si>
  <si>
    <t xml:space="preserve">	2020-09-16 18:37:25</t>
  </si>
  <si>
    <t xml:space="preserve">	2020-09-16 18:42:56</t>
  </si>
  <si>
    <t xml:space="preserve">	2020-09-16 18:48:28</t>
  </si>
  <si>
    <t xml:space="preserve">	2020-09-16 18:54:07</t>
  </si>
  <si>
    <t xml:space="preserve">	2020-09-16 18:59:39</t>
  </si>
  <si>
    <t xml:space="preserve">	2020-09-16 19:05:12</t>
  </si>
  <si>
    <t xml:space="preserve">	2020-09-16 19:10:54</t>
  </si>
  <si>
    <t xml:space="preserve">	2020-09-16 19:16:42</t>
  </si>
  <si>
    <t xml:space="preserve">	2020-09-16 19:22:22</t>
  </si>
  <si>
    <t xml:space="preserve">	2020-09-15 23:27:03</t>
  </si>
  <si>
    <t xml:space="preserve">	2020-09-15 23:32:09</t>
  </si>
  <si>
    <t xml:space="preserve">	2020-09-15 23:37:08</t>
  </si>
  <si>
    <t xml:space="preserve">	2020-09-15 23:42:11</t>
  </si>
  <si>
    <t xml:space="preserve">	2020-09-15 23:47:11</t>
  </si>
  <si>
    <t xml:space="preserve">	2020-09-15 23:52:14</t>
  </si>
  <si>
    <t xml:space="preserve">	2020-09-15 23:57:12</t>
  </si>
  <si>
    <t xml:space="preserve">	2020-09-16 00:02:10</t>
  </si>
  <si>
    <t xml:space="preserve">	2020-09-16 00:07:10</t>
  </si>
  <si>
    <t xml:space="preserve">	2020-09-16 00:12:10</t>
  </si>
  <si>
    <t xml:space="preserve">	2020-09-16 00:17:08</t>
  </si>
  <si>
    <t xml:space="preserve">	2020-09-16 00:22:06</t>
  </si>
  <si>
    <t xml:space="preserve">	2020-09-16 00:27:08</t>
  </si>
  <si>
    <t xml:space="preserve">	2020-09-16 00:32:05</t>
  </si>
  <si>
    <t xml:space="preserve">	2020-09-16 00:37:05</t>
  </si>
  <si>
    <t xml:space="preserve">	2020-09-16 00:42:04</t>
  </si>
  <si>
    <t xml:space="preserve">	2020-09-16 00:47:04</t>
  </si>
  <si>
    <t xml:space="preserve">	2020-09-16 00:52:04</t>
  </si>
  <si>
    <t xml:space="preserve">	2020-09-16 00:57:03</t>
  </si>
  <si>
    <t xml:space="preserve">	2020-09-16 01:02:03</t>
  </si>
  <si>
    <t xml:space="preserve">	2020-09-16 01:07:04</t>
  </si>
  <si>
    <t xml:space="preserve">	2020-09-16 01:12:04</t>
  </si>
  <si>
    <t xml:space="preserve">	2020-09-16 01:17:03</t>
  </si>
  <si>
    <t xml:space="preserve">	2020-09-16 01:22:04</t>
  </si>
  <si>
    <t xml:space="preserve">	2020-09-16 01:27:04</t>
  </si>
  <si>
    <t xml:space="preserve">	2020-09-16 01:32:05</t>
  </si>
  <si>
    <t xml:space="preserve">	2020-09-16 01:37:08</t>
  </si>
  <si>
    <t xml:space="preserve">	2020-09-16 01:42:06</t>
  </si>
  <si>
    <t xml:space="preserve">	2020-09-16 01:47:08</t>
  </si>
  <si>
    <t xml:space="preserve">	2020-09-16 01:52:07</t>
  </si>
  <si>
    <t xml:space="preserve">	2020-09-16 01:57:09</t>
  </si>
  <si>
    <t xml:space="preserve">	2020-09-16 02:02:09</t>
  </si>
  <si>
    <t xml:space="preserve">	2020-09-16 02:07:13</t>
  </si>
  <si>
    <t xml:space="preserve">	2020-09-16 02:12:12</t>
  </si>
  <si>
    <t xml:space="preserve">	2020-09-16 02:17:10</t>
  </si>
  <si>
    <t xml:space="preserve">	2020-09-16 02:22:12</t>
  </si>
  <si>
    <t xml:space="preserve">	2020-09-16 02:27:15</t>
  </si>
  <si>
    <t xml:space="preserve">	2020-09-16 02:32:15</t>
  </si>
  <si>
    <t xml:space="preserve">	2020-09-16 02:37:14</t>
  </si>
  <si>
    <t xml:space="preserve">	2020-09-16 02:42:14</t>
  </si>
  <si>
    <t xml:space="preserve">	2020-09-16 02:47:13</t>
  </si>
  <si>
    <t xml:space="preserve">	2020-09-16 02:52:14</t>
  </si>
  <si>
    <t xml:space="preserve">	2020-09-16 02:57:17</t>
  </si>
  <si>
    <t xml:space="preserve">	2020-09-16 03:02:16</t>
  </si>
  <si>
    <t xml:space="preserve">	2020-09-16 03:07:17</t>
  </si>
  <si>
    <t xml:space="preserve">	2020-09-16 03:12:17</t>
  </si>
  <si>
    <t xml:space="preserve">	2020-09-16 03:17:17</t>
  </si>
  <si>
    <t xml:space="preserve">	2020-09-16 03:22:19</t>
  </si>
  <si>
    <t xml:space="preserve">	2020-09-16 03:27:20</t>
  </si>
  <si>
    <t xml:space="preserve">	2020-09-16 03:32:16</t>
  </si>
  <si>
    <t xml:space="preserve">	2020-09-16 03:37:16</t>
  </si>
  <si>
    <t xml:space="preserve">	2020-09-16 03:42:17</t>
  </si>
  <si>
    <t xml:space="preserve">	2020-09-16 03:47:21</t>
  </si>
  <si>
    <t xml:space="preserve">	2020-09-16 03:52:18</t>
  </si>
  <si>
    <t xml:space="preserve">	2020-09-16 03:57:22</t>
  </si>
  <si>
    <t xml:space="preserve">	2020-09-16 04:02:21</t>
  </si>
  <si>
    <t xml:space="preserve">	2020-09-16 04:07:17</t>
  </si>
  <si>
    <t xml:space="preserve">	2020-09-16 04:12:16</t>
  </si>
  <si>
    <t xml:space="preserve">	2020-09-16 04:17:25</t>
  </si>
  <si>
    <t xml:space="preserve">	2020-09-16 04:22:25</t>
  </si>
  <si>
    <t xml:space="preserve">	2020-09-16 04:27:19</t>
  </si>
  <si>
    <t xml:space="preserve">	2020-09-16 04:32:26</t>
  </si>
  <si>
    <t xml:space="preserve">	2020-09-16 04:37:19</t>
  </si>
  <si>
    <t xml:space="preserve">	2020-09-16 04:42:28</t>
  </si>
  <si>
    <t xml:space="preserve">	2020-09-16 04:47:27</t>
  </si>
  <si>
    <t xml:space="preserve">	2020-09-16 04:52:26</t>
  </si>
  <si>
    <t xml:space="preserve">	2020-09-16 04:57:21</t>
  </si>
  <si>
    <t xml:space="preserve">	2020-09-16 05:02:26</t>
  </si>
  <si>
    <t xml:space="preserve">	2020-09-16 05:07:29</t>
  </si>
  <si>
    <t xml:space="preserve">	2020-09-16 05:12:25</t>
  </si>
  <si>
    <t xml:space="preserve">	2020-09-16 05:17:27</t>
  </si>
  <si>
    <t xml:space="preserve">	2020-09-16 05:22:24</t>
  </si>
  <si>
    <t xml:space="preserve">	2020-09-16 05:27:28</t>
  </si>
  <si>
    <t xml:space="preserve">	2020-09-16 05:32:29</t>
  </si>
  <si>
    <t xml:space="preserve">	2020-09-16 05:37:33</t>
  </si>
  <si>
    <t xml:space="preserve">	2020-09-16 05:42:31</t>
  </si>
  <si>
    <t xml:space="preserve">	2020-09-16 05:47:23</t>
  </si>
  <si>
    <t xml:space="preserve">	2020-09-16 05:52:30</t>
  </si>
  <si>
    <t xml:space="preserve">	2020-09-16 05:57:32</t>
  </si>
  <si>
    <t xml:space="preserve">	2020-09-16 06:02:26</t>
  </si>
  <si>
    <t xml:space="preserve">	2020-09-16 06:07:27</t>
  </si>
  <si>
    <t xml:space="preserve">	2020-09-16 06:12:26</t>
  </si>
  <si>
    <t xml:space="preserve">	2020-09-16 06:17:25</t>
  </si>
  <si>
    <t xml:space="preserve">	2020-09-16 06:22:33</t>
  </si>
  <si>
    <t xml:space="preserve">	2020-09-16 06:27:27</t>
  </si>
  <si>
    <t xml:space="preserve">	2020-09-16 06:32:37</t>
  </si>
  <si>
    <t xml:space="preserve">	2020-09-16 06:37:27</t>
  </si>
  <si>
    <t xml:space="preserve">	2020-09-16 06:42:30</t>
  </si>
  <si>
    <t xml:space="preserve">	2020-09-16 06:47:31</t>
  </si>
  <si>
    <t xml:space="preserve">	2020-09-16 06:52:27</t>
  </si>
  <si>
    <t xml:space="preserve">	2020-09-16 06:57:27</t>
  </si>
  <si>
    <t xml:space="preserve">	2020-09-16 07:02:39</t>
  </si>
  <si>
    <t xml:space="preserve">	2020-09-16 07:07:29</t>
  </si>
  <si>
    <t xml:space="preserve">	2020-09-16 07:12:34</t>
  </si>
  <si>
    <t xml:space="preserve">	2020-09-16 07:17:35</t>
  </si>
  <si>
    <t xml:space="preserve">	2020-09-16 07:22:30</t>
  </si>
  <si>
    <t xml:space="preserve">	2020-09-16 07:27:35</t>
  </si>
  <si>
    <t xml:space="preserve">	2020-09-16 07:32:31</t>
  </si>
  <si>
    <t xml:space="preserve">	2020-09-16 07:37:33</t>
  </si>
  <si>
    <t xml:space="preserve">	2020-09-16 07:42:30</t>
  </si>
  <si>
    <t xml:space="preserve">	2020-09-16 07:47:33</t>
  </si>
  <si>
    <t xml:space="preserve">	2020-09-16 07:52:35</t>
  </si>
  <si>
    <t xml:space="preserve">	2020-09-16 07:57:33</t>
  </si>
  <si>
    <t xml:space="preserve">	2020-09-16 08:02:33</t>
  </si>
  <si>
    <t xml:space="preserve">	2020-09-16 08:07:34</t>
  </si>
  <si>
    <t xml:space="preserve">	2020-09-16 08:12:34</t>
  </si>
  <si>
    <t xml:space="preserve">	2020-09-16 08:17:40</t>
  </si>
  <si>
    <t xml:space="preserve">	2020-09-16 08:22:32</t>
  </si>
  <si>
    <t xml:space="preserve">	2020-09-16 08:27:44</t>
  </si>
  <si>
    <t xml:space="preserve">	2020-09-16 08:32:39</t>
  </si>
  <si>
    <t xml:space="preserve">	2020-09-16 08:37:36</t>
  </si>
  <si>
    <t xml:space="preserve">	2020-09-16 08:42:46</t>
  </si>
  <si>
    <t xml:space="preserve">	2020-09-16 08:47:48</t>
  </si>
  <si>
    <t xml:space="preserve">	2020-09-16 08:52:48</t>
  </si>
  <si>
    <t xml:space="preserve">	2020-09-16 08:57:37</t>
  </si>
  <si>
    <t xml:space="preserve">	2020-09-16 09:02:51</t>
  </si>
  <si>
    <t xml:space="preserve">	2020-09-16 09:07:54</t>
  </si>
  <si>
    <t xml:space="preserve">	2020-09-16 09:12:49</t>
  </si>
  <si>
    <t xml:space="preserve">	2020-09-16 09:18:03</t>
  </si>
  <si>
    <t xml:space="preserve">	2020-09-16 09:22:58</t>
  </si>
  <si>
    <t xml:space="preserve">	2020-09-16 09:28:07</t>
  </si>
  <si>
    <t xml:space="preserve">	2020-09-16 09:32:59</t>
  </si>
  <si>
    <t xml:space="preserve">	2020-09-16 09:38:03</t>
  </si>
  <si>
    <t xml:space="preserve">	2020-09-16 09:43:07</t>
  </si>
  <si>
    <t xml:space="preserve">	2020-09-16 09:48:00</t>
  </si>
  <si>
    <t xml:space="preserve">	2020-09-16 09:53:09</t>
  </si>
  <si>
    <t xml:space="preserve">	2020-09-16 09:58:18</t>
  </si>
  <si>
    <t xml:space="preserve">	2020-09-16 10:03:13</t>
  </si>
  <si>
    <t xml:space="preserve">	2020-09-16 10:08:20</t>
  </si>
  <si>
    <t xml:space="preserve">	2020-09-16 10:13:18</t>
  </si>
  <si>
    <t xml:space="preserve">	2020-09-16 10:18:21</t>
  </si>
  <si>
    <t xml:space="preserve">	2020-09-16 10:23:20</t>
  </si>
  <si>
    <t xml:space="preserve">	2020-09-16 10:28:23</t>
  </si>
  <si>
    <t xml:space="preserve">	2020-09-16 10:33:23</t>
  </si>
  <si>
    <t xml:space="preserve">	2020-09-16 10:38:27</t>
  </si>
  <si>
    <t xml:space="preserve">	2020-09-16 10:43:23</t>
  </si>
  <si>
    <t xml:space="preserve">	2020-09-16 10:48:32</t>
  </si>
  <si>
    <t xml:space="preserve">	2020-09-16 10:53:36</t>
  </si>
  <si>
    <t xml:space="preserve">	2020-09-16 10:58:36</t>
  </si>
  <si>
    <t xml:space="preserve">	2020-09-16 11:03:37</t>
  </si>
  <si>
    <t xml:space="preserve">	2020-09-16 11:08:42</t>
  </si>
  <si>
    <t xml:space="preserve">	2020-09-16 11:13:40</t>
  </si>
  <si>
    <t xml:space="preserve">	2020-09-16 11:18:44</t>
  </si>
  <si>
    <t xml:space="preserve">	2020-09-16 11:23:37</t>
  </si>
  <si>
    <t xml:space="preserve">	2020-09-16 11:28:49</t>
  </si>
  <si>
    <t xml:space="preserve">	2020-09-16 11:33:45</t>
  </si>
  <si>
    <t xml:space="preserve">	2020-09-16 11:38:44</t>
  </si>
  <si>
    <t xml:space="preserve">	2020-09-16 11:43:49</t>
  </si>
  <si>
    <t xml:space="preserve">	2020-09-16 11:48:43</t>
  </si>
  <si>
    <t xml:space="preserve">	2020-09-16 11:53:52</t>
  </si>
  <si>
    <t xml:space="preserve">	2020-09-16 11:58:51</t>
  </si>
  <si>
    <t xml:space="preserve">	2020-09-16 12:03:51</t>
  </si>
  <si>
    <t xml:space="preserve">	2020-09-16 12:09:00</t>
  </si>
  <si>
    <t xml:space="preserve">	2020-09-16 12:13:56</t>
  </si>
  <si>
    <t xml:space="preserve">	2020-09-16 12:18:54</t>
  </si>
  <si>
    <t xml:space="preserve">	2020-09-16 12:23:54</t>
  </si>
  <si>
    <t xml:space="preserve">	2020-09-16 12:29:02</t>
  </si>
  <si>
    <t xml:space="preserve">	2020-09-16 12:33:59</t>
  </si>
  <si>
    <t xml:space="preserve">	2020-09-16 12:39:01</t>
  </si>
  <si>
    <t xml:space="preserve">	2020-09-16 12:44:00</t>
  </si>
  <si>
    <t xml:space="preserve">	2020-09-16 12:49:01</t>
  </si>
  <si>
    <t xml:space="preserve">	2020-09-16 12:54:03</t>
  </si>
  <si>
    <t xml:space="preserve">	2020-09-16 12:59:02</t>
  </si>
  <si>
    <t xml:space="preserve">	2020-09-16 13:04:05</t>
  </si>
  <si>
    <t xml:space="preserve">	2020-09-16 13:09:04</t>
  </si>
  <si>
    <t xml:space="preserve">	2020-09-16 13:14:05</t>
  </si>
  <si>
    <t xml:space="preserve">	2020-09-16 13:19:06</t>
  </si>
  <si>
    <t xml:space="preserve">	2020-09-16 13:24:06</t>
  </si>
  <si>
    <t xml:space="preserve">	2020-09-16 13:29:09</t>
  </si>
  <si>
    <t xml:space="preserve">	2020-09-16 13:34:10</t>
  </si>
  <si>
    <t xml:space="preserve">	2020-09-16 13:39:12</t>
  </si>
  <si>
    <t xml:space="preserve">	2020-09-16 13:44:16</t>
  </si>
  <si>
    <t xml:space="preserve">	2020-09-16 13:49:19</t>
  </si>
  <si>
    <t xml:space="preserve">	2020-09-16 13:54:23</t>
  </si>
  <si>
    <t xml:space="preserve">	2020-09-16 13:59:25</t>
  </si>
  <si>
    <t xml:space="preserve">	2020-09-16 14:04:31</t>
  </si>
  <si>
    <t xml:space="preserve">	2020-09-16 14:09:38</t>
  </si>
  <si>
    <t xml:space="preserve">	2020-09-16 14:14:43</t>
  </si>
  <si>
    <t xml:space="preserve">	2020-09-16 14:19:51</t>
  </si>
  <si>
    <t xml:space="preserve">	2020-09-16 14:25:02</t>
  </si>
  <si>
    <t xml:space="preserve">	2020-09-16 14:30:17</t>
  </si>
  <si>
    <t xml:space="preserve">	2020-09-16 14:35:27</t>
  </si>
  <si>
    <t xml:space="preserve">	2020-09-16 14:40:37</t>
  </si>
  <si>
    <t xml:space="preserve">	2020-09-16 14:45:50</t>
  </si>
  <si>
    <t xml:space="preserve">	2020-09-16 14:51:08</t>
  </si>
  <si>
    <t xml:space="preserve">	2020-09-16 14:56:22</t>
  </si>
  <si>
    <t xml:space="preserve">	2020-09-16 15:01:34</t>
  </si>
  <si>
    <t xml:space="preserve">	2020-09-16 15:06:51</t>
  </si>
  <si>
    <t xml:space="preserve">	2020-09-16 15:12:06</t>
  </si>
  <si>
    <t xml:space="preserve">	2020-09-16 15:17:23</t>
  </si>
  <si>
    <t xml:space="preserve">	2020-09-16 15:22:38</t>
  </si>
  <si>
    <t xml:space="preserve">	2020-09-16 15:27:54</t>
  </si>
  <si>
    <t xml:space="preserve">	2020-09-16 15:33:10</t>
  </si>
  <si>
    <t xml:space="preserve">	2020-09-16 15:38:27</t>
  </si>
  <si>
    <t xml:space="preserve">	2020-09-16 15:43:47</t>
  </si>
  <si>
    <t xml:space="preserve">	2020-09-16 15:49:05</t>
  </si>
  <si>
    <t xml:space="preserve">	2020-09-16 15:54:24</t>
  </si>
  <si>
    <t xml:space="preserve">	2020-09-16 15:59:42</t>
  </si>
  <si>
    <t xml:space="preserve">	2020-09-16 16:05:00</t>
  </si>
  <si>
    <t xml:space="preserve">	2020-09-16 16:10:20</t>
  </si>
  <si>
    <t xml:space="preserve">	2020-09-16 16:15:44</t>
  </si>
  <si>
    <t xml:space="preserve">	2020-09-16 16:21:14</t>
  </si>
  <si>
    <t xml:space="preserve">	2020-09-16 16:26:38</t>
  </si>
  <si>
    <t xml:space="preserve">	2020-09-16 16:32:02</t>
  </si>
  <si>
    <t xml:space="preserve">	2020-09-16 16:37:25</t>
  </si>
  <si>
    <t xml:space="preserve">	2020-09-16 16:42:47</t>
  </si>
  <si>
    <t xml:space="preserve">	2020-09-16 16:48:05</t>
  </si>
  <si>
    <t xml:space="preserve">	2020-09-16 16:53:26</t>
  </si>
  <si>
    <t xml:space="preserve">	2020-09-16 16:58:50</t>
  </si>
  <si>
    <t xml:space="preserve">	2020-09-16 17:04:12</t>
  </si>
  <si>
    <t xml:space="preserve">	2020-09-16 17:09:34</t>
  </si>
  <si>
    <t xml:space="preserve">	2020-09-16 17:15:01</t>
  </si>
  <si>
    <t xml:space="preserve">	2020-09-16 17:20:26</t>
  </si>
  <si>
    <t xml:space="preserve">	2020-09-16 17:25:47</t>
  </si>
  <si>
    <t xml:space="preserve">	2020-09-16 17:31:10</t>
  </si>
  <si>
    <t xml:space="preserve">	2020-09-16 17:36:33</t>
  </si>
  <si>
    <t xml:space="preserve">	2020-09-16 17:42:04</t>
  </si>
  <si>
    <t xml:space="preserve">	2020-09-16 17:47:35</t>
  </si>
  <si>
    <t xml:space="preserve">	2020-09-16 17:53:07</t>
  </si>
  <si>
    <t xml:space="preserve">	2020-09-16 17:58:39</t>
  </si>
  <si>
    <t xml:space="preserve">	2020-09-16 18:04:08</t>
  </si>
  <si>
    <t xml:space="preserve">	2020-09-16 18:09:32</t>
  </si>
  <si>
    <t xml:space="preserve">	2020-09-16 18:15:04</t>
  </si>
  <si>
    <t xml:space="preserve">	2020-09-16 18:20:35</t>
  </si>
  <si>
    <t xml:space="preserve">	2020-09-16 18:26:06</t>
  </si>
  <si>
    <t xml:space="preserve">	2020-09-16 18:31:32</t>
  </si>
  <si>
    <t xml:space="preserve">	2020-09-16 18:37:06</t>
  </si>
  <si>
    <t xml:space="preserve">	2020-09-16 18:42:36</t>
  </si>
  <si>
    <t xml:space="preserve">	2020-09-16 18:48:09</t>
  </si>
  <si>
    <t xml:space="preserve">	2020-09-16 18:53:48</t>
  </si>
  <si>
    <t xml:space="preserve">	2020-09-16 18:59:19</t>
  </si>
  <si>
    <t xml:space="preserve">	2020-09-16 19:04:53</t>
  </si>
  <si>
    <t xml:space="preserve">	2020-09-16 19:10:35</t>
  </si>
  <si>
    <t xml:space="preserve">	2020-09-16 19:16:23</t>
  </si>
  <si>
    <t xml:space="preserve">	2020-09-16 19:22:01</t>
  </si>
  <si>
    <t xml:space="preserve">	2020-09-15 23:26:46</t>
  </si>
  <si>
    <t xml:space="preserve">	2020-09-15 23:31:53</t>
  </si>
  <si>
    <t xml:space="preserve">	2020-09-15 23:36:52</t>
  </si>
  <si>
    <t xml:space="preserve">	2020-09-15 23:41:55</t>
  </si>
  <si>
    <t xml:space="preserve">	2020-09-15 23:46:56</t>
  </si>
  <si>
    <t xml:space="preserve">	2020-09-15 23:51:58</t>
  </si>
  <si>
    <t xml:space="preserve">	2020-09-15 23:56:56</t>
  </si>
  <si>
    <t xml:space="preserve">	2020-09-16 00:01:54</t>
  </si>
  <si>
    <t xml:space="preserve">	2020-09-16 00:06:54</t>
  </si>
  <si>
    <t xml:space="preserve">	2020-09-16 00:11:54</t>
  </si>
  <si>
    <t xml:space="preserve">	2020-09-16 00:16:52</t>
  </si>
  <si>
    <t xml:space="preserve">	2020-09-16 00:21:52</t>
  </si>
  <si>
    <t xml:space="preserve">	2020-09-16 00:26:53</t>
  </si>
  <si>
    <t xml:space="preserve">	2020-09-16 00:31:51</t>
  </si>
  <si>
    <t xml:space="preserve">	2020-09-16 00:36:51</t>
  </si>
  <si>
    <t xml:space="preserve">	2020-09-16 00:41:50</t>
  </si>
  <si>
    <t xml:space="preserve">	2020-09-16 00:46:49</t>
  </si>
  <si>
    <t xml:space="preserve">	2020-09-16 00:51:50</t>
  </si>
  <si>
    <t xml:space="preserve">	2020-09-16 00:56:49</t>
  </si>
  <si>
    <t xml:space="preserve">	2020-09-16 01:01:49</t>
  </si>
  <si>
    <t xml:space="preserve">	2020-09-16 01:06:50</t>
  </si>
  <si>
    <t xml:space="preserve">	2020-09-16 01:11:50</t>
  </si>
  <si>
    <t xml:space="preserve">	2020-09-16 01:16:50</t>
  </si>
  <si>
    <t xml:space="preserve">	2020-09-16 01:21:51</t>
  </si>
  <si>
    <t xml:space="preserve">	2020-09-16 01:26:50</t>
  </si>
  <si>
    <t xml:space="preserve">	2020-09-16 01:31:52</t>
  </si>
  <si>
    <t xml:space="preserve">	2020-09-16 01:36:53</t>
  </si>
  <si>
    <t xml:space="preserve">	2020-09-16 01:41:52</t>
  </si>
  <si>
    <t xml:space="preserve">	2020-09-16 01:46:54</t>
  </si>
  <si>
    <t xml:space="preserve">	2020-09-16 01:51:54</t>
  </si>
  <si>
    <t xml:space="preserve">	2020-09-16 01:56:55</t>
  </si>
  <si>
    <t xml:space="preserve">	2020-09-16 02:01:56</t>
  </si>
  <si>
    <t xml:space="preserve">	2020-09-16 02:06:58</t>
  </si>
  <si>
    <t xml:space="preserve">	2020-09-16 02:11:57</t>
  </si>
  <si>
    <t xml:space="preserve">	2020-09-16 02:16:55</t>
  </si>
  <si>
    <t xml:space="preserve">	2020-09-16 02:21:58</t>
  </si>
  <si>
    <t xml:space="preserve">	2020-09-16 02:27:00</t>
  </si>
  <si>
    <t xml:space="preserve">	2020-09-16 02:32:00</t>
  </si>
  <si>
    <t xml:space="preserve">	2020-09-16 02:36:59</t>
  </si>
  <si>
    <t xml:space="preserve">	2020-09-16 02:41:59</t>
  </si>
  <si>
    <t xml:space="preserve">	2020-09-16 02:46:59</t>
  </si>
  <si>
    <t xml:space="preserve">	2020-09-16 02:51:59</t>
  </si>
  <si>
    <t xml:space="preserve">	2020-09-16 02:57:02</t>
  </si>
  <si>
    <t xml:space="preserve">	2020-09-16 03:02:01</t>
  </si>
  <si>
    <t xml:space="preserve">	2020-09-16 03:07:02</t>
  </si>
  <si>
    <t xml:space="preserve">	2020-09-16 03:12:02</t>
  </si>
  <si>
    <t xml:space="preserve">	2020-09-16 03:17:01</t>
  </si>
  <si>
    <t xml:space="preserve">	2020-09-16 03:22:03</t>
  </si>
  <si>
    <t xml:space="preserve">	2020-09-16 03:27:04</t>
  </si>
  <si>
    <t xml:space="preserve">	2020-09-16 03:32:01</t>
  </si>
  <si>
    <t xml:space="preserve">	2020-09-16 03:37:01</t>
  </si>
  <si>
    <t xml:space="preserve">	2020-09-16 03:42:02</t>
  </si>
  <si>
    <t xml:space="preserve">	2020-09-16 03:47:06</t>
  </si>
  <si>
    <t xml:space="preserve">	2020-09-16 03:52:03</t>
  </si>
  <si>
    <t xml:space="preserve">	2020-09-16 03:57:06</t>
  </si>
  <si>
    <t xml:space="preserve">	2020-09-16 04:02:06</t>
  </si>
  <si>
    <t xml:space="preserve">	2020-09-16 04:07:02</t>
  </si>
  <si>
    <t xml:space="preserve">	2020-09-16 04:12:01</t>
  </si>
  <si>
    <t xml:space="preserve">	2020-09-16 04:17:09</t>
  </si>
  <si>
    <t xml:space="preserve">	2020-09-16 04:22:08</t>
  </si>
  <si>
    <t xml:space="preserve">	2020-09-16 04:27:03</t>
  </si>
  <si>
    <t xml:space="preserve">	2020-09-16 04:32:10</t>
  </si>
  <si>
    <t xml:space="preserve">	2020-09-16 04:37:04</t>
  </si>
  <si>
    <t xml:space="preserve">	2020-09-16 04:42:12</t>
  </si>
  <si>
    <t xml:space="preserve">	2020-09-16 04:47:10</t>
  </si>
  <si>
    <t xml:space="preserve">	2020-09-16 04:52:10</t>
  </si>
  <si>
    <t xml:space="preserve">	2020-09-16 04:57:06</t>
  </si>
  <si>
    <t xml:space="preserve">	2020-09-16 05:02:10</t>
  </si>
  <si>
    <t xml:space="preserve">	2020-09-16 05:07:12</t>
  </si>
  <si>
    <t xml:space="preserve">	2020-09-16 05:12:09</t>
  </si>
  <si>
    <t xml:space="preserve">	2020-09-16 05:17:11</t>
  </si>
  <si>
    <t xml:space="preserve">	2020-09-16 05:22:09</t>
  </si>
  <si>
    <t xml:space="preserve">	2020-09-16 05:27:12</t>
  </si>
  <si>
    <t xml:space="preserve">	2020-09-16 05:32:13</t>
  </si>
  <si>
    <t xml:space="preserve">	2020-09-16 05:37:15</t>
  </si>
  <si>
    <t xml:space="preserve">	2020-09-16 05:42:14</t>
  </si>
  <si>
    <t xml:space="preserve">	2020-09-16 05:47:07</t>
  </si>
  <si>
    <t xml:space="preserve">	2020-09-16 05:52:13</t>
  </si>
  <si>
    <t xml:space="preserve">	2020-09-16 05:57:15</t>
  </si>
  <si>
    <t xml:space="preserve">	2020-09-16 06:02:09</t>
  </si>
  <si>
    <t xml:space="preserve">	2020-09-16 06:07:09</t>
  </si>
  <si>
    <t xml:space="preserve">	2020-09-16 06:12:10</t>
  </si>
  <si>
    <t xml:space="preserve">	2020-09-16 06:17:10</t>
  </si>
  <si>
    <t xml:space="preserve">	2020-09-16 06:22:17</t>
  </si>
  <si>
    <t xml:space="preserve">	2020-09-16 06:27:11</t>
  </si>
  <si>
    <t xml:space="preserve">	2020-09-16 06:32:18</t>
  </si>
  <si>
    <t xml:space="preserve">	2020-09-16 06:37:10</t>
  </si>
  <si>
    <t xml:space="preserve">	2020-09-16 06:42:13</t>
  </si>
  <si>
    <t xml:space="preserve">	2020-09-16 06:47:14</t>
  </si>
  <si>
    <t xml:space="preserve">	2020-09-16 06:52:11</t>
  </si>
  <si>
    <t xml:space="preserve">	2020-09-16 06:57:10</t>
  </si>
  <si>
    <t xml:space="preserve">	2020-09-16 07:02:21</t>
  </si>
  <si>
    <t xml:space="preserve">	2020-09-16 07:07:12</t>
  </si>
  <si>
    <t xml:space="preserve">	2020-09-16 07:12:17</t>
  </si>
  <si>
    <t xml:space="preserve">	2020-09-16 07:17:18</t>
  </si>
  <si>
    <t xml:space="preserve">	2020-09-16 07:22:14</t>
  </si>
  <si>
    <t xml:space="preserve">	2020-09-16 07:27:19</t>
  </si>
  <si>
    <t xml:space="preserve">	2020-09-16 07:32:14</t>
  </si>
  <si>
    <t xml:space="preserve">	2020-09-16 07:37:16</t>
  </si>
  <si>
    <t xml:space="preserve">	2020-09-16 07:42:13</t>
  </si>
  <si>
    <t xml:space="preserve">	2020-09-16 07:47:16</t>
  </si>
  <si>
    <t xml:space="preserve">	2020-09-16 07:52:17</t>
  </si>
  <si>
    <t xml:space="preserve">	2020-09-16 07:57:16</t>
  </si>
  <si>
    <t xml:space="preserve">	2020-09-16 08:02:16</t>
  </si>
  <si>
    <t xml:space="preserve">	2020-09-16 08:07:16</t>
  </si>
  <si>
    <t xml:space="preserve">	2020-09-16 08:12:17</t>
  </si>
  <si>
    <t xml:space="preserve">	2020-09-16 08:17:23</t>
  </si>
  <si>
    <t xml:space="preserve">	2020-09-16 08:22:15</t>
  </si>
  <si>
    <t xml:space="preserve">	2020-09-16 08:27:26</t>
  </si>
  <si>
    <t xml:space="preserve">	2020-09-16 08:32:21</t>
  </si>
  <si>
    <t xml:space="preserve">	2020-09-16 08:37:20</t>
  </si>
  <si>
    <t xml:space="preserve">	2020-09-16 08:42:28</t>
  </si>
  <si>
    <t xml:space="preserve">	2020-09-16 08:47:29</t>
  </si>
  <si>
    <t xml:space="preserve">	2020-09-16 08:52:28</t>
  </si>
  <si>
    <t xml:space="preserve">	2020-09-16 08:57:20</t>
  </si>
  <si>
    <t xml:space="preserve">	2020-09-16 09:02:33</t>
  </si>
  <si>
    <t xml:space="preserve">	2020-09-16 09:07:35</t>
  </si>
  <si>
    <t xml:space="preserve">	2020-09-16 09:12:31</t>
  </si>
  <si>
    <t xml:space="preserve">	2020-09-16 09:17:44</t>
  </si>
  <si>
    <t xml:space="preserve">	2020-09-16 09:22:41</t>
  </si>
  <si>
    <t xml:space="preserve">	2020-09-16 09:27:48</t>
  </si>
  <si>
    <t xml:space="preserve">	2020-09-16 09:32:42</t>
  </si>
  <si>
    <t xml:space="preserve">	2020-09-16 09:37:45</t>
  </si>
  <si>
    <t xml:space="preserve">	2020-09-16 09:42:45</t>
  </si>
  <si>
    <t xml:space="preserve">	2020-09-16 09:47:42</t>
  </si>
  <si>
    <t xml:space="preserve">	2020-09-16 09:52:50</t>
  </si>
  <si>
    <t xml:space="preserve">	2020-09-16 09:57:59</t>
  </si>
  <si>
    <t xml:space="preserve">	2020-09-16 10:02:55</t>
  </si>
  <si>
    <t xml:space="preserve">	2020-09-16 10:08:01</t>
  </si>
  <si>
    <t xml:space="preserve">	2020-09-16 10:12:59</t>
  </si>
  <si>
    <t xml:space="preserve">	2020-09-16 10:18:01</t>
  </si>
  <si>
    <t xml:space="preserve">	2020-09-16 10:23:01</t>
  </si>
  <si>
    <t xml:space="preserve">	2020-09-16 10:28:03</t>
  </si>
  <si>
    <t xml:space="preserve">	2020-09-16 10:33:05</t>
  </si>
  <si>
    <t xml:space="preserve">	2020-09-16 10:38:08</t>
  </si>
  <si>
    <t xml:space="preserve">	2020-09-16 10:43:04</t>
  </si>
  <si>
    <t xml:space="preserve">	2020-09-16 10:48:13</t>
  </si>
  <si>
    <t xml:space="preserve">	2020-09-16 10:53:17</t>
  </si>
  <si>
    <t xml:space="preserve">	2020-09-16 10:58:17</t>
  </si>
  <si>
    <t xml:space="preserve">	2020-09-16 11:03:19</t>
  </si>
  <si>
    <t xml:space="preserve">	2020-09-16 11:08:20</t>
  </si>
  <si>
    <t xml:space="preserve">	2020-09-16 11:13:22</t>
  </si>
  <si>
    <t xml:space="preserve">	2020-09-16 11:18:25</t>
  </si>
  <si>
    <t xml:space="preserve">	2020-09-16 11:23:19</t>
  </si>
  <si>
    <t xml:space="preserve">	2020-09-16 11:28:27</t>
  </si>
  <si>
    <t xml:space="preserve">	2020-09-16 11:33:27</t>
  </si>
  <si>
    <t xml:space="preserve">	2020-09-16 11:38:26</t>
  </si>
  <si>
    <t xml:space="preserve">	2020-09-16 11:43:29</t>
  </si>
  <si>
    <t xml:space="preserve">	2020-09-16 11:48:25</t>
  </si>
  <si>
    <t xml:space="preserve">	2020-09-16 11:53:32</t>
  </si>
  <si>
    <t xml:space="preserve">	2020-09-16 11:58:32</t>
  </si>
  <si>
    <t xml:space="preserve">	2020-09-16 12:03:32</t>
  </si>
  <si>
    <t xml:space="preserve">	2020-09-16 12:08:39</t>
  </si>
  <si>
    <t xml:space="preserve">	2020-09-16 12:13:36</t>
  </si>
  <si>
    <t xml:space="preserve">	2020-09-16 12:18:36</t>
  </si>
  <si>
    <t xml:space="preserve">	2020-09-16 12:23:36</t>
  </si>
  <si>
    <t xml:space="preserve">	2020-09-16 12:28:42</t>
  </si>
  <si>
    <t xml:space="preserve">	2020-09-16 12:33:40</t>
  </si>
  <si>
    <t xml:space="preserve">	2020-09-16 12:38:41</t>
  </si>
  <si>
    <t xml:space="preserve">	2020-09-16 12:43:41</t>
  </si>
  <si>
    <t xml:space="preserve">	2020-09-16 12:48:42</t>
  </si>
  <si>
    <t xml:space="preserve">	2020-09-16 12:53:43</t>
  </si>
  <si>
    <t xml:space="preserve">	2020-09-16 12:58:43</t>
  </si>
  <si>
    <t xml:space="preserve">	2020-09-16 13:03:46</t>
  </si>
  <si>
    <t xml:space="preserve">	2020-09-16 13:08:45</t>
  </si>
  <si>
    <t xml:space="preserve">	2020-09-16 13:13:46</t>
  </si>
  <si>
    <t xml:space="preserve">	2020-09-16 13:18:45</t>
  </si>
  <si>
    <t xml:space="preserve">	2020-09-16 13:23:48</t>
  </si>
  <si>
    <t xml:space="preserve">	2020-09-16 13:28:50</t>
  </si>
  <si>
    <t xml:space="preserve">	2020-09-16 13:33:52</t>
  </si>
  <si>
    <t xml:space="preserve">	2020-09-16 13:38:53</t>
  </si>
  <si>
    <t xml:space="preserve">	2020-09-16 13:43:56</t>
  </si>
  <si>
    <t xml:space="preserve">	2020-09-16 13:48:59</t>
  </si>
  <si>
    <t xml:space="preserve">	2020-09-16 13:54:03</t>
  </si>
  <si>
    <t xml:space="preserve">	2020-09-16 13:59:06</t>
  </si>
  <si>
    <t xml:space="preserve">	2020-09-16 14:04:11</t>
  </si>
  <si>
    <t xml:space="preserve">	2020-09-16 14:09:18</t>
  </si>
  <si>
    <t xml:space="preserve">	2020-09-16 14:14:24</t>
  </si>
  <si>
    <t xml:space="preserve">	2020-09-16 14:19:30</t>
  </si>
  <si>
    <t xml:space="preserve">	2020-09-16 14:24:42</t>
  </si>
  <si>
    <t xml:space="preserve">	2020-09-16 14:29:57</t>
  </si>
  <si>
    <t xml:space="preserve">	2020-09-16 14:35:07</t>
  </si>
  <si>
    <t xml:space="preserve">	2020-09-16 14:40:17</t>
  </si>
  <si>
    <t xml:space="preserve">	2020-09-16 14:45:30</t>
  </si>
  <si>
    <t xml:space="preserve">	2020-09-16 14:50:48</t>
  </si>
  <si>
    <t xml:space="preserve">	2020-09-16 14:56:03</t>
  </si>
  <si>
    <t xml:space="preserve">	2020-09-16 15:01:14</t>
  </si>
  <si>
    <t xml:space="preserve">	2020-09-16 15:06:31</t>
  </si>
  <si>
    <t xml:space="preserve">	2020-09-16 15:11:45</t>
  </si>
  <si>
    <t xml:space="preserve">	2020-09-16 15:17:00</t>
  </si>
  <si>
    <t xml:space="preserve">	2020-09-16 15:22:18</t>
  </si>
  <si>
    <t xml:space="preserve">	2020-09-16 15:27:33</t>
  </si>
  <si>
    <t xml:space="preserve">	2020-09-16 15:32:49</t>
  </si>
  <si>
    <t xml:space="preserve">	2020-09-16 15:38:06</t>
  </si>
  <si>
    <t xml:space="preserve">	2020-09-16 15:43:26</t>
  </si>
  <si>
    <t xml:space="preserve">	2020-09-16 15:48:45</t>
  </si>
  <si>
    <t xml:space="preserve">	2020-09-16 15:54:03</t>
  </si>
  <si>
    <t xml:space="preserve">	2020-09-16 15:59:21</t>
  </si>
  <si>
    <t xml:space="preserve">	2020-09-16 16:04:38</t>
  </si>
  <si>
    <t xml:space="preserve">	2020-09-16 16:10:00</t>
  </si>
  <si>
    <t xml:space="preserve">	2020-09-16 16:15:22</t>
  </si>
  <si>
    <t xml:space="preserve">	2020-09-16 16:20:51</t>
  </si>
  <si>
    <t xml:space="preserve">	2020-09-16 16:26:16</t>
  </si>
  <si>
    <t xml:space="preserve">	2020-09-16 16:31:40</t>
  </si>
  <si>
    <t xml:space="preserve">	2020-09-16 16:37:05</t>
  </si>
  <si>
    <t xml:space="preserve">	2020-09-16 16:42:25</t>
  </si>
  <si>
    <t xml:space="preserve">	2020-09-16 16:47:43</t>
  </si>
  <si>
    <t xml:space="preserve">	2020-09-16 16:53:04</t>
  </si>
  <si>
    <t xml:space="preserve">	2020-09-16 16:58:29</t>
  </si>
  <si>
    <t xml:space="preserve">	2020-09-16 17:03:51</t>
  </si>
  <si>
    <t xml:space="preserve">	2020-09-16 17:09:13</t>
  </si>
  <si>
    <t xml:space="preserve">	2020-09-16 17:14:39</t>
  </si>
  <si>
    <t xml:space="preserve">	2020-09-16 17:20:05</t>
  </si>
  <si>
    <t xml:space="preserve">	2020-09-16 17:25:27</t>
  </si>
  <si>
    <t xml:space="preserve">	2020-09-16 17:30:50</t>
  </si>
  <si>
    <t xml:space="preserve">	2020-09-16 17:36:12</t>
  </si>
  <si>
    <t xml:space="preserve">	2020-09-16 17:41:43</t>
  </si>
  <si>
    <t xml:space="preserve">	2020-09-16 17:47:13</t>
  </si>
  <si>
    <t xml:space="preserve">	2020-09-16 17:52:45</t>
  </si>
  <si>
    <t xml:space="preserve">	2020-09-16 17:58:15</t>
  </si>
  <si>
    <t xml:space="preserve">	2020-09-16 18:03:47</t>
  </si>
  <si>
    <t xml:space="preserve">	2020-09-16 18:09:11</t>
  </si>
  <si>
    <t xml:space="preserve">	2020-09-16 18:14:43</t>
  </si>
  <si>
    <t xml:space="preserve">	2020-09-16 18:20:13</t>
  </si>
  <si>
    <t xml:space="preserve">	2020-09-16 18:25:44</t>
  </si>
  <si>
    <t xml:space="preserve">	2020-09-16 18:31:10</t>
  </si>
  <si>
    <t xml:space="preserve">	2020-09-16 18:36:45</t>
  </si>
  <si>
    <t xml:space="preserve">	2020-09-16 18:42:15</t>
  </si>
  <si>
    <t xml:space="preserve">	2020-09-16 18:47:48</t>
  </si>
  <si>
    <t xml:space="preserve">	2020-09-16 18:53:26</t>
  </si>
  <si>
    <t xml:space="preserve">	2020-09-16 18:58:57</t>
  </si>
  <si>
    <t xml:space="preserve">	2020-09-16 19:04:31</t>
  </si>
  <si>
    <t xml:space="preserve">	2020-09-16 19:10:13</t>
  </si>
  <si>
    <t xml:space="preserve">	2020-09-16 19:16:01</t>
  </si>
  <si>
    <t xml:space="preserve">	2020-09-16 19:21:37</t>
  </si>
  <si>
    <t xml:space="preserve">	2020-09-15 23:26:32</t>
  </si>
  <si>
    <t xml:space="preserve">	2020-09-15 23:31:38</t>
  </si>
  <si>
    <t xml:space="preserve">	2020-09-15 23:36:37</t>
  </si>
  <si>
    <t xml:space="preserve">	2020-09-15 23:41:39</t>
  </si>
  <si>
    <t xml:space="preserve">	2020-09-15 23:46:40</t>
  </si>
  <si>
    <t xml:space="preserve">	2020-09-15 23:51:42</t>
  </si>
  <si>
    <t xml:space="preserve">	2020-09-15 23:56:40</t>
  </si>
  <si>
    <t xml:space="preserve">	2020-09-16 00:01:39</t>
  </si>
  <si>
    <t xml:space="preserve">	2020-09-16 00:06:38</t>
  </si>
  <si>
    <t xml:space="preserve">	2020-09-16 00:11:39</t>
  </si>
  <si>
    <t xml:space="preserve">	2020-09-16 00:16:38</t>
  </si>
  <si>
    <t xml:space="preserve">	2020-09-16 00:21:37</t>
  </si>
  <si>
    <t xml:space="preserve">	2020-09-16 00:26:38</t>
  </si>
  <si>
    <t xml:space="preserve">	2020-09-16 00:31:37</t>
  </si>
  <si>
    <t xml:space="preserve">	2020-09-16 00:36:37</t>
  </si>
  <si>
    <t xml:space="preserve">	2020-09-16 00:41:36</t>
  </si>
  <si>
    <t xml:space="preserve">	2020-09-16 00:46:37</t>
  </si>
  <si>
    <t xml:space="preserve">	2020-09-16 00:51:36</t>
  </si>
  <si>
    <t xml:space="preserve">	2020-09-16 00:56:36</t>
  </si>
  <si>
    <t xml:space="preserve">	2020-09-16 01:01:35</t>
  </si>
  <si>
    <t xml:space="preserve">	2020-09-16 01:06:38</t>
  </si>
  <si>
    <t xml:space="preserve">	2020-09-16 01:11:37</t>
  </si>
  <si>
    <t xml:space="preserve">	2020-09-16 01:16:37</t>
  </si>
  <si>
    <t xml:space="preserve">	2020-09-16 01:21:37</t>
  </si>
  <si>
    <t xml:space="preserve">	2020-09-16 01:26:36</t>
  </si>
  <si>
    <t xml:space="preserve">	2020-09-16 01:31:38</t>
  </si>
  <si>
    <t xml:space="preserve">	2020-09-16 01:36:40</t>
  </si>
  <si>
    <t xml:space="preserve">	2020-09-16 01:41:38</t>
  </si>
  <si>
    <t xml:space="preserve">	2020-09-16 01:46:40</t>
  </si>
  <si>
    <t xml:space="preserve">	2020-09-16 01:51:40</t>
  </si>
  <si>
    <t xml:space="preserve">	2020-09-16 01:56:41</t>
  </si>
  <si>
    <t xml:space="preserve">	2020-09-16 02:01:41</t>
  </si>
  <si>
    <t xml:space="preserve">	2020-09-16 02:06:43</t>
  </si>
  <si>
    <t xml:space="preserve">	2020-09-16 02:11:42</t>
  </si>
  <si>
    <t xml:space="preserve">	2020-09-16 02:16:41</t>
  </si>
  <si>
    <t xml:space="preserve">	2020-09-16 02:21:43</t>
  </si>
  <si>
    <t xml:space="preserve">	2020-09-16 02:26:45</t>
  </si>
  <si>
    <t xml:space="preserve">	2020-09-16 02:31:45</t>
  </si>
  <si>
    <t xml:space="preserve">	2020-09-16 02:36:44</t>
  </si>
  <si>
    <t xml:space="preserve">	2020-09-16 02:41:44</t>
  </si>
  <si>
    <t xml:space="preserve">	2020-09-16 02:46:45</t>
  </si>
  <si>
    <t xml:space="preserve">	2020-09-16 02:51:45</t>
  </si>
  <si>
    <t xml:space="preserve">	2020-09-16 02:56:47</t>
  </si>
  <si>
    <t xml:space="preserve">	2020-09-16 03:01:45</t>
  </si>
  <si>
    <t xml:space="preserve">	2020-09-16 03:06:47</t>
  </si>
  <si>
    <t xml:space="preserve">	2020-09-16 03:11:46</t>
  </si>
  <si>
    <t xml:space="preserve">	2020-09-16 03:16:46</t>
  </si>
  <si>
    <t xml:space="preserve">	2020-09-16 03:21:47</t>
  </si>
  <si>
    <t xml:space="preserve">	2020-09-16 03:26:49</t>
  </si>
  <si>
    <t xml:space="preserve">	2020-09-16 03:31:47</t>
  </si>
  <si>
    <t xml:space="preserve">	2020-09-16 03:36:45</t>
  </si>
  <si>
    <t xml:space="preserve">	2020-09-16 03:41:47</t>
  </si>
  <si>
    <t xml:space="preserve">	2020-09-16 03:46:51</t>
  </si>
  <si>
    <t xml:space="preserve">	2020-09-16 03:51:48</t>
  </si>
  <si>
    <t xml:space="preserve">	2020-09-16 03:56:51</t>
  </si>
  <si>
    <t xml:space="preserve">	2020-09-16 04:01:50</t>
  </si>
  <si>
    <t xml:space="preserve">	2020-09-16 04:06:46</t>
  </si>
  <si>
    <t xml:space="preserve">	2020-09-16 04:11:46</t>
  </si>
  <si>
    <t xml:space="preserve">	2020-09-16 04:16:53</t>
  </si>
  <si>
    <t xml:space="preserve">	2020-09-16 04:21:52</t>
  </si>
  <si>
    <t xml:space="preserve">	2020-09-16 04:26:48</t>
  </si>
  <si>
    <t xml:space="preserve">	2020-09-16 04:31:54</t>
  </si>
  <si>
    <t xml:space="preserve">	2020-09-16 04:36:50</t>
  </si>
  <si>
    <t xml:space="preserve">	2020-09-16 04:41:56</t>
  </si>
  <si>
    <t xml:space="preserve">	2020-09-16 04:46:54</t>
  </si>
  <si>
    <t xml:space="preserve">	2020-09-16 04:51:54</t>
  </si>
  <si>
    <t xml:space="preserve">	2020-09-16 04:56:51</t>
  </si>
  <si>
    <t xml:space="preserve">	2020-09-16 05:01:54</t>
  </si>
  <si>
    <t xml:space="preserve">	2020-09-16 05:06:56</t>
  </si>
  <si>
    <t xml:space="preserve">	2020-09-16 05:11:53</t>
  </si>
  <si>
    <t xml:space="preserve">	2020-09-16 05:16:55</t>
  </si>
  <si>
    <t xml:space="preserve">	2020-09-16 05:21:53</t>
  </si>
  <si>
    <t xml:space="preserve">	2020-09-16 05:26:56</t>
  </si>
  <si>
    <t xml:space="preserve">	2020-09-16 05:31:56</t>
  </si>
  <si>
    <t xml:space="preserve">	2020-09-16 05:36:59</t>
  </si>
  <si>
    <t xml:space="preserve">	2020-09-16 05:41:58</t>
  </si>
  <si>
    <t xml:space="preserve">	2020-09-16 05:46:52</t>
  </si>
  <si>
    <t xml:space="preserve">	2020-09-16 05:51:57</t>
  </si>
  <si>
    <t xml:space="preserve">	2020-09-16 05:56:58</t>
  </si>
  <si>
    <t xml:space="preserve">	2020-09-16 06:01:54</t>
  </si>
  <si>
    <t xml:space="preserve">	2020-09-16 06:06:53</t>
  </si>
  <si>
    <t xml:space="preserve">	2020-09-16 06:11:54</t>
  </si>
  <si>
    <t xml:space="preserve">	2020-09-16 06:16:54</t>
  </si>
  <si>
    <t xml:space="preserve">	2020-09-16 06:22:01</t>
  </si>
  <si>
    <t xml:space="preserve">	2020-09-16 06:26:56</t>
  </si>
  <si>
    <t xml:space="preserve">	2020-09-16 06:32:01</t>
  </si>
  <si>
    <t xml:space="preserve">	2020-09-16 06:36:54</t>
  </si>
  <si>
    <t xml:space="preserve">	2020-09-16 06:41:56</t>
  </si>
  <si>
    <t xml:space="preserve">	2020-09-16 06:46:57</t>
  </si>
  <si>
    <t xml:space="preserve">	2020-09-16 06:51:54</t>
  </si>
  <si>
    <t xml:space="preserve">	2020-09-16 06:56:55</t>
  </si>
  <si>
    <t xml:space="preserve">	2020-09-16 07:02:03</t>
  </si>
  <si>
    <t xml:space="preserve">	2020-09-16 07:06:57</t>
  </si>
  <si>
    <t xml:space="preserve">	2020-09-16 07:12:01</t>
  </si>
  <si>
    <t xml:space="preserve">	2020-09-16 07:17:02</t>
  </si>
  <si>
    <t xml:space="preserve">	2020-09-16 07:21:58</t>
  </si>
  <si>
    <t xml:space="preserve">	2020-09-16 07:27:02</t>
  </si>
  <si>
    <t xml:space="preserve">	2020-09-16 07:31:57</t>
  </si>
  <si>
    <t xml:space="preserve">	2020-09-16 07:37:00</t>
  </si>
  <si>
    <t xml:space="preserve">	2020-09-16 07:41:58</t>
  </si>
  <si>
    <t xml:space="preserve">	2020-09-16 07:47:00</t>
  </si>
  <si>
    <t xml:space="preserve">	2020-09-16 07:52:00</t>
  </si>
  <si>
    <t xml:space="preserve">	2020-09-16 07:56:59</t>
  </si>
  <si>
    <t xml:space="preserve">	2020-09-16 08:01:59</t>
  </si>
  <si>
    <t xml:space="preserve">	2020-09-16 08:06:59</t>
  </si>
  <si>
    <t xml:space="preserve">	2020-09-16 08:12:00</t>
  </si>
  <si>
    <t xml:space="preserve">	2020-09-16 08:17:06</t>
  </si>
  <si>
    <t xml:space="preserve">	2020-09-16 08:21:59</t>
  </si>
  <si>
    <t xml:space="preserve">	2020-09-16 08:27:08</t>
  </si>
  <si>
    <t xml:space="preserve">	2020-09-16 08:32:05</t>
  </si>
  <si>
    <t xml:space="preserve">	2020-09-16 08:37:03</t>
  </si>
  <si>
    <t xml:space="preserve">	2020-09-16 08:42:11</t>
  </si>
  <si>
    <t xml:space="preserve">	2020-09-16 08:47:12</t>
  </si>
  <si>
    <t xml:space="preserve">	2020-09-16 08:52:10</t>
  </si>
  <si>
    <t xml:space="preserve">	2020-09-16 08:57:04</t>
  </si>
  <si>
    <t xml:space="preserve">	2020-09-16 09:02:14</t>
  </si>
  <si>
    <t xml:space="preserve">	2020-09-16 09:07:16</t>
  </si>
  <si>
    <t xml:space="preserve">	2020-09-16 09:12:14</t>
  </si>
  <si>
    <t xml:space="preserve">	2020-09-16 09:17:26</t>
  </si>
  <si>
    <t xml:space="preserve">	2020-09-16 09:22:24</t>
  </si>
  <si>
    <t xml:space="preserve">	2020-09-16 09:27:29</t>
  </si>
  <si>
    <t xml:space="preserve">	2020-09-16 09:32:25</t>
  </si>
  <si>
    <t xml:space="preserve">	2020-09-16 09:37:28</t>
  </si>
  <si>
    <t xml:space="preserve">	2020-09-16 09:42:27</t>
  </si>
  <si>
    <t xml:space="preserve">	2020-09-16 09:47:25</t>
  </si>
  <si>
    <t xml:space="preserve">	2020-09-16 09:52:31</t>
  </si>
  <si>
    <t xml:space="preserve">	2020-09-16 09:57:39</t>
  </si>
  <si>
    <t xml:space="preserve">	2020-09-16 10:02:39</t>
  </si>
  <si>
    <t xml:space="preserve">	2020-09-16 10:07:42</t>
  </si>
  <si>
    <t xml:space="preserve">	2020-09-16 10:12:42</t>
  </si>
  <si>
    <t xml:space="preserve">	2020-09-16 10:17:44</t>
  </si>
  <si>
    <t xml:space="preserve">	2020-09-16 10:22:44</t>
  </si>
  <si>
    <t xml:space="preserve">	2020-09-16 10:27:45</t>
  </si>
  <si>
    <t xml:space="preserve">	2020-09-16 10:32:47</t>
  </si>
  <si>
    <t xml:space="preserve">	2020-09-16 10:37:51</t>
  </si>
  <si>
    <t xml:space="preserve">	2020-09-16 10:42:46</t>
  </si>
  <si>
    <t xml:space="preserve">	2020-09-16 10:47:54</t>
  </si>
  <si>
    <t xml:space="preserve">	2020-09-16 10:53:00</t>
  </si>
  <si>
    <t xml:space="preserve">	2020-09-16 10:57:59</t>
  </si>
  <si>
    <t xml:space="preserve">	2020-09-16 11:03:01</t>
  </si>
  <si>
    <t xml:space="preserve">	2020-09-16 11:08:02</t>
  </si>
  <si>
    <t xml:space="preserve">	2020-09-16 11:13:03</t>
  </si>
  <si>
    <t xml:space="preserve">	2020-09-16 11:18:07</t>
  </si>
  <si>
    <t xml:space="preserve">	2020-09-16 11:23:01</t>
  </si>
  <si>
    <t xml:space="preserve">	2020-09-16 11:28:09</t>
  </si>
  <si>
    <t xml:space="preserve">	2020-09-16 11:33:10</t>
  </si>
  <si>
    <t xml:space="preserve">	2020-09-16 11:38:09</t>
  </si>
  <si>
    <t xml:space="preserve">	2020-09-16 11:43:12</t>
  </si>
  <si>
    <t xml:space="preserve">	2020-09-16 11:48:08</t>
  </si>
  <si>
    <t xml:space="preserve">	2020-09-16 11:53:13</t>
  </si>
  <si>
    <t xml:space="preserve">	2020-09-16 11:58:15</t>
  </si>
  <si>
    <t xml:space="preserve">	2020-09-16 12:03:15</t>
  </si>
  <si>
    <t xml:space="preserve">	2020-09-16 12:08:22</t>
  </si>
  <si>
    <t xml:space="preserve">	2020-09-16 12:13:19</t>
  </si>
  <si>
    <t xml:space="preserve">	2020-09-16 12:18:19</t>
  </si>
  <si>
    <t xml:space="preserve">	2020-09-16 12:23:19</t>
  </si>
  <si>
    <t xml:space="preserve">	2020-09-16 12:28:25</t>
  </si>
  <si>
    <t xml:space="preserve">	2020-09-16 12:33:23</t>
  </si>
  <si>
    <t xml:space="preserve">	2020-09-16 12:38:23</t>
  </si>
  <si>
    <t xml:space="preserve">	2020-09-16 12:43:24</t>
  </si>
  <si>
    <t xml:space="preserve">	2020-09-16 12:48:24</t>
  </si>
  <si>
    <t xml:space="preserve">	2020-09-16 12:53:25</t>
  </si>
  <si>
    <t xml:space="preserve">	2020-09-16 12:58:26</t>
  </si>
  <si>
    <t xml:space="preserve">	2020-09-16 13:03:29</t>
  </si>
  <si>
    <t xml:space="preserve">	2020-09-16 13:08:27</t>
  </si>
  <si>
    <t xml:space="preserve">	2020-09-16 13:13:29</t>
  </si>
  <si>
    <t xml:space="preserve">	2020-09-16 13:18:28</t>
  </si>
  <si>
    <t xml:space="preserve">	2020-09-16 13:23:30</t>
  </si>
  <si>
    <t xml:space="preserve">	2020-09-16 13:28:32</t>
  </si>
  <si>
    <t xml:space="preserve">	2020-09-16 13:33:34</t>
  </si>
  <si>
    <t xml:space="preserve">	2020-09-16 13:38:35</t>
  </si>
  <si>
    <t xml:space="preserve">	2020-09-16 13:43:38</t>
  </si>
  <si>
    <t xml:space="preserve">	2020-09-16 13:48:42</t>
  </si>
  <si>
    <t xml:space="preserve">	2020-09-16 13:53:46</t>
  </si>
  <si>
    <t xml:space="preserve">	2020-09-16 13:58:48</t>
  </si>
  <si>
    <t xml:space="preserve">	2020-09-16 14:03:53</t>
  </si>
  <si>
    <t xml:space="preserve">	2020-09-16 14:09:00</t>
  </si>
  <si>
    <t xml:space="preserve">	2020-09-16 14:14:06</t>
  </si>
  <si>
    <t xml:space="preserve">	2020-09-16 14:19:11</t>
  </si>
  <si>
    <t xml:space="preserve">	2020-09-16 14:24:24</t>
  </si>
  <si>
    <t xml:space="preserve">	2020-09-16 14:29:38</t>
  </si>
  <si>
    <t xml:space="preserve">	2020-09-16 14:34:49</t>
  </si>
  <si>
    <t xml:space="preserve">	2020-09-16 14:39:59</t>
  </si>
  <si>
    <t xml:space="preserve">	2020-09-16 14:45:12</t>
  </si>
  <si>
    <t xml:space="preserve">	2020-09-16 14:50:29</t>
  </si>
  <si>
    <t xml:space="preserve">	2020-09-16 14:55:44</t>
  </si>
  <si>
    <t xml:space="preserve">	2020-09-16 15:00:56</t>
  </si>
  <si>
    <t xml:space="preserve">	2020-09-16 15:06:13</t>
  </si>
  <si>
    <t xml:space="preserve">	2020-09-16 15:11:25</t>
  </si>
  <si>
    <t xml:space="preserve">	2020-09-16 15:16:42</t>
  </si>
  <si>
    <t xml:space="preserve">	2020-09-16 15:22:00</t>
  </si>
  <si>
    <t xml:space="preserve">	2020-09-16 15:27:15</t>
  </si>
  <si>
    <t xml:space="preserve">	2020-09-16 15:32:31</t>
  </si>
  <si>
    <t xml:space="preserve">	2020-09-16 15:37:48</t>
  </si>
  <si>
    <t xml:space="preserve">	2020-09-16 15:43:08</t>
  </si>
  <si>
    <t xml:space="preserve">	2020-09-16 15:48:26</t>
  </si>
  <si>
    <t xml:space="preserve">	2020-09-16 15:53:45</t>
  </si>
  <si>
    <t xml:space="preserve">	2020-09-16 15:59:03</t>
  </si>
  <si>
    <t xml:space="preserve">	2020-09-16 16:04:20</t>
  </si>
  <si>
    <t xml:space="preserve">	2020-09-16 16:09:41</t>
  </si>
  <si>
    <t xml:space="preserve">	2020-09-16 16:15:03</t>
  </si>
  <si>
    <t xml:space="preserve">	2020-09-16 16:20:33</t>
  </si>
  <si>
    <t xml:space="preserve">	2020-09-16 16:25:56</t>
  </si>
  <si>
    <t xml:space="preserve">	2020-09-16 16:31:22</t>
  </si>
  <si>
    <t xml:space="preserve">	2020-09-16 16:36:47</t>
  </si>
  <si>
    <t xml:space="preserve">	2020-09-16 16:42:04</t>
  </si>
  <si>
    <t xml:space="preserve">	2020-09-16 16:47:25</t>
  </si>
  <si>
    <t xml:space="preserve">	2020-09-16 16:52:46</t>
  </si>
  <si>
    <t xml:space="preserve">	2020-09-16 16:58:11</t>
  </si>
  <si>
    <t xml:space="preserve">	2020-09-16 17:03:32</t>
  </si>
  <si>
    <t xml:space="preserve">	2020-09-16 17:08:54</t>
  </si>
  <si>
    <t xml:space="preserve">	2020-09-16 17:14:20</t>
  </si>
  <si>
    <t xml:space="preserve">	2020-09-16 17:19:47</t>
  </si>
  <si>
    <t xml:space="preserve">	2020-09-16 17:25:09</t>
  </si>
  <si>
    <t xml:space="preserve">	2020-09-16 17:30:31</t>
  </si>
  <si>
    <t xml:space="preserve">	2020-09-16 17:35:54</t>
  </si>
  <si>
    <t xml:space="preserve">	2020-09-16 17:41:24</t>
  </si>
  <si>
    <t xml:space="preserve">	2020-09-16 17:46:54</t>
  </si>
  <si>
    <t xml:space="preserve">	2020-09-16 17:52:24</t>
  </si>
  <si>
    <t xml:space="preserve">	2020-09-16 17:57:57</t>
  </si>
  <si>
    <t xml:space="preserve">	2020-09-16 18:03:28</t>
  </si>
  <si>
    <t xml:space="preserve">	2020-09-16 18:08:52</t>
  </si>
  <si>
    <t xml:space="preserve">	2020-09-16 18:14:24</t>
  </si>
  <si>
    <t xml:space="preserve">	2020-09-16 18:19:54</t>
  </si>
  <si>
    <t xml:space="preserve">	2020-09-16 18:25:23</t>
  </si>
  <si>
    <t xml:space="preserve">	2020-09-16 18:30:51</t>
  </si>
  <si>
    <t xml:space="preserve">	2020-09-16 18:36:26</t>
  </si>
  <si>
    <t xml:space="preserve">	2020-09-16 18:41:56</t>
  </si>
  <si>
    <t xml:space="preserve">	2020-09-16 18:47:29</t>
  </si>
  <si>
    <t xml:space="preserve">	2020-09-16 18:53:07</t>
  </si>
  <si>
    <t xml:space="preserve">	2020-09-16 18:58:38</t>
  </si>
  <si>
    <t xml:space="preserve">	2020-09-16 19:04:13</t>
  </si>
  <si>
    <t xml:space="preserve">	2020-09-16 19:09:54</t>
  </si>
  <si>
    <t xml:space="preserve">	2020-09-16 19:15:41</t>
  </si>
  <si>
    <t xml:space="preserve">	2020-09-16 19:21:18</t>
  </si>
  <si>
    <t xml:space="preserve">	2020-09-15 23:26:16</t>
  </si>
  <si>
    <t xml:space="preserve">	2020-09-15 23:31:22</t>
  </si>
  <si>
    <t xml:space="preserve">	2020-09-15 23:36:20</t>
  </si>
  <si>
    <t xml:space="preserve">	2020-09-15 23:41:23</t>
  </si>
  <si>
    <t xml:space="preserve">	2020-09-15 23:46:24</t>
  </si>
  <si>
    <t xml:space="preserve">	2020-09-15 23:51:26</t>
  </si>
  <si>
    <t xml:space="preserve">	2020-09-15 23:56:24</t>
  </si>
  <si>
    <t xml:space="preserve">	2020-09-16 00:01:23</t>
  </si>
  <si>
    <t xml:space="preserve">	2020-09-16 00:06:23</t>
  </si>
  <si>
    <t xml:space="preserve">	2020-09-16 00:11:24</t>
  </si>
  <si>
    <t xml:space="preserve">	2020-09-16 00:16:23</t>
  </si>
  <si>
    <t xml:space="preserve">	2020-09-16 00:21:23</t>
  </si>
  <si>
    <t xml:space="preserve">	2020-09-16 00:26:23</t>
  </si>
  <si>
    <t xml:space="preserve">	2020-09-16 00:31:23</t>
  </si>
  <si>
    <t xml:space="preserve">	2020-09-16 00:36:22</t>
  </si>
  <si>
    <t xml:space="preserve">	2020-09-16 00:41:22</t>
  </si>
  <si>
    <t xml:space="preserve">	2020-09-16 00:46:23</t>
  </si>
  <si>
    <t xml:space="preserve">	2020-09-16 00:51:22</t>
  </si>
  <si>
    <t xml:space="preserve">	2020-09-16 00:56:23</t>
  </si>
  <si>
    <t xml:space="preserve">	2020-09-16 01:01:22</t>
  </si>
  <si>
    <t xml:space="preserve">	2020-09-16 01:06:25</t>
  </si>
  <si>
    <t xml:space="preserve">	2020-09-16 01:11:23</t>
  </si>
  <si>
    <t xml:space="preserve">	2020-09-16 01:16:23</t>
  </si>
  <si>
    <t xml:space="preserve">	2020-09-16 01:21:23</t>
  </si>
  <si>
    <t xml:space="preserve">	2020-09-16 01:26:22</t>
  </si>
  <si>
    <t xml:space="preserve">	2020-09-16 01:31:24</t>
  </si>
  <si>
    <t xml:space="preserve">	2020-09-16 01:36:26</t>
  </si>
  <si>
    <t xml:space="preserve">	2020-09-16 01:41:24</t>
  </si>
  <si>
    <t xml:space="preserve">	2020-09-16 01:46:26</t>
  </si>
  <si>
    <t xml:space="preserve">	2020-09-16 01:51:25</t>
  </si>
  <si>
    <t xml:space="preserve">	2020-09-16 01:56:27</t>
  </si>
  <si>
    <t xml:space="preserve">	2020-09-16 02:01:27</t>
  </si>
  <si>
    <t xml:space="preserve">	2020-09-16 02:06:29</t>
  </si>
  <si>
    <t xml:space="preserve">	2020-09-16 02:11:27</t>
  </si>
  <si>
    <t xml:space="preserve">	2020-09-16 02:16:26</t>
  </si>
  <si>
    <t xml:space="preserve">	2020-09-16 02:21:28</t>
  </si>
  <si>
    <t xml:space="preserve">	2020-09-16 02:26:30</t>
  </si>
  <si>
    <t xml:space="preserve">	2020-09-16 02:31:29</t>
  </si>
  <si>
    <t xml:space="preserve">	2020-09-16 02:36:30</t>
  </si>
  <si>
    <t xml:space="preserve">	2020-09-16 02:41:29</t>
  </si>
  <si>
    <t xml:space="preserve">	2020-09-16 02:46:30</t>
  </si>
  <si>
    <t xml:space="preserve">	2020-09-16 02:51:30</t>
  </si>
  <si>
    <t xml:space="preserve">	2020-09-16 02:56:31</t>
  </si>
  <si>
    <t xml:space="preserve">	2020-09-16 03:01:30</t>
  </si>
  <si>
    <t xml:space="preserve">	2020-09-16 03:06:32</t>
  </si>
  <si>
    <t xml:space="preserve">	2020-09-16 03:11:31</t>
  </si>
  <si>
    <t xml:space="preserve">	2020-09-16 03:16:31</t>
  </si>
  <si>
    <t xml:space="preserve">	2020-09-16 03:21:32</t>
  </si>
  <si>
    <t xml:space="preserve">	2020-09-16 03:26:34</t>
  </si>
  <si>
    <t xml:space="preserve">	2020-09-16 03:31:32</t>
  </si>
  <si>
    <t xml:space="preserve">	2020-09-16 03:36:30</t>
  </si>
  <si>
    <t xml:space="preserve">	2020-09-16 03:41:32</t>
  </si>
  <si>
    <t xml:space="preserve">	2020-09-16 03:46:35</t>
  </si>
  <si>
    <t xml:space="preserve">	2020-09-16 03:51:32</t>
  </si>
  <si>
    <t xml:space="preserve">	2020-09-16 03:56:35</t>
  </si>
  <si>
    <t xml:space="preserve">	2020-09-16 04:01:34</t>
  </si>
  <si>
    <t xml:space="preserve">	2020-09-16 04:06:32</t>
  </si>
  <si>
    <t xml:space="preserve">	2020-09-16 04:11:31</t>
  </si>
  <si>
    <t xml:space="preserve">	2020-09-16 04:16:37</t>
  </si>
  <si>
    <t xml:space="preserve">	2020-09-16 04:21:37</t>
  </si>
  <si>
    <t xml:space="preserve">	2020-09-16 04:26:33</t>
  </si>
  <si>
    <t xml:space="preserve">	2020-09-16 04:31:38</t>
  </si>
  <si>
    <t xml:space="preserve">	2020-09-16 04:36:34</t>
  </si>
  <si>
    <t xml:space="preserve">	2020-09-16 04:41:40</t>
  </si>
  <si>
    <t xml:space="preserve">	2020-09-16 04:46:38</t>
  </si>
  <si>
    <t xml:space="preserve">	2020-09-16 04:51:38</t>
  </si>
  <si>
    <t xml:space="preserve">	2020-09-16 04:56:35</t>
  </si>
  <si>
    <t xml:space="preserve">	2020-09-16 05:01:37</t>
  </si>
  <si>
    <t xml:space="preserve">	2020-09-16 05:06:40</t>
  </si>
  <si>
    <t xml:space="preserve">	2020-09-16 05:11:36</t>
  </si>
  <si>
    <t xml:space="preserve">	2020-09-16 05:16:38</t>
  </si>
  <si>
    <t xml:space="preserve">	2020-09-16 05:21:37</t>
  </si>
  <si>
    <t xml:space="preserve">	2020-09-16 05:26:40</t>
  </si>
  <si>
    <t xml:space="preserve">	2020-09-16 05:31:38</t>
  </si>
  <si>
    <t xml:space="preserve">	2020-09-16 05:36:43</t>
  </si>
  <si>
    <t xml:space="preserve">	2020-09-16 05:41:41</t>
  </si>
  <si>
    <t xml:space="preserve">	2020-09-16 05:46:37</t>
  </si>
  <si>
    <t xml:space="preserve">	2020-09-16 05:51:40</t>
  </si>
  <si>
    <t xml:space="preserve">	2020-09-16 05:56:41</t>
  </si>
  <si>
    <t xml:space="preserve">	2020-09-16 06:01:38</t>
  </si>
  <si>
    <t xml:space="preserve">	2020-09-16 06:06:38</t>
  </si>
  <si>
    <t xml:space="preserve">	2020-09-16 06:11:39</t>
  </si>
  <si>
    <t xml:space="preserve">	2020-09-16 06:16:38</t>
  </si>
  <si>
    <t xml:space="preserve">	2020-09-16 06:21:43</t>
  </si>
  <si>
    <t xml:space="preserve">	2020-09-16 06:26:39</t>
  </si>
  <si>
    <t xml:space="preserve">	2020-09-16 06:31:45</t>
  </si>
  <si>
    <t xml:space="preserve">	2020-09-16 06:36:38</t>
  </si>
  <si>
    <t xml:space="preserve">	2020-09-16 06:41:39</t>
  </si>
  <si>
    <t xml:space="preserve">	2020-09-16 06:46:40</t>
  </si>
  <si>
    <t xml:space="preserve">	2020-09-16 06:51:38</t>
  </si>
  <si>
    <t xml:space="preserve">	2020-09-16 06:56:39</t>
  </si>
  <si>
    <t xml:space="preserve">	2020-09-16 07:01:45</t>
  </si>
  <si>
    <t xml:space="preserve">	2020-09-16 07:06:41</t>
  </si>
  <si>
    <t xml:space="preserve">	2020-09-16 07:11:44</t>
  </si>
  <si>
    <t xml:space="preserve">	2020-09-16 07:16:45</t>
  </si>
  <si>
    <t xml:space="preserve">	2020-09-16 07:21:41</t>
  </si>
  <si>
    <t xml:space="preserve">	2020-09-16 07:26:45</t>
  </si>
  <si>
    <t xml:space="preserve">	2020-09-16 07:31:41</t>
  </si>
  <si>
    <t xml:space="preserve">	2020-09-16 07:36:43</t>
  </si>
  <si>
    <t xml:space="preserve">	2020-09-16 07:41:41</t>
  </si>
  <si>
    <t xml:space="preserve">	2020-09-16 07:46:43</t>
  </si>
  <si>
    <t xml:space="preserve">	2020-09-16 07:51:41</t>
  </si>
  <si>
    <t xml:space="preserve">	2020-09-16 07:56:42</t>
  </si>
  <si>
    <t xml:space="preserve">	2020-09-16 08:01:43</t>
  </si>
  <si>
    <t xml:space="preserve">	2020-09-16 08:06:43</t>
  </si>
  <si>
    <t xml:space="preserve">	2020-09-16 08:11:43</t>
  </si>
  <si>
    <t xml:space="preserve">	2020-09-16 08:16:47</t>
  </si>
  <si>
    <t xml:space="preserve">	2020-09-16 08:21:43</t>
  </si>
  <si>
    <t xml:space="preserve">	2020-09-16 08:26:49</t>
  </si>
  <si>
    <t xml:space="preserve">	2020-09-16 08:31:48</t>
  </si>
  <si>
    <t xml:space="preserve">	2020-09-16 08:36:47</t>
  </si>
  <si>
    <t xml:space="preserve">	2020-09-16 08:41:52</t>
  </si>
  <si>
    <t xml:space="preserve">	2020-09-16 08:46:54</t>
  </si>
  <si>
    <t xml:space="preserve">	2020-09-16 08:51:52</t>
  </si>
  <si>
    <t xml:space="preserve">	2020-09-16 08:56:47</t>
  </si>
  <si>
    <t xml:space="preserve">	2020-09-16 09:01:56</t>
  </si>
  <si>
    <t xml:space="preserve">	2020-09-16 09:06:59</t>
  </si>
  <si>
    <t xml:space="preserve">	2020-09-16 09:11:58</t>
  </si>
  <si>
    <t xml:space="preserve">	2020-09-16 09:17:07</t>
  </si>
  <si>
    <t xml:space="preserve">	2020-09-16 09:22:07</t>
  </si>
  <si>
    <t xml:space="preserve">	2020-09-16 09:27:09</t>
  </si>
  <si>
    <t xml:space="preserve">	2020-09-16 09:32:08</t>
  </si>
  <si>
    <t xml:space="preserve">	2020-09-16 09:37:10</t>
  </si>
  <si>
    <t xml:space="preserve">	2020-09-16 09:42:08</t>
  </si>
  <si>
    <t xml:space="preserve">	2020-09-16 09:47:08</t>
  </si>
  <si>
    <t xml:space="preserve">	2020-09-16 09:52:12</t>
  </si>
  <si>
    <t xml:space="preserve">	2020-09-16 09:57:20</t>
  </si>
  <si>
    <t xml:space="preserve">	2020-09-16 10:02:21</t>
  </si>
  <si>
    <t xml:space="preserve">	2020-09-16 10:07:24</t>
  </si>
  <si>
    <t xml:space="preserve">	2020-09-16 10:12:25</t>
  </si>
  <si>
    <t xml:space="preserve">	2020-09-16 10:17:27</t>
  </si>
  <si>
    <t xml:space="preserve">	2020-09-16 10:22:26</t>
  </si>
  <si>
    <t xml:space="preserve">	2020-09-16 10:27:25</t>
  </si>
  <si>
    <t xml:space="preserve">	2020-09-16 10:32:29</t>
  </si>
  <si>
    <t xml:space="preserve">	2020-09-16 10:37:33</t>
  </si>
  <si>
    <t xml:space="preserve">	2020-09-16 10:42:29</t>
  </si>
  <si>
    <t xml:space="preserve">	2020-09-16 10:47:35</t>
  </si>
  <si>
    <t xml:space="preserve">	2020-09-16 10:52:42</t>
  </si>
  <si>
    <t xml:space="preserve">	2020-09-16 10:57:41</t>
  </si>
  <si>
    <t xml:space="preserve">	2020-09-16 11:02:44</t>
  </si>
  <si>
    <t xml:space="preserve">	2020-09-16 11:07:41</t>
  </si>
  <si>
    <t xml:space="preserve">	2020-09-16 11:12:45</t>
  </si>
  <si>
    <t xml:space="preserve">	2020-09-16 11:17:50</t>
  </si>
  <si>
    <t xml:space="preserve">	2020-09-16 11:22:44</t>
  </si>
  <si>
    <t xml:space="preserve">	2020-09-16 11:27:49</t>
  </si>
  <si>
    <t xml:space="preserve">	2020-09-16 11:32:52</t>
  </si>
  <si>
    <t xml:space="preserve">	2020-09-16 11:37:52</t>
  </si>
  <si>
    <t xml:space="preserve">	2020-09-16 11:42:54</t>
  </si>
  <si>
    <t xml:space="preserve">	2020-09-16 11:47:50</t>
  </si>
  <si>
    <t xml:space="preserve">	2020-09-16 11:52:54</t>
  </si>
  <si>
    <t xml:space="preserve">	2020-09-16 11:57:57</t>
  </si>
  <si>
    <t xml:space="preserve">	2020-09-16 12:02:57</t>
  </si>
  <si>
    <t xml:space="preserve">	2020-09-16 12:08:03</t>
  </si>
  <si>
    <t xml:space="preserve">	2020-09-16 12:13:01</t>
  </si>
  <si>
    <t xml:space="preserve">	2020-09-16 12:18:01</t>
  </si>
  <si>
    <t xml:space="preserve">	2020-09-16 12:23:01</t>
  </si>
  <si>
    <t xml:space="preserve">	2020-09-16 12:28:04</t>
  </si>
  <si>
    <t xml:space="preserve">	2020-09-16 12:33:05</t>
  </si>
  <si>
    <t xml:space="preserve">	2020-09-16 12:38:06</t>
  </si>
  <si>
    <t xml:space="preserve">	2020-09-16 12:43:06</t>
  </si>
  <si>
    <t xml:space="preserve">	2020-09-16 12:48:07</t>
  </si>
  <si>
    <t xml:space="preserve">	2020-09-16 12:53:07</t>
  </si>
  <si>
    <t xml:space="preserve">	2020-09-16 12:58:07</t>
  </si>
  <si>
    <t xml:space="preserve">	2020-09-16 13:03:11</t>
  </si>
  <si>
    <t xml:space="preserve">	2020-09-16 13:08:09</t>
  </si>
  <si>
    <t xml:space="preserve">	2020-09-16 13:13:10</t>
  </si>
  <si>
    <t xml:space="preserve">	2020-09-16 13:18:10</t>
  </si>
  <si>
    <t xml:space="preserve">	2020-09-16 13:23:12</t>
  </si>
  <si>
    <t xml:space="preserve">	2020-09-16 13:28:14</t>
  </si>
  <si>
    <t xml:space="preserve">	2020-09-16 13:33:16</t>
  </si>
  <si>
    <t xml:space="preserve">	2020-09-16 13:38:16</t>
  </si>
  <si>
    <t xml:space="preserve">	2020-09-16 13:43:19</t>
  </si>
  <si>
    <t xml:space="preserve">	2020-09-16 13:48:23</t>
  </si>
  <si>
    <t xml:space="preserve">	2020-09-16 13:53:27</t>
  </si>
  <si>
    <t xml:space="preserve">	2020-09-16 13:58:30</t>
  </si>
  <si>
    <t xml:space="preserve">	2020-09-16 14:03:34</t>
  </si>
  <si>
    <t xml:space="preserve">	2020-09-16 14:08:41</t>
  </si>
  <si>
    <t xml:space="preserve">	2020-09-16 14:13:47</t>
  </si>
  <si>
    <t xml:space="preserve">	2020-09-16 14:18:53</t>
  </si>
  <si>
    <t xml:space="preserve">	2020-09-16 14:24:04</t>
  </si>
  <si>
    <t xml:space="preserve">	2020-09-16 14:29:18</t>
  </si>
  <si>
    <t xml:space="preserve">	2020-09-16 14:34:30</t>
  </si>
  <si>
    <t xml:space="preserve">	2020-09-16 14:39:40</t>
  </si>
  <si>
    <t xml:space="preserve">	2020-09-16 14:44:51</t>
  </si>
  <si>
    <t xml:space="preserve">	2020-09-16 14:50:10</t>
  </si>
  <si>
    <t xml:space="preserve">	2020-09-16 14:55:24</t>
  </si>
  <si>
    <t xml:space="preserve">	2020-09-16 15:00:35</t>
  </si>
  <si>
    <t xml:space="preserve">	2020-09-16 15:05:53</t>
  </si>
  <si>
    <t xml:space="preserve">	2020-09-16 15:11:07</t>
  </si>
  <si>
    <t xml:space="preserve">	2020-09-16 15:16:23</t>
  </si>
  <si>
    <t xml:space="preserve">	2020-09-16 15:21:41</t>
  </si>
  <si>
    <t xml:space="preserve">	2020-09-16 15:26:55</t>
  </si>
  <si>
    <t xml:space="preserve">	2020-09-16 15:32:11</t>
  </si>
  <si>
    <t xml:space="preserve">	2020-09-16 15:37:29</t>
  </si>
  <si>
    <t xml:space="preserve">	2020-09-16 15:42:46</t>
  </si>
  <si>
    <t xml:space="preserve">	2020-09-16 15:48:06</t>
  </si>
  <si>
    <t xml:space="preserve">	2020-09-16 15:53:23</t>
  </si>
  <si>
    <t xml:space="preserve">	2020-09-16 15:58:44</t>
  </si>
  <si>
    <t xml:space="preserve">	2020-09-16 16:04:00</t>
  </si>
  <si>
    <t xml:space="preserve">	2020-09-16 16:09:22</t>
  </si>
  <si>
    <t xml:space="preserve">	2020-09-16 16:14:42</t>
  </si>
  <si>
    <t xml:space="preserve">	2020-09-16 16:20:12</t>
  </si>
  <si>
    <t xml:space="preserve">	2020-09-16 16:25:35</t>
  </si>
  <si>
    <t xml:space="preserve">	2020-09-16 16:31:02</t>
  </si>
  <si>
    <t xml:space="preserve">	2020-09-16 16:36:27</t>
  </si>
  <si>
    <t xml:space="preserve">	2020-09-16 16:41:45</t>
  </si>
  <si>
    <t xml:space="preserve">	2020-09-16 16:47:04</t>
  </si>
  <si>
    <t xml:space="preserve">	2020-09-16 16:52:27</t>
  </si>
  <si>
    <t xml:space="preserve">	2020-09-16 16:57:50</t>
  </si>
  <si>
    <t xml:space="preserve">	2020-09-16 17:03:12</t>
  </si>
  <si>
    <t xml:space="preserve">	2020-09-16 17:08:33</t>
  </si>
  <si>
    <t xml:space="preserve">	2020-09-16 17:14:00</t>
  </si>
  <si>
    <t xml:space="preserve">	2020-09-16 17:19:26</t>
  </si>
  <si>
    <t xml:space="preserve">	2020-09-16 17:24:48</t>
  </si>
  <si>
    <t xml:space="preserve">	2020-09-16 17:30:11</t>
  </si>
  <si>
    <t xml:space="preserve">	2020-09-16 17:35:34</t>
  </si>
  <si>
    <t xml:space="preserve">	2020-09-16 17:41:05</t>
  </si>
  <si>
    <t xml:space="preserve">	2020-09-16 17:46:31</t>
  </si>
  <si>
    <t xml:space="preserve">	2020-09-16 17:52:03</t>
  </si>
  <si>
    <t xml:space="preserve">	2020-09-16 17:57:37</t>
  </si>
  <si>
    <t xml:space="preserve">	2020-09-16 18:03:09</t>
  </si>
  <si>
    <t xml:space="preserve">	2020-09-16 18:08:32</t>
  </si>
  <si>
    <t xml:space="preserve">	2020-09-16 18:14:04</t>
  </si>
  <si>
    <t xml:space="preserve">	2020-09-16 18:19:34</t>
  </si>
  <si>
    <t xml:space="preserve">	2020-09-16 18:25:03</t>
  </si>
  <si>
    <t xml:space="preserve">	2020-09-16 18:30:31</t>
  </si>
  <si>
    <t xml:space="preserve">	2020-09-16 18:36:05</t>
  </si>
  <si>
    <t xml:space="preserve">	2020-09-16 18:41:36</t>
  </si>
  <si>
    <t xml:space="preserve">	2020-09-16 18:47:09</t>
  </si>
  <si>
    <t xml:space="preserve">	2020-09-16 18:52:44</t>
  </si>
  <si>
    <t xml:space="preserve">	2020-09-16 18:58:17</t>
  </si>
  <si>
    <t xml:space="preserve">	2020-09-16 19:03:52</t>
  </si>
  <si>
    <t xml:space="preserve">	2020-09-16 19:09:31</t>
  </si>
  <si>
    <t xml:space="preserve">	2020-09-16 19:15:20</t>
  </si>
  <si>
    <t xml:space="preserve">	2020-09-16 19:20:57</t>
  </si>
  <si>
    <t xml:space="preserve">	2020-09-15 23:26:01</t>
  </si>
  <si>
    <t xml:space="preserve">	2020-09-15 23:31:06</t>
  </si>
  <si>
    <t xml:space="preserve">	2020-09-15 23:36:06</t>
  </si>
  <si>
    <t xml:space="preserve">	2020-09-15 23:41:09</t>
  </si>
  <si>
    <t xml:space="preserve">	2020-09-15 23:46:10</t>
  </si>
  <si>
    <t xml:space="preserve">	2020-09-15 23:51:12</t>
  </si>
  <si>
    <t xml:space="preserve">	2020-09-15 23:56:10</t>
  </si>
  <si>
    <t xml:space="preserve">	2020-09-16 00:01:10</t>
  </si>
  <si>
    <t xml:space="preserve">	2020-09-16 00:06:09</t>
  </si>
  <si>
    <t xml:space="preserve">	2020-09-16 00:11:11</t>
  </si>
  <si>
    <t xml:space="preserve">	2020-09-16 00:16:09</t>
  </si>
  <si>
    <t xml:space="preserve">	2020-09-16 00:21:10</t>
  </si>
  <si>
    <t xml:space="preserve">	2020-09-16 00:26:10</t>
  </si>
  <si>
    <t xml:space="preserve">	2020-09-16 00:31:10</t>
  </si>
  <si>
    <t xml:space="preserve">	2020-09-16 00:36:09</t>
  </si>
  <si>
    <t xml:space="preserve">	2020-09-16 00:41:09</t>
  </si>
  <si>
    <t xml:space="preserve">	2020-09-16 00:46:10</t>
  </si>
  <si>
    <t xml:space="preserve">	2020-09-16 00:51:10</t>
  </si>
  <si>
    <t xml:space="preserve">	2020-09-16 00:56:11</t>
  </si>
  <si>
    <t xml:space="preserve">	2020-09-16 01:01:09</t>
  </si>
  <si>
    <t xml:space="preserve">	2020-09-16 01:06:12</t>
  </si>
  <si>
    <t xml:space="preserve">	2020-09-16 01:11:11</t>
  </si>
  <si>
    <t xml:space="preserve">	2020-09-16 01:16:11</t>
  </si>
  <si>
    <t xml:space="preserve">	2020-09-16 01:21:11</t>
  </si>
  <si>
    <t xml:space="preserve">	2020-09-16 01:26:10</t>
  </si>
  <si>
    <t xml:space="preserve">	2020-09-16 01:31:11</t>
  </si>
  <si>
    <t xml:space="preserve">	2020-09-16 01:36:13</t>
  </si>
  <si>
    <t xml:space="preserve">	2020-09-16 01:41:11</t>
  </si>
  <si>
    <t xml:space="preserve">	2020-09-16 01:46:13</t>
  </si>
  <si>
    <t xml:space="preserve">	2020-09-16 01:51:13</t>
  </si>
  <si>
    <t xml:space="preserve">	2020-09-16 01:56:14</t>
  </si>
  <si>
    <t xml:space="preserve">	2020-09-16 02:01:13</t>
  </si>
  <si>
    <t xml:space="preserve">	2020-09-16 02:06:16</t>
  </si>
  <si>
    <t xml:space="preserve">	2020-09-16 02:11:14</t>
  </si>
  <si>
    <t xml:space="preserve">	2020-09-16 02:16:13</t>
  </si>
  <si>
    <t xml:space="preserve">	2020-09-16 02:21:14</t>
  </si>
  <si>
    <t xml:space="preserve">	2020-09-16 02:26:16</t>
  </si>
  <si>
    <t xml:space="preserve">	2020-09-16 02:31:15</t>
  </si>
  <si>
    <t xml:space="preserve">	2020-09-16 02:36:16</t>
  </si>
  <si>
    <t xml:space="preserve">	2020-09-16 02:41:15</t>
  </si>
  <si>
    <t xml:space="preserve">	2020-09-16 02:46:16</t>
  </si>
  <si>
    <t xml:space="preserve">	2020-09-16 02:51:16</t>
  </si>
  <si>
    <t xml:space="preserve">	2020-09-16 02:56:17</t>
  </si>
  <si>
    <t xml:space="preserve">	2020-09-16 03:01:16</t>
  </si>
  <si>
    <t xml:space="preserve">	2020-09-16 03:06:18</t>
  </si>
  <si>
    <t xml:space="preserve">	2020-09-16 03:11:17</t>
  </si>
  <si>
    <t xml:space="preserve">	2020-09-16 03:16:17</t>
  </si>
  <si>
    <t xml:space="preserve">	2020-09-16 03:21:17</t>
  </si>
  <si>
    <t xml:space="preserve">	2020-09-16 03:26:19</t>
  </si>
  <si>
    <t xml:space="preserve">	2020-09-16 03:31:18</t>
  </si>
  <si>
    <t xml:space="preserve">	2020-09-16 03:36:16</t>
  </si>
  <si>
    <t xml:space="preserve">	2020-09-16 03:41:19</t>
  </si>
  <si>
    <t xml:space="preserve">	2020-09-16 03:46:20</t>
  </si>
  <si>
    <t xml:space="preserve">	2020-09-16 03:51:19</t>
  </si>
  <si>
    <t xml:space="preserve">	2020-09-16 03:56:20</t>
  </si>
  <si>
    <t xml:space="preserve">	2020-09-16 04:01:18</t>
  </si>
  <si>
    <t xml:space="preserve">	2020-09-16 04:06:18</t>
  </si>
  <si>
    <t xml:space="preserve">	2020-09-16 04:11:17</t>
  </si>
  <si>
    <t xml:space="preserve">	2020-09-16 04:16:22</t>
  </si>
  <si>
    <t xml:space="preserve">	2020-09-16 04:21:22</t>
  </si>
  <si>
    <t xml:space="preserve">	2020-09-16 04:26:20</t>
  </si>
  <si>
    <t xml:space="preserve">	2020-09-16 04:31:23</t>
  </si>
  <si>
    <t xml:space="preserve">	2020-09-16 04:36:20</t>
  </si>
  <si>
    <t xml:space="preserve">	2020-09-16 04:41:23</t>
  </si>
  <si>
    <t xml:space="preserve">	2020-09-16 04:46:23</t>
  </si>
  <si>
    <t xml:space="preserve">	2020-09-16 04:51:24</t>
  </si>
  <si>
    <t xml:space="preserve">	2020-09-16 04:56:20</t>
  </si>
  <si>
    <t xml:space="preserve">	2020-09-16 05:01:22</t>
  </si>
  <si>
    <t xml:space="preserve">	2020-09-16 05:06:25</t>
  </si>
  <si>
    <t xml:space="preserve">	2020-09-16 05:11:21</t>
  </si>
  <si>
    <t xml:space="preserve">	2020-09-16 05:16:25</t>
  </si>
  <si>
    <t xml:space="preserve">	2020-09-16 05:21:23</t>
  </si>
  <si>
    <t xml:space="preserve">	2020-09-16 05:26:24</t>
  </si>
  <si>
    <t xml:space="preserve">	2020-09-16 05:31:23</t>
  </si>
  <si>
    <t xml:space="preserve">	2020-09-16 05:36:27</t>
  </si>
  <si>
    <t xml:space="preserve">	2020-09-16 05:41:26</t>
  </si>
  <si>
    <t xml:space="preserve">	2020-09-16 05:46:22</t>
  </si>
  <si>
    <t xml:space="preserve">	2020-09-16 05:51:26</t>
  </si>
  <si>
    <t xml:space="preserve">	2020-09-16 05:56:26</t>
  </si>
  <si>
    <t xml:space="preserve">	2020-09-16 06:01:24</t>
  </si>
  <si>
    <t xml:space="preserve">	2020-09-16 06:06:24</t>
  </si>
  <si>
    <t xml:space="preserve">	2020-09-16 06:11:24</t>
  </si>
  <si>
    <t xml:space="preserve">	2020-09-16 06:16:24</t>
  </si>
  <si>
    <t xml:space="preserve">	2020-09-16 06:21:28</t>
  </si>
  <si>
    <t xml:space="preserve">	2020-09-16 06:26:25</t>
  </si>
  <si>
    <t xml:space="preserve">	2020-09-16 06:31:29</t>
  </si>
  <si>
    <t xml:space="preserve">	2020-09-16 06:36:24</t>
  </si>
  <si>
    <t xml:space="preserve">	2020-09-16 06:41:25</t>
  </si>
  <si>
    <t xml:space="preserve">	2020-09-16 06:46:26</t>
  </si>
  <si>
    <t xml:space="preserve">	2020-09-16 06:51:24</t>
  </si>
  <si>
    <t xml:space="preserve">	2020-09-16 06:56:25</t>
  </si>
  <si>
    <t xml:space="preserve">	2020-09-16 07:01:31</t>
  </si>
  <si>
    <t xml:space="preserve">	2020-09-16 07:06:26</t>
  </si>
  <si>
    <t xml:space="preserve">	2020-09-16 07:11:29</t>
  </si>
  <si>
    <t xml:space="preserve">	2020-09-16 07:16:30</t>
  </si>
  <si>
    <t xml:space="preserve">	2020-09-16 07:21:26</t>
  </si>
  <si>
    <t xml:space="preserve">	2020-09-16 07:26:31</t>
  </si>
  <si>
    <t xml:space="preserve">	2020-09-16 07:31:27</t>
  </si>
  <si>
    <t xml:space="preserve">	2020-09-16 07:36:29</t>
  </si>
  <si>
    <t xml:space="preserve">	2020-09-16 07:41:27</t>
  </si>
  <si>
    <t xml:space="preserve">	2020-09-16 07:46:29</t>
  </si>
  <si>
    <t xml:space="preserve">	2020-09-16 07:51:27</t>
  </si>
  <si>
    <t xml:space="preserve">	2020-09-16 07:56:28</t>
  </si>
  <si>
    <t xml:space="preserve">	2020-09-16 08:01:28</t>
  </si>
  <si>
    <t xml:space="preserve">	2020-09-16 08:06:28</t>
  </si>
  <si>
    <t xml:space="preserve">	2020-09-16 08:11:29</t>
  </si>
  <si>
    <t xml:space="preserve">	2020-09-16 08:16:32</t>
  </si>
  <si>
    <t xml:space="preserve">	2020-09-16 08:21:27</t>
  </si>
  <si>
    <t xml:space="preserve">	2020-09-16 08:26:34</t>
  </si>
  <si>
    <t xml:space="preserve">	2020-09-16 08:31:33</t>
  </si>
  <si>
    <t xml:space="preserve">	2020-09-16 08:36:31</t>
  </si>
  <si>
    <t xml:space="preserve">	2020-09-16 08:41:36</t>
  </si>
  <si>
    <t xml:space="preserve">	2020-09-16 08:46:38</t>
  </si>
  <si>
    <t xml:space="preserve">	2020-09-16 08:51:36</t>
  </si>
  <si>
    <t xml:space="preserve">	2020-09-16 08:56:32</t>
  </si>
  <si>
    <t xml:space="preserve">	2020-09-16 09:01:40</t>
  </si>
  <si>
    <t xml:space="preserve">	2020-09-16 09:06:44</t>
  </si>
  <si>
    <t xml:space="preserve">	2020-09-16 09:11:43</t>
  </si>
  <si>
    <t xml:space="preserve">	2020-09-16 09:16:49</t>
  </si>
  <si>
    <t xml:space="preserve">	2020-09-16 09:21:52</t>
  </si>
  <si>
    <t xml:space="preserve">	2020-09-16 09:26:53</t>
  </si>
  <si>
    <t xml:space="preserve">	2020-09-16 09:31:53</t>
  </si>
  <si>
    <t xml:space="preserve">	2020-09-16 09:36:55</t>
  </si>
  <si>
    <t xml:space="preserve">	2020-09-16 09:41:53</t>
  </si>
  <si>
    <t xml:space="preserve">	2020-09-16 09:46:53</t>
  </si>
  <si>
    <t xml:space="preserve">	2020-09-16 09:51:56</t>
  </si>
  <si>
    <t xml:space="preserve">	2020-09-16 09:57:04</t>
  </si>
  <si>
    <t xml:space="preserve">	2020-09-16 10:02:07</t>
  </si>
  <si>
    <t xml:space="preserve">	2020-09-16 10:07:07</t>
  </si>
  <si>
    <t xml:space="preserve">	2020-09-16 10:12:10</t>
  </si>
  <si>
    <t xml:space="preserve">	2020-09-16 10:17:11</t>
  </si>
  <si>
    <t xml:space="preserve">	2020-09-16 10:22:11</t>
  </si>
  <si>
    <t xml:space="preserve">	2020-09-16 10:27:10</t>
  </si>
  <si>
    <t xml:space="preserve">	2020-09-16 10:32:14</t>
  </si>
  <si>
    <t xml:space="preserve">	2020-09-16 10:37:17</t>
  </si>
  <si>
    <t xml:space="preserve">	2020-09-16 10:42:13</t>
  </si>
  <si>
    <t xml:space="preserve">	2020-09-16 10:47:19</t>
  </si>
  <si>
    <t xml:space="preserve">	2020-09-16 10:52:27</t>
  </si>
  <si>
    <t xml:space="preserve">	2020-09-16 10:57:26</t>
  </si>
  <si>
    <t xml:space="preserve">	2020-09-16 11:02:28</t>
  </si>
  <si>
    <t xml:space="preserve">	2020-09-16 11:07:26</t>
  </si>
  <si>
    <t xml:space="preserve">	2020-09-16 11:12:30</t>
  </si>
  <si>
    <t xml:space="preserve">	2020-09-16 11:17:34</t>
  </si>
  <si>
    <t xml:space="preserve">	2020-09-16 11:22:29</t>
  </si>
  <si>
    <t xml:space="preserve">	2020-09-16 11:27:32</t>
  </si>
  <si>
    <t xml:space="preserve">	2020-09-16 11:32:37</t>
  </si>
  <si>
    <t xml:space="preserve">	2020-09-16 11:37:36</t>
  </si>
  <si>
    <t xml:space="preserve">	2020-09-16 11:42:39</t>
  </si>
  <si>
    <t xml:space="preserve">	2020-09-16 11:47:35</t>
  </si>
  <si>
    <t xml:space="preserve">	2020-09-16 11:52:36</t>
  </si>
  <si>
    <t xml:space="preserve">	2020-09-16 11:57:41</t>
  </si>
  <si>
    <t xml:space="preserve">	2020-09-16 12:02:42</t>
  </si>
  <si>
    <t xml:space="preserve">	2020-09-16 12:07:46</t>
  </si>
  <si>
    <t xml:space="preserve">	2020-09-16 12:12:46</t>
  </si>
  <si>
    <t xml:space="preserve">	2020-09-16 12:17:46</t>
  </si>
  <si>
    <t xml:space="preserve">	2020-09-16 12:22:46</t>
  </si>
  <si>
    <t xml:space="preserve">	2020-09-16 12:27:49</t>
  </si>
  <si>
    <t xml:space="preserve">	2020-09-16 12:32:50</t>
  </si>
  <si>
    <t xml:space="preserve">	2020-09-16 12:37:50</t>
  </si>
  <si>
    <t xml:space="preserve">	2020-09-16 12:42:50</t>
  </si>
  <si>
    <t xml:space="preserve">	2020-09-16 12:47:51</t>
  </si>
  <si>
    <t xml:space="preserve">	2020-09-16 12:52:52</t>
  </si>
  <si>
    <t xml:space="preserve">	2020-09-16 12:57:51</t>
  </si>
  <si>
    <t xml:space="preserve">	2020-09-16 13:02:55</t>
  </si>
  <si>
    <t xml:space="preserve">	2020-09-16 13:07:54</t>
  </si>
  <si>
    <t xml:space="preserve">	2020-09-16 13:12:55</t>
  </si>
  <si>
    <t xml:space="preserve">	2020-09-16 13:17:54</t>
  </si>
  <si>
    <t xml:space="preserve">	2020-09-16 13:22:56</t>
  </si>
  <si>
    <t xml:space="preserve">	2020-09-16 13:27:58</t>
  </si>
  <si>
    <t xml:space="preserve">	2020-09-16 13:33:00</t>
  </si>
  <si>
    <t xml:space="preserve">	2020-09-16 13:38:01</t>
  </si>
  <si>
    <t xml:space="preserve">	2020-09-16 13:43:04</t>
  </si>
  <si>
    <t xml:space="preserve">	2020-09-16 13:48:06</t>
  </si>
  <si>
    <t xml:space="preserve">	2020-09-16 13:53:11</t>
  </si>
  <si>
    <t xml:space="preserve">	2020-09-16 13:58:14</t>
  </si>
  <si>
    <t xml:space="preserve">	2020-09-16 14:03:18</t>
  </si>
  <si>
    <t xml:space="preserve">	2020-09-16 14:08:25</t>
  </si>
  <si>
    <t xml:space="preserve">	2020-09-16 14:13:31</t>
  </si>
  <si>
    <t xml:space="preserve">	2020-09-16 14:18:37</t>
  </si>
  <si>
    <t xml:space="preserve">	2020-09-16 14:23:48</t>
  </si>
  <si>
    <t xml:space="preserve">	2020-09-16 14:29:01</t>
  </si>
  <si>
    <t xml:space="preserve">	2020-09-16 14:34:13</t>
  </si>
  <si>
    <t xml:space="preserve">	2020-09-16 14:39:24</t>
  </si>
  <si>
    <t xml:space="preserve">	2020-09-16 14:44:35</t>
  </si>
  <si>
    <t xml:space="preserve">	2020-09-16 14:49:53</t>
  </si>
  <si>
    <t xml:space="preserve">	2020-09-16 14:55:08</t>
  </si>
  <si>
    <t xml:space="preserve">	2020-09-16 15:00:19</t>
  </si>
  <si>
    <t xml:space="preserve">	2020-09-16 15:05:36</t>
  </si>
  <si>
    <t xml:space="preserve">	2020-09-16 15:10:51</t>
  </si>
  <si>
    <t xml:space="preserve">	2020-09-16 15:16:06</t>
  </si>
  <si>
    <t xml:space="preserve">	2020-09-16 15:21:23</t>
  </si>
  <si>
    <t xml:space="preserve">	2020-09-16 15:26:38</t>
  </si>
  <si>
    <t xml:space="preserve">	2020-09-16 15:31:54</t>
  </si>
  <si>
    <t xml:space="preserve">	2020-09-16 15:37:12</t>
  </si>
  <si>
    <t xml:space="preserve">	2020-09-16 15:42:30</t>
  </si>
  <si>
    <t xml:space="preserve">	2020-09-16 15:47:50</t>
  </si>
  <si>
    <t xml:space="preserve">	2020-09-16 15:53:06</t>
  </si>
  <si>
    <t xml:space="preserve">	2020-09-16 15:58:27</t>
  </si>
  <si>
    <t xml:space="preserve">	2020-09-16 16:03:43</t>
  </si>
  <si>
    <t xml:space="preserve">	2020-09-16 16:09:05</t>
  </si>
  <si>
    <t xml:space="preserve">	2020-09-16 16:14:24</t>
  </si>
  <si>
    <t xml:space="preserve">	2020-09-16 16:19:53</t>
  </si>
  <si>
    <t xml:space="preserve">	2020-09-16 16:25:18</t>
  </si>
  <si>
    <t xml:space="preserve">	2020-09-16 16:30:45</t>
  </si>
  <si>
    <t xml:space="preserve">	2020-09-16 16:36:10</t>
  </si>
  <si>
    <t xml:space="preserve">	2020-09-16 16:41:28</t>
  </si>
  <si>
    <t xml:space="preserve">	2020-09-16 16:46:47</t>
  </si>
  <si>
    <t xml:space="preserve">	2020-09-16 16:52:10</t>
  </si>
  <si>
    <t xml:space="preserve">	2020-09-16 16:57:33</t>
  </si>
  <si>
    <t xml:space="preserve">	2020-09-16 17:02:56</t>
  </si>
  <si>
    <t xml:space="preserve">	2020-09-16 17:08:16</t>
  </si>
  <si>
    <t xml:space="preserve">	2020-09-16 17:13:43</t>
  </si>
  <si>
    <t xml:space="preserve">	2020-09-16 17:19:10</t>
  </si>
  <si>
    <t xml:space="preserve">	2020-09-16 17:24:32</t>
  </si>
  <si>
    <t xml:space="preserve">	2020-09-16 17:29:55</t>
  </si>
  <si>
    <t xml:space="preserve">	2020-09-16 17:35:16</t>
  </si>
  <si>
    <t xml:space="preserve">	2020-09-16 17:40:48</t>
  </si>
  <si>
    <t xml:space="preserve">	2020-09-16 17:46:15</t>
  </si>
  <si>
    <t xml:space="preserve">	2020-09-16 17:51:47</t>
  </si>
  <si>
    <t xml:space="preserve">	2020-09-16 17:57:21</t>
  </si>
  <si>
    <t xml:space="preserve">	2020-09-16 18:02:51</t>
  </si>
  <si>
    <t xml:space="preserve">	2020-09-16 18:08:16</t>
  </si>
  <si>
    <t xml:space="preserve">	2020-09-16 18:13:46</t>
  </si>
  <si>
    <t xml:space="preserve">	2020-09-16 18:19:17</t>
  </si>
  <si>
    <t xml:space="preserve">	2020-09-16 18:24:46</t>
  </si>
  <si>
    <t xml:space="preserve">	2020-09-16 18:30:14</t>
  </si>
  <si>
    <t xml:space="preserve">	2020-09-16 18:35:48</t>
  </si>
  <si>
    <t xml:space="preserve">	2020-09-16 18:41:19</t>
  </si>
  <si>
    <t xml:space="preserve">	2020-09-16 18:46:51</t>
  </si>
  <si>
    <t xml:space="preserve">	2020-09-16 18:52:27</t>
  </si>
  <si>
    <t xml:space="preserve">	2020-09-16 18:58:00</t>
  </si>
  <si>
    <t xml:space="preserve">	2020-09-16 19:03:35</t>
  </si>
  <si>
    <t xml:space="preserve">	2020-09-16 19:09:13</t>
  </si>
  <si>
    <t xml:space="preserve">	2020-09-16 19:15:01</t>
  </si>
  <si>
    <t xml:space="preserve">	2020-09-16 19:20:39</t>
  </si>
  <si>
    <t xml:space="preserve">	2020-09-15 23:25:47</t>
  </si>
  <si>
    <t xml:space="preserve">	2020-09-15 23:30:53</t>
  </si>
  <si>
    <t xml:space="preserve">	2020-09-15 23:35:53</t>
  </si>
  <si>
    <t xml:space="preserve">	2020-09-15 23:40:56</t>
  </si>
  <si>
    <t xml:space="preserve">	2020-09-15 23:45:57</t>
  </si>
  <si>
    <t xml:space="preserve">	2020-09-15 23:50:59</t>
  </si>
  <si>
    <t xml:space="preserve">	2020-09-15 23:55:58</t>
  </si>
  <si>
    <t xml:space="preserve">	2020-09-16 00:00:57</t>
  </si>
  <si>
    <t xml:space="preserve">	2020-09-16 00:05:57</t>
  </si>
  <si>
    <t xml:space="preserve">	2020-09-16 00:10:59</t>
  </si>
  <si>
    <t xml:space="preserve">	2020-09-16 00:15:57</t>
  </si>
  <si>
    <t xml:space="preserve">	2020-09-16 00:20:58</t>
  </si>
  <si>
    <t xml:space="preserve">	2020-09-16 00:25:58</t>
  </si>
  <si>
    <t xml:space="preserve">	2020-09-16 00:30:58</t>
  </si>
  <si>
    <t xml:space="preserve">	2020-09-16 00:35:58</t>
  </si>
  <si>
    <t xml:space="preserve">	2020-09-16 00:40:57</t>
  </si>
  <si>
    <t xml:space="preserve">	2020-09-16 00:45:58</t>
  </si>
  <si>
    <t xml:space="preserve">	2020-09-16 00:50:58</t>
  </si>
  <si>
    <t xml:space="preserve">	2020-09-16 00:55:58</t>
  </si>
  <si>
    <t xml:space="preserve">	2020-09-16 01:00:57</t>
  </si>
  <si>
    <t xml:space="preserve">	2020-09-16 01:06:00</t>
  </si>
  <si>
    <t xml:space="preserve">	2020-09-16 01:10:59</t>
  </si>
  <si>
    <t xml:space="preserve">	2020-09-16 01:15:59</t>
  </si>
  <si>
    <t xml:space="preserve">	2020-09-16 01:20:59</t>
  </si>
  <si>
    <t xml:space="preserve">	2020-09-16 01:25:58</t>
  </si>
  <si>
    <t xml:space="preserve">	2020-09-16 01:30:59</t>
  </si>
  <si>
    <t xml:space="preserve">	2020-09-16 01:36:00</t>
  </si>
  <si>
    <t xml:space="preserve">	2020-09-16 01:40:59</t>
  </si>
  <si>
    <t xml:space="preserve">	2020-09-16 01:46:01</t>
  </si>
  <si>
    <t xml:space="preserve">	2020-09-16 01:51:00</t>
  </si>
  <si>
    <t xml:space="preserve">	2020-09-16 01:56:02</t>
  </si>
  <si>
    <t xml:space="preserve">	2020-09-16 02:01:01</t>
  </si>
  <si>
    <t xml:space="preserve">	2020-09-16 02:06:03</t>
  </si>
  <si>
    <t xml:space="preserve">	2020-09-16 02:11:01</t>
  </si>
  <si>
    <t xml:space="preserve">	2020-09-16 02:16:01</t>
  </si>
  <si>
    <t xml:space="preserve">	2020-09-16 02:21:02</t>
  </si>
  <si>
    <t xml:space="preserve">	2020-09-16 02:26:03</t>
  </si>
  <si>
    <t xml:space="preserve">	2020-09-16 02:31:02</t>
  </si>
  <si>
    <t xml:space="preserve">	2020-09-16 02:36:03</t>
  </si>
  <si>
    <t xml:space="preserve">	2020-09-16 02:41:02</t>
  </si>
  <si>
    <t xml:space="preserve">	2020-09-16 02:46:03</t>
  </si>
  <si>
    <t xml:space="preserve">	2020-09-16 02:51:03</t>
  </si>
  <si>
    <t xml:space="preserve">	2020-09-16 02:56:04</t>
  </si>
  <si>
    <t xml:space="preserve">	2020-09-16 03:01:02</t>
  </si>
  <si>
    <t xml:space="preserve">	2020-09-16 03:06:05</t>
  </si>
  <si>
    <t xml:space="preserve">	2020-09-16 03:11:03</t>
  </si>
  <si>
    <t xml:space="preserve">	2020-09-16 03:16:03</t>
  </si>
  <si>
    <t xml:space="preserve">	2020-09-16 03:21:03</t>
  </si>
  <si>
    <t xml:space="preserve">	2020-09-16 03:26:06</t>
  </si>
  <si>
    <t xml:space="preserve">	2020-09-16 03:31:04</t>
  </si>
  <si>
    <t xml:space="preserve">	2020-09-16 03:36:04</t>
  </si>
  <si>
    <t xml:space="preserve">	2020-09-16 03:41:05</t>
  </si>
  <si>
    <t xml:space="preserve">	2020-09-16 03:46:07</t>
  </si>
  <si>
    <t xml:space="preserve">	2020-09-16 03:51:05</t>
  </si>
  <si>
    <t xml:space="preserve">	2020-09-16 03:56:07</t>
  </si>
  <si>
    <t xml:space="preserve">	2020-09-16 04:01:05</t>
  </si>
  <si>
    <t xml:space="preserve">	2020-09-16 04:06:05</t>
  </si>
  <si>
    <t xml:space="preserve">	2020-09-16 04:11:04</t>
  </si>
  <si>
    <t xml:space="preserve">	2020-09-16 04:16:08</t>
  </si>
  <si>
    <t xml:space="preserve">	2020-09-16 04:21:08</t>
  </si>
  <si>
    <t xml:space="preserve">	2020-09-16 04:26:06</t>
  </si>
  <si>
    <t xml:space="preserve">	2020-09-16 04:31:09</t>
  </si>
  <si>
    <t xml:space="preserve">	2020-09-16 04:36:07</t>
  </si>
  <si>
    <t xml:space="preserve">	2020-09-16 04:41:09</t>
  </si>
  <si>
    <t xml:space="preserve">	2020-09-16 04:46:10</t>
  </si>
  <si>
    <t xml:space="preserve">	2020-09-16 04:51:10</t>
  </si>
  <si>
    <t xml:space="preserve">	2020-09-16 04:56:07</t>
  </si>
  <si>
    <t xml:space="preserve">	2020-09-16 05:01:08</t>
  </si>
  <si>
    <t xml:space="preserve">	2020-09-16 05:06:10</t>
  </si>
  <si>
    <t xml:space="preserve">	2020-09-16 05:11:08</t>
  </si>
  <si>
    <t xml:space="preserve">	2020-09-16 05:16:10</t>
  </si>
  <si>
    <t xml:space="preserve">	2020-09-16 05:21:09</t>
  </si>
  <si>
    <t xml:space="preserve">	2020-09-16 05:26:09</t>
  </si>
  <si>
    <t xml:space="preserve">	2020-09-16 05:31:09</t>
  </si>
  <si>
    <t xml:space="preserve">	2020-09-16 05:36:13</t>
  </si>
  <si>
    <t xml:space="preserve">	2020-09-16 05:41:12</t>
  </si>
  <si>
    <t xml:space="preserve">	2020-09-16 05:46:09</t>
  </si>
  <si>
    <t xml:space="preserve">	2020-09-16 05:51:11</t>
  </si>
  <si>
    <t xml:space="preserve">	2020-09-16 05:56:10</t>
  </si>
  <si>
    <t xml:space="preserve">	2020-09-16 06:01:11</t>
  </si>
  <si>
    <t xml:space="preserve">	2020-09-16 06:06:11</t>
  </si>
  <si>
    <t xml:space="preserve">	2020-09-16 06:11:11</t>
  </si>
  <si>
    <t xml:space="preserve">	2020-09-16 06:16:10</t>
  </si>
  <si>
    <t xml:space="preserve">	2020-09-16 06:21:14</t>
  </si>
  <si>
    <t xml:space="preserve">	2020-09-16 06:26:11</t>
  </si>
  <si>
    <t xml:space="preserve">	2020-09-16 06:31:14</t>
  </si>
  <si>
    <t xml:space="preserve">	2020-09-16 06:36:11</t>
  </si>
  <si>
    <t xml:space="preserve">	2020-09-16 06:41:11</t>
  </si>
  <si>
    <t xml:space="preserve">	2020-09-16 06:46:12</t>
  </si>
  <si>
    <t xml:space="preserve">	2020-09-16 06:51:10</t>
  </si>
  <si>
    <t xml:space="preserve">	2020-09-16 06:56:12</t>
  </si>
  <si>
    <t xml:space="preserve">	2020-09-16 07:01:16</t>
  </si>
  <si>
    <t xml:space="preserve">	2020-09-16 07:06:12</t>
  </si>
  <si>
    <t xml:space="preserve">	2020-09-16 07:11:14</t>
  </si>
  <si>
    <t xml:space="preserve">	2020-09-16 07:16:15</t>
  </si>
  <si>
    <t xml:space="preserve">	2020-09-16 07:21:11</t>
  </si>
  <si>
    <t xml:space="preserve">	2020-09-16 07:26:15</t>
  </si>
  <si>
    <t xml:space="preserve">	2020-09-16 07:31:13</t>
  </si>
  <si>
    <t xml:space="preserve">	2020-09-16 07:36:15</t>
  </si>
  <si>
    <t xml:space="preserve">	2020-09-16 07:41:13</t>
  </si>
  <si>
    <t xml:space="preserve">	2020-09-16 07:46:15</t>
  </si>
  <si>
    <t xml:space="preserve">	2020-09-16 07:51:13</t>
  </si>
  <si>
    <t xml:space="preserve">	2020-09-16 07:56:14</t>
  </si>
  <si>
    <t xml:space="preserve">	2020-09-16 08:01:14</t>
  </si>
  <si>
    <t xml:space="preserve">	2020-09-16 08:06:14</t>
  </si>
  <si>
    <t xml:space="preserve">	2020-09-16 08:11:14</t>
  </si>
  <si>
    <t xml:space="preserve">	2020-09-16 08:16:17</t>
  </si>
  <si>
    <t xml:space="preserve">	2020-09-16 08:21:13</t>
  </si>
  <si>
    <t xml:space="preserve">	2020-09-16 08:26:19</t>
  </si>
  <si>
    <t xml:space="preserve">	2020-09-16 08:31:19</t>
  </si>
  <si>
    <t xml:space="preserve">	2020-09-16 08:36:17</t>
  </si>
  <si>
    <t xml:space="preserve">	2020-09-16 08:41:20</t>
  </si>
  <si>
    <t xml:space="preserve">	2020-09-16 08:46:23</t>
  </si>
  <si>
    <t xml:space="preserve">	2020-09-16 08:51:20</t>
  </si>
  <si>
    <t xml:space="preserve">	2020-09-16 08:56:18</t>
  </si>
  <si>
    <t xml:space="preserve">	2020-09-16 09:01:24</t>
  </si>
  <si>
    <t xml:space="preserve">	2020-09-16 09:06:28</t>
  </si>
  <si>
    <t xml:space="preserve">	2020-09-16 09:11:28</t>
  </si>
  <si>
    <t xml:space="preserve">	2020-09-16 09:16:33</t>
  </si>
  <si>
    <t xml:space="preserve">	2020-09-16 09:21:38</t>
  </si>
  <si>
    <t xml:space="preserve">	2020-09-16 09:26:37</t>
  </si>
  <si>
    <t xml:space="preserve">	2020-09-16 09:31:38</t>
  </si>
  <si>
    <t xml:space="preserve">	2020-09-16 09:36:40</t>
  </si>
  <si>
    <t xml:space="preserve">	2020-09-16 09:41:38</t>
  </si>
  <si>
    <t xml:space="preserve">	2020-09-16 09:46:38</t>
  </si>
  <si>
    <t xml:space="preserve">	2020-09-16 09:51:38</t>
  </si>
  <si>
    <t xml:space="preserve">	2020-09-16 09:56:49</t>
  </si>
  <si>
    <t xml:space="preserve">	2020-09-16 10:01:52</t>
  </si>
  <si>
    <t xml:space="preserve">	2020-09-16 10:06:52</t>
  </si>
  <si>
    <t xml:space="preserve">	2020-09-16 10:11:56</t>
  </si>
  <si>
    <t xml:space="preserve">	2020-09-16 10:16:56</t>
  </si>
  <si>
    <t xml:space="preserve">	2020-09-16 10:21:56</t>
  </si>
  <si>
    <t xml:space="preserve">	2020-09-16 10:26:56</t>
  </si>
  <si>
    <t xml:space="preserve">	2020-09-16 10:31:59</t>
  </si>
  <si>
    <t xml:space="preserve">	2020-09-16 10:37:01</t>
  </si>
  <si>
    <t xml:space="preserve">	2020-09-16 10:41:58</t>
  </si>
  <si>
    <t xml:space="preserve">	2020-09-16 10:47:03</t>
  </si>
  <si>
    <t xml:space="preserve">	2020-09-16 10:52:12</t>
  </si>
  <si>
    <t xml:space="preserve">	2020-09-16 10:57:12</t>
  </si>
  <si>
    <t xml:space="preserve">	2020-09-16 11:02:13</t>
  </si>
  <si>
    <t xml:space="preserve">	2020-09-16 11:07:12</t>
  </si>
  <si>
    <t xml:space="preserve">	2020-09-16 11:12:15</t>
  </si>
  <si>
    <t xml:space="preserve">	2020-09-16 11:17:18</t>
  </si>
  <si>
    <t xml:space="preserve">	2020-09-16 11:22:14</t>
  </si>
  <si>
    <t xml:space="preserve">	2020-09-16 11:27:15</t>
  </si>
  <si>
    <t xml:space="preserve">	2020-09-16 11:32:22</t>
  </si>
  <si>
    <t xml:space="preserve">	2020-09-16 11:37:22</t>
  </si>
  <si>
    <t xml:space="preserve">	2020-09-16 11:42:24</t>
  </si>
  <si>
    <t xml:space="preserve">	2020-09-16 11:47:20</t>
  </si>
  <si>
    <t xml:space="preserve">	2020-09-16 11:52:21</t>
  </si>
  <si>
    <t xml:space="preserve">	2020-09-16 11:57:26</t>
  </si>
  <si>
    <t xml:space="preserve">	2020-09-16 12:02:27</t>
  </si>
  <si>
    <t xml:space="preserve">	2020-09-16 12:07:28</t>
  </si>
  <si>
    <t xml:space="preserve">	2020-09-16 12:12:30</t>
  </si>
  <si>
    <t xml:space="preserve">	2020-09-16 12:17:31</t>
  </si>
  <si>
    <t xml:space="preserve">	2020-09-16 12:22:31</t>
  </si>
  <si>
    <t xml:space="preserve">	2020-09-16 12:27:31</t>
  </si>
  <si>
    <t xml:space="preserve">	2020-09-16 12:32:34</t>
  </si>
  <si>
    <t xml:space="preserve">	2020-09-16 12:37:35</t>
  </si>
  <si>
    <t xml:space="preserve">	2020-09-16 12:42:35</t>
  </si>
  <si>
    <t xml:space="preserve">	2020-09-16 12:47:36</t>
  </si>
  <si>
    <t xml:space="preserve">	2020-09-16 12:52:36</t>
  </si>
  <si>
    <t xml:space="preserve">	2020-09-16 12:57:36</t>
  </si>
  <si>
    <t xml:space="preserve">	2020-09-16 13:02:37</t>
  </si>
  <si>
    <t xml:space="preserve">	2020-09-16 13:07:38</t>
  </si>
  <si>
    <t xml:space="preserve">	2020-09-16 13:12:39</t>
  </si>
  <si>
    <t xml:space="preserve">	2020-09-16 13:17:39</t>
  </si>
  <si>
    <t xml:space="preserve">	2020-09-16 13:22:41</t>
  </si>
  <si>
    <t xml:space="preserve">	2020-09-16 13:27:43</t>
  </si>
  <si>
    <t xml:space="preserve">	2020-09-16 13:32:45</t>
  </si>
  <si>
    <t xml:space="preserve">	2020-09-16 13:37:45</t>
  </si>
  <si>
    <t xml:space="preserve">	2020-09-16 13:42:48</t>
  </si>
  <si>
    <t xml:space="preserve">	2020-09-16 13:47:50</t>
  </si>
  <si>
    <t xml:space="preserve">	2020-09-16 13:52:56</t>
  </si>
  <si>
    <t xml:space="preserve">	2020-09-16 13:57:58</t>
  </si>
  <si>
    <t xml:space="preserve">	2020-09-16 14:03:02</t>
  </si>
  <si>
    <t xml:space="preserve">	2020-09-16 14:08:09</t>
  </si>
  <si>
    <t xml:space="preserve">	2020-09-16 14:13:15</t>
  </si>
  <si>
    <t xml:space="preserve">	2020-09-16 14:18:22</t>
  </si>
  <si>
    <t xml:space="preserve">	2020-09-16 14:23:31</t>
  </si>
  <si>
    <t xml:space="preserve">	2020-09-16 14:28:45</t>
  </si>
  <si>
    <t xml:space="preserve">	2020-09-16 14:33:57</t>
  </si>
  <si>
    <t xml:space="preserve">	2020-09-16 14:39:07</t>
  </si>
  <si>
    <t xml:space="preserve">	2020-09-16 14:44:18</t>
  </si>
  <si>
    <t xml:space="preserve">	2020-09-16 14:49:36</t>
  </si>
  <si>
    <t xml:space="preserve">	2020-09-16 14:54:52</t>
  </si>
  <si>
    <t xml:space="preserve">	2020-09-16 15:00:03</t>
  </si>
  <si>
    <t xml:space="preserve">	2020-09-16 15:05:20</t>
  </si>
  <si>
    <t xml:space="preserve">	2020-09-16 15:10:35</t>
  </si>
  <si>
    <t xml:space="preserve">	2020-09-16 15:15:49</t>
  </si>
  <si>
    <t xml:space="preserve">	2020-09-16 15:21:06</t>
  </si>
  <si>
    <t xml:space="preserve">	2020-09-16 15:26:22</t>
  </si>
  <si>
    <t xml:space="preserve">	2020-09-16 15:31:38</t>
  </si>
  <si>
    <t xml:space="preserve">	2020-09-16 15:36:56</t>
  </si>
  <si>
    <t xml:space="preserve">	2020-09-16 15:42:13</t>
  </si>
  <si>
    <t xml:space="preserve">	2020-09-16 15:47:33</t>
  </si>
  <si>
    <t xml:space="preserve">	2020-09-16 15:52:49</t>
  </si>
  <si>
    <t xml:space="preserve">	2020-09-16 15:58:11</t>
  </si>
  <si>
    <t xml:space="preserve">	2020-09-16 16:03:26</t>
  </si>
  <si>
    <t xml:space="preserve">	2020-09-16 16:08:47</t>
  </si>
  <si>
    <t xml:space="preserve">	2020-09-16 16:14:07</t>
  </si>
  <si>
    <t xml:space="preserve">	2020-09-16 16:19:37</t>
  </si>
  <si>
    <t xml:space="preserve">	2020-09-16 16:25:01</t>
  </si>
  <si>
    <t xml:space="preserve">	2020-09-16 16:30:28</t>
  </si>
  <si>
    <t xml:space="preserve">	2020-09-16 16:35:54</t>
  </si>
  <si>
    <t xml:space="preserve">	2020-09-16 16:41:10</t>
  </si>
  <si>
    <t xml:space="preserve">	2020-09-16 16:46:31</t>
  </si>
  <si>
    <t xml:space="preserve">	2020-09-16 16:51:53</t>
  </si>
  <si>
    <t xml:space="preserve">	2020-09-16 16:57:14</t>
  </si>
  <si>
    <t xml:space="preserve">	2020-09-16 17:02:38</t>
  </si>
  <si>
    <t xml:space="preserve">	2020-09-16 17:08:00</t>
  </si>
  <si>
    <t xml:space="preserve">	2020-09-16 17:13:27</t>
  </si>
  <si>
    <t xml:space="preserve">	2020-09-16 17:18:53</t>
  </si>
  <si>
    <t xml:space="preserve">	2020-09-16 17:24:15</t>
  </si>
  <si>
    <t xml:space="preserve">	2020-09-16 17:29:38</t>
  </si>
  <si>
    <t xml:space="preserve">	2020-09-16 17:34:59</t>
  </si>
  <si>
    <t xml:space="preserve">	2020-09-16 17:40:31</t>
  </si>
  <si>
    <t xml:space="preserve">	2020-09-16 17:45:58</t>
  </si>
  <si>
    <t xml:space="preserve">	2020-09-16 17:51:30</t>
  </si>
  <si>
    <t xml:space="preserve">	2020-09-16 17:57:03</t>
  </si>
  <si>
    <t xml:space="preserve">	2020-09-16 18:02:35</t>
  </si>
  <si>
    <t xml:space="preserve">	2020-09-16 18:07:59</t>
  </si>
  <si>
    <t xml:space="preserve">	2020-09-16 18:13:30</t>
  </si>
  <si>
    <t xml:space="preserve">	2020-09-16 18:19:00</t>
  </si>
  <si>
    <t xml:space="preserve">	2020-09-16 18:24:29</t>
  </si>
  <si>
    <t xml:space="preserve">	2020-09-16 18:29:57</t>
  </si>
  <si>
    <t xml:space="preserve">	2020-09-16 18:35:30</t>
  </si>
  <si>
    <t xml:space="preserve">	2020-09-16 18:41:02</t>
  </si>
  <si>
    <t xml:space="preserve">	2020-09-16 18:46:34</t>
  </si>
  <si>
    <t xml:space="preserve">	2020-09-16 18:52:10</t>
  </si>
  <si>
    <t xml:space="preserve">	2020-09-16 18:57:43</t>
  </si>
  <si>
    <t xml:space="preserve">	2020-09-16 19:03:18</t>
  </si>
  <si>
    <t xml:space="preserve">	2020-09-16 19:08:53</t>
  </si>
  <si>
    <t xml:space="preserve">	2020-09-16 19:14:40</t>
  </si>
  <si>
    <t xml:space="preserve">	2020-09-16 19:20:22</t>
  </si>
  <si>
    <t xml:space="preserve">	2020-09-15 23:25:30</t>
  </si>
  <si>
    <t xml:space="preserve">	2020-09-15 23:30:37</t>
  </si>
  <si>
    <t xml:space="preserve">	2020-09-15 23:35:39</t>
  </si>
  <si>
    <t xml:space="preserve">	2020-09-15 23:40:41</t>
  </si>
  <si>
    <t xml:space="preserve">	2020-09-15 23:45:42</t>
  </si>
  <si>
    <t xml:space="preserve">	2020-09-15 23:50:44</t>
  </si>
  <si>
    <t xml:space="preserve">	2020-09-15 23:55:43</t>
  </si>
  <si>
    <t xml:space="preserve">	2020-09-16 00:00:43</t>
  </si>
  <si>
    <t xml:space="preserve">	2020-09-16 00:05:44</t>
  </si>
  <si>
    <t xml:space="preserve">	2020-09-16 00:10:44</t>
  </si>
  <si>
    <t xml:space="preserve">	2020-09-16 00:15:43</t>
  </si>
  <si>
    <t xml:space="preserve">	2020-09-16 00:20:45</t>
  </si>
  <si>
    <t xml:space="preserve">	2020-09-16 00:25:44</t>
  </si>
  <si>
    <t xml:space="preserve">	2020-09-16 00:30:45</t>
  </si>
  <si>
    <t xml:space="preserve">	2020-09-16 00:35:44</t>
  </si>
  <si>
    <t xml:space="preserve">	2020-09-16 00:40:44</t>
  </si>
  <si>
    <t xml:space="preserve">	2020-09-16 00:45:45</t>
  </si>
  <si>
    <t xml:space="preserve">	2020-09-16 00:50:45</t>
  </si>
  <si>
    <t xml:space="preserve">	2020-09-16 00:55:45</t>
  </si>
  <si>
    <t xml:space="preserve">	2020-09-16 01:00:44</t>
  </si>
  <si>
    <t xml:space="preserve">	2020-09-16 01:05:46</t>
  </si>
  <si>
    <t xml:space="preserve">	2020-09-16 01:10:46</t>
  </si>
  <si>
    <t xml:space="preserve">	2020-09-16 01:15:46</t>
  </si>
  <si>
    <t xml:space="preserve">	2020-09-16 01:20:45</t>
  </si>
  <si>
    <t xml:space="preserve">	2020-09-16 01:25:44</t>
  </si>
  <si>
    <t xml:space="preserve">	2020-09-16 01:30:45</t>
  </si>
  <si>
    <t xml:space="preserve">	2020-09-16 01:35:46</t>
  </si>
  <si>
    <t xml:space="preserve">	2020-09-16 01:40:46</t>
  </si>
  <si>
    <t xml:space="preserve">	2020-09-16 01:45:47</t>
  </si>
  <si>
    <t xml:space="preserve">	2020-09-16 01:50:46</t>
  </si>
  <si>
    <t xml:space="preserve">	2020-09-16 01:55:47</t>
  </si>
  <si>
    <t xml:space="preserve">	2020-09-16 02:00:47</t>
  </si>
  <si>
    <t xml:space="preserve">	2020-09-16 02:05:48</t>
  </si>
  <si>
    <t xml:space="preserve">	2020-09-16 02:10:47</t>
  </si>
  <si>
    <t xml:space="preserve">	2020-09-16 02:15:47</t>
  </si>
  <si>
    <t xml:space="preserve">	2020-09-16 02:20:48</t>
  </si>
  <si>
    <t xml:space="preserve">	2020-09-16 02:25:48</t>
  </si>
  <si>
    <t xml:space="preserve">	2020-09-16 02:30:47</t>
  </si>
  <si>
    <t xml:space="preserve">	2020-09-16 02:35:48</t>
  </si>
  <si>
    <t xml:space="preserve">	2020-09-16 02:40:48</t>
  </si>
  <si>
    <t xml:space="preserve">	2020-09-16 02:45:48</t>
  </si>
  <si>
    <t xml:space="preserve">	2020-09-16 02:50:48</t>
  </si>
  <si>
    <t xml:space="preserve">	2020-09-16 02:55:49</t>
  </si>
  <si>
    <t xml:space="preserve">	2020-09-16 03:00:48</t>
  </si>
  <si>
    <t xml:space="preserve">	2020-09-16 03:05:50</t>
  </si>
  <si>
    <t xml:space="preserve">	2020-09-16 03:10:49</t>
  </si>
  <si>
    <t xml:space="preserve">	2020-09-16 03:15:49</t>
  </si>
  <si>
    <t xml:space="preserve">	2020-09-16 03:20:49</t>
  </si>
  <si>
    <t xml:space="preserve">	2020-09-16 03:25:50</t>
  </si>
  <si>
    <t xml:space="preserve">	2020-09-16 03:30:50</t>
  </si>
  <si>
    <t xml:space="preserve">	2020-09-16 03:35:49</t>
  </si>
  <si>
    <t xml:space="preserve">	2020-09-16 03:40:50</t>
  </si>
  <si>
    <t xml:space="preserve">	2020-09-16 03:45:52</t>
  </si>
  <si>
    <t xml:space="preserve">	2020-09-16 03:50:51</t>
  </si>
  <si>
    <t xml:space="preserve">	2020-09-16 03:55:52</t>
  </si>
  <si>
    <t xml:space="preserve">	2020-09-16 04:00:50</t>
  </si>
  <si>
    <t xml:space="preserve">	2020-09-16 04:05:50</t>
  </si>
  <si>
    <t xml:space="preserve">	2020-09-16 04:10:50</t>
  </si>
  <si>
    <t xml:space="preserve">	2020-09-16 04:15:53</t>
  </si>
  <si>
    <t xml:space="preserve">	2020-09-16 04:20:53</t>
  </si>
  <si>
    <t xml:space="preserve">	2020-09-16 04:25:52</t>
  </si>
  <si>
    <t xml:space="preserve">	2020-09-16 04:30:53</t>
  </si>
  <si>
    <t xml:space="preserve">	2020-09-16 04:35:51</t>
  </si>
  <si>
    <t xml:space="preserve">	2020-09-16 04:40:54</t>
  </si>
  <si>
    <t xml:space="preserve">	2020-09-16 04:45:54</t>
  </si>
  <si>
    <t xml:space="preserve">	2020-09-16 04:50:54</t>
  </si>
  <si>
    <t xml:space="preserve">	2020-09-16 04:55:52</t>
  </si>
  <si>
    <t xml:space="preserve">	2020-09-16 05:00:52</t>
  </si>
  <si>
    <t xml:space="preserve">	2020-09-16 05:05:55</t>
  </si>
  <si>
    <t xml:space="preserve">	2020-09-16 05:10:53</t>
  </si>
  <si>
    <t xml:space="preserve">	2020-09-16 05:15:54</t>
  </si>
  <si>
    <t xml:space="preserve">	2020-09-16 05:20:54</t>
  </si>
  <si>
    <t xml:space="preserve">	2020-09-16 05:25:54</t>
  </si>
  <si>
    <t xml:space="preserve">	2020-09-16 05:30:54</t>
  </si>
  <si>
    <t xml:space="preserve">	2020-09-16 05:35:57</t>
  </si>
  <si>
    <t xml:space="preserve">	2020-09-16 05:40:57</t>
  </si>
  <si>
    <t xml:space="preserve">	2020-09-16 05:45:53</t>
  </si>
  <si>
    <t xml:space="preserve">	2020-09-16 05:50:55</t>
  </si>
  <si>
    <t xml:space="preserve">	2020-09-16 05:55:55</t>
  </si>
  <si>
    <t xml:space="preserve">	2020-09-16 06:00:56</t>
  </si>
  <si>
    <t xml:space="preserve">	2020-09-16 06:05:55</t>
  </si>
  <si>
    <t xml:space="preserve">	2020-09-16 06:10:55</t>
  </si>
  <si>
    <t xml:space="preserve">	2020-09-16 06:15:55</t>
  </si>
  <si>
    <t xml:space="preserve">	2020-09-16 06:20:58</t>
  </si>
  <si>
    <t xml:space="preserve">	2020-09-16 06:25:56</t>
  </si>
  <si>
    <t xml:space="preserve">	2020-09-16 06:30:59</t>
  </si>
  <si>
    <t xml:space="preserve">	2020-09-16 06:35:56</t>
  </si>
  <si>
    <t xml:space="preserve">	2020-09-16 06:40:56</t>
  </si>
  <si>
    <t xml:space="preserve">	2020-09-16 06:45:57</t>
  </si>
  <si>
    <t xml:space="preserve">	2020-09-16 06:50:55</t>
  </si>
  <si>
    <t xml:space="preserve">	2020-09-16 06:55:56</t>
  </si>
  <si>
    <t xml:space="preserve">	2020-09-16 07:00:59</t>
  </si>
  <si>
    <t xml:space="preserve">	2020-09-16 07:05:57</t>
  </si>
  <si>
    <t xml:space="preserve">	2020-09-16 07:10:57</t>
  </si>
  <si>
    <t xml:space="preserve">	2020-09-16 07:15:58</t>
  </si>
  <si>
    <t xml:space="preserve">	2020-09-16 07:20:56</t>
  </si>
  <si>
    <t xml:space="preserve">	2020-09-16 07:25:58</t>
  </si>
  <si>
    <t xml:space="preserve">	2020-09-16 07:30:58</t>
  </si>
  <si>
    <t xml:space="preserve">	2020-09-16 07:35:59</t>
  </si>
  <si>
    <t xml:space="preserve">	2020-09-16 07:40:58</t>
  </si>
  <si>
    <t xml:space="preserve">	2020-09-16 07:45:59</t>
  </si>
  <si>
    <t xml:space="preserve">	2020-09-16 07:50:58</t>
  </si>
  <si>
    <t xml:space="preserve">	2020-09-16 07:55:58</t>
  </si>
  <si>
    <t xml:space="preserve">	2020-09-16 08:00:59</t>
  </si>
  <si>
    <t xml:space="preserve">	2020-09-16 08:05:59</t>
  </si>
  <si>
    <t xml:space="preserve">	2020-09-16 08:10:59</t>
  </si>
  <si>
    <t xml:space="preserve">	2020-09-16 08:15:59</t>
  </si>
  <si>
    <t xml:space="preserve">	2020-09-16 08:20:58</t>
  </si>
  <si>
    <t xml:space="preserve">	2020-09-16 08:26:02</t>
  </si>
  <si>
    <t xml:space="preserve">	2020-09-16 08:31:02</t>
  </si>
  <si>
    <t xml:space="preserve">	2020-09-16 08:36:01</t>
  </si>
  <si>
    <t xml:space="preserve">	2020-09-16 08:41:02</t>
  </si>
  <si>
    <t xml:space="preserve">	2020-09-16 08:46:05</t>
  </si>
  <si>
    <t xml:space="preserve">	2020-09-16 08:51:03</t>
  </si>
  <si>
    <t xml:space="preserve">	2020-09-16 08:56:02</t>
  </si>
  <si>
    <t xml:space="preserve">	2020-09-16 09:01:05</t>
  </si>
  <si>
    <t xml:space="preserve">	2020-09-16 09:06:12</t>
  </si>
  <si>
    <t xml:space="preserve">	2020-09-16 09:11:12</t>
  </si>
  <si>
    <t xml:space="preserve">	2020-09-16 09:16:15</t>
  </si>
  <si>
    <t xml:space="preserve">	2020-09-16 09:21:22</t>
  </si>
  <si>
    <t xml:space="preserve">	2020-09-16 09:26:20</t>
  </si>
  <si>
    <t xml:space="preserve">	2020-09-16 09:31:22</t>
  </si>
  <si>
    <t xml:space="preserve">	2020-09-16 09:36:22</t>
  </si>
  <si>
    <t xml:space="preserve">	2020-09-16 09:41:22</t>
  </si>
  <si>
    <t xml:space="preserve">	2020-09-16 09:46:22</t>
  </si>
  <si>
    <t xml:space="preserve">	2020-09-16 09:51:22</t>
  </si>
  <si>
    <t xml:space="preserve">	2020-09-16 09:56:32</t>
  </si>
  <si>
    <t xml:space="preserve">	2020-09-16 10:01:36</t>
  </si>
  <si>
    <t xml:space="preserve">	2020-09-16 10:06:36</t>
  </si>
  <si>
    <t xml:space="preserve">	2020-09-16 10:11:39</t>
  </si>
  <si>
    <t xml:space="preserve">	2020-09-16 10:16:40</t>
  </si>
  <si>
    <t xml:space="preserve">	2020-09-16 10:21:40</t>
  </si>
  <si>
    <t xml:space="preserve">	2020-09-16 10:26:40</t>
  </si>
  <si>
    <t xml:space="preserve">	2020-09-16 10:31:43</t>
  </si>
  <si>
    <t xml:space="preserve">	2020-09-16 10:36:44</t>
  </si>
  <si>
    <t xml:space="preserve">	2020-09-16 10:41:42</t>
  </si>
  <si>
    <t xml:space="preserve">	2020-09-16 10:46:45</t>
  </si>
  <si>
    <t xml:space="preserve">	2020-09-16 10:51:55</t>
  </si>
  <si>
    <t xml:space="preserve">	2020-09-16 10:56:55</t>
  </si>
  <si>
    <t xml:space="preserve">	2020-09-16 11:01:56</t>
  </si>
  <si>
    <t xml:space="preserve">	2020-09-16 11:06:55</t>
  </si>
  <si>
    <t xml:space="preserve">	2020-09-16 11:11:58</t>
  </si>
  <si>
    <t xml:space="preserve">	2020-09-16 11:17:00</t>
  </si>
  <si>
    <t xml:space="preserve">	2020-09-16 11:21:58</t>
  </si>
  <si>
    <t xml:space="preserve">	2020-09-16 11:26:59</t>
  </si>
  <si>
    <t xml:space="preserve">	2020-09-16 11:32:05</t>
  </si>
  <si>
    <t xml:space="preserve">	2020-09-16 11:37:05</t>
  </si>
  <si>
    <t xml:space="preserve">	2020-09-16 11:42:07</t>
  </si>
  <si>
    <t xml:space="preserve">	2020-09-16 11:47:04</t>
  </si>
  <si>
    <t xml:space="preserve">	2020-09-16 11:52:05</t>
  </si>
  <si>
    <t xml:space="preserve">	2020-09-16 11:57:10</t>
  </si>
  <si>
    <t xml:space="preserve">	2020-09-16 12:02:10</t>
  </si>
  <si>
    <t xml:space="preserve">	2020-09-16 12:07:11</t>
  </si>
  <si>
    <t xml:space="preserve">	2020-09-16 12:12:14</t>
  </si>
  <si>
    <t xml:space="preserve">	2020-09-16 12:17:14</t>
  </si>
  <si>
    <t xml:space="preserve">	2020-09-16 12:22:15</t>
  </si>
  <si>
    <t xml:space="preserve">	2020-09-16 12:27:14</t>
  </si>
  <si>
    <t xml:space="preserve">	2020-09-16 12:32:18</t>
  </si>
  <si>
    <t xml:space="preserve">	2020-09-16 12:37:18</t>
  </si>
  <si>
    <t xml:space="preserve">	2020-09-16 12:42:18</t>
  </si>
  <si>
    <t xml:space="preserve">	2020-09-16 12:47:19</t>
  </si>
  <si>
    <t xml:space="preserve">	2020-09-16 12:52:19</t>
  </si>
  <si>
    <t xml:space="preserve">	2020-09-16 12:57:19</t>
  </si>
  <si>
    <t xml:space="preserve">	2020-09-16 13:02:21</t>
  </si>
  <si>
    <t xml:space="preserve">	2020-09-16 13:07:21</t>
  </si>
  <si>
    <t xml:space="preserve">	2020-09-16 13:12:23</t>
  </si>
  <si>
    <t xml:space="preserve">	2020-09-16 13:17:22</t>
  </si>
  <si>
    <t xml:space="preserve">	2020-09-16 13:22:24</t>
  </si>
  <si>
    <t xml:space="preserve">	2020-09-16 13:27:25</t>
  </si>
  <si>
    <t xml:space="preserve">	2020-09-16 13:32:28</t>
  </si>
  <si>
    <t xml:space="preserve">	2020-09-16 13:37:28</t>
  </si>
  <si>
    <t xml:space="preserve">	2020-09-16 13:42:31</t>
  </si>
  <si>
    <t xml:space="preserve">	2020-09-16 13:47:33</t>
  </si>
  <si>
    <t xml:space="preserve">	2020-09-16 13:52:39</t>
  </si>
  <si>
    <t xml:space="preserve">	2020-09-16 13:57:40</t>
  </si>
  <si>
    <t xml:space="preserve">	2020-09-16 14:02:43</t>
  </si>
  <si>
    <t xml:space="preserve">	2020-09-16 14:07:52</t>
  </si>
  <si>
    <t xml:space="preserve">	2020-09-16 14:12:59</t>
  </si>
  <si>
    <t xml:space="preserve">	2020-09-16 14:18:04</t>
  </si>
  <si>
    <t xml:space="preserve">	2020-09-16 14:23:14</t>
  </si>
  <si>
    <t xml:space="preserve">	2020-09-16 14:28:27</t>
  </si>
  <si>
    <t xml:space="preserve">	2020-09-16 14:33:39</t>
  </si>
  <si>
    <t xml:space="preserve">	2020-09-16 14:38:50</t>
  </si>
  <si>
    <t xml:space="preserve">	2020-09-16 14:44:01</t>
  </si>
  <si>
    <t xml:space="preserve">	2020-09-16 14:49:18</t>
  </si>
  <si>
    <t xml:space="preserve">	2020-09-16 14:54:35</t>
  </si>
  <si>
    <t xml:space="preserve">	2020-09-16 14:59:46</t>
  </si>
  <si>
    <t xml:space="preserve">	2020-09-16 15:05:00</t>
  </si>
  <si>
    <t xml:space="preserve">	2020-09-16 15:10:16</t>
  </si>
  <si>
    <t xml:space="preserve">	2020-09-16 15:15:31</t>
  </si>
  <si>
    <t xml:space="preserve">	2020-09-16 15:20:49</t>
  </si>
  <si>
    <t xml:space="preserve">	2020-09-16 15:26:05</t>
  </si>
  <si>
    <t xml:space="preserve">	2020-09-16 15:31:20</t>
  </si>
  <si>
    <t xml:space="preserve">	2020-09-16 15:36:38</t>
  </si>
  <si>
    <t xml:space="preserve">	2020-09-16 15:41:56</t>
  </si>
  <si>
    <t xml:space="preserve">	2020-09-16 15:47:15</t>
  </si>
  <si>
    <t xml:space="preserve">	2020-09-16 15:52:31</t>
  </si>
  <si>
    <t xml:space="preserve">	2020-09-16 15:57:53</t>
  </si>
  <si>
    <t xml:space="preserve">	2020-09-16 16:03:08</t>
  </si>
  <si>
    <t xml:space="preserve">	2020-09-16 16:08:28</t>
  </si>
  <si>
    <t xml:space="preserve">	2020-09-16 16:13:50</t>
  </si>
  <si>
    <t xml:space="preserve">	2020-09-16 16:19:19</t>
  </si>
  <si>
    <t xml:space="preserve">	2020-09-16 16:24:43</t>
  </si>
  <si>
    <t xml:space="preserve">	2020-09-16 16:30:10</t>
  </si>
  <si>
    <t xml:space="preserve">	2020-09-16 16:35:37</t>
  </si>
  <si>
    <t xml:space="preserve">	2020-09-16 16:40:52</t>
  </si>
  <si>
    <t xml:space="preserve">	2020-09-16 16:46:13</t>
  </si>
  <si>
    <t xml:space="preserve">	2020-09-16 16:51:36</t>
  </si>
  <si>
    <t xml:space="preserve">	2020-09-16 16:56:56</t>
  </si>
  <si>
    <t xml:space="preserve">	2020-09-16 17:02:19</t>
  </si>
  <si>
    <t xml:space="preserve">	2020-09-16 17:07:42</t>
  </si>
  <si>
    <t xml:space="preserve">	2020-09-16 17:13:09</t>
  </si>
  <si>
    <t xml:space="preserve">	2020-09-16 17:18:35</t>
  </si>
  <si>
    <t xml:space="preserve">	2020-09-16 17:23:57</t>
  </si>
  <si>
    <t xml:space="preserve">	2020-09-16 17:29:20</t>
  </si>
  <si>
    <t xml:space="preserve">	2020-09-16 17:34:41</t>
  </si>
  <si>
    <t xml:space="preserve">	2020-09-16 17:40:13</t>
  </si>
  <si>
    <t xml:space="preserve">	2020-09-16 17:45:39</t>
  </si>
  <si>
    <t xml:space="preserve">	2020-09-16 17:51:12</t>
  </si>
  <si>
    <t xml:space="preserve">	2020-09-16 17:56:45</t>
  </si>
  <si>
    <t xml:space="preserve">	2020-09-16 18:02:17</t>
  </si>
  <si>
    <t xml:space="preserve">	2020-09-16 18:07:41</t>
  </si>
  <si>
    <t xml:space="preserve">	2020-09-16 18:13:12</t>
  </si>
  <si>
    <t xml:space="preserve">	2020-09-16 18:18:42</t>
  </si>
  <si>
    <t xml:space="preserve">	2020-09-16 18:24:10</t>
  </si>
  <si>
    <t xml:space="preserve">	2020-09-16 18:29:39</t>
  </si>
  <si>
    <t xml:space="preserve">	2020-09-16 18:35:13</t>
  </si>
  <si>
    <t xml:space="preserve">	2020-09-16 18:40:44</t>
  </si>
  <si>
    <t xml:space="preserve">	2020-09-16 18:46:16</t>
  </si>
  <si>
    <t xml:space="preserve">	2020-09-16 18:51:51</t>
  </si>
  <si>
    <t xml:space="preserve">	2020-09-16 18:57:25</t>
  </si>
  <si>
    <t xml:space="preserve">	2020-09-16 19:03:00</t>
  </si>
  <si>
    <t xml:space="preserve">	2020-09-16 19:08:35</t>
  </si>
  <si>
    <t xml:space="preserve">	2020-09-16 19:14:21</t>
  </si>
  <si>
    <t xml:space="preserve">	2020-09-16 19:20:02</t>
  </si>
  <si>
    <t xml:space="preserve">	2020-09-15 23:25:14</t>
  </si>
  <si>
    <t xml:space="preserve">	2020-09-15 23:30:21</t>
  </si>
  <si>
    <t xml:space="preserve">	2020-09-15 23:35:25</t>
  </si>
  <si>
    <t xml:space="preserve">	2020-09-15 23:40:28</t>
  </si>
  <si>
    <t xml:space="preserve">	2020-09-15 23:45:29</t>
  </si>
  <si>
    <t xml:space="preserve">	2020-09-15 23:50:31</t>
  </si>
  <si>
    <t xml:space="preserve">	2020-09-15 23:55:31</t>
  </si>
  <si>
    <t xml:space="preserve">	2020-09-16 00:00:31</t>
  </si>
  <si>
    <t xml:space="preserve">	2020-09-16 00:05:31</t>
  </si>
  <si>
    <t xml:space="preserve">	2020-09-16 00:10:32</t>
  </si>
  <si>
    <t xml:space="preserve">	2020-09-16 00:15:31</t>
  </si>
  <si>
    <t xml:space="preserve">	2020-09-16 00:20:31</t>
  </si>
  <si>
    <t xml:space="preserve">	2020-09-16 00:25:31</t>
  </si>
  <si>
    <t xml:space="preserve">	2020-09-16 00:30:31</t>
  </si>
  <si>
    <t xml:space="preserve">	2020-09-16 00:35:31</t>
  </si>
  <si>
    <t xml:space="preserve">	2020-09-16 00:40:31</t>
  </si>
  <si>
    <t xml:space="preserve">	2020-09-16 00:45:31</t>
  </si>
  <si>
    <t xml:space="preserve">	2020-09-16 00:50:32</t>
  </si>
  <si>
    <t xml:space="preserve">	2020-09-16 00:55:31</t>
  </si>
  <si>
    <t xml:space="preserve">	2020-09-16 01:00:31</t>
  </si>
  <si>
    <t xml:space="preserve">	2020-09-16 01:05:32</t>
  </si>
  <si>
    <t xml:space="preserve">	2020-09-16 01:10:32</t>
  </si>
  <si>
    <t xml:space="preserve">	2020-09-16 01:15:32</t>
  </si>
  <si>
    <t xml:space="preserve">	2020-09-16 01:20:33</t>
  </si>
  <si>
    <t xml:space="preserve">	2020-09-16 01:25:32</t>
  </si>
  <si>
    <t xml:space="preserve">	2020-09-16 01:30:33</t>
  </si>
  <si>
    <t xml:space="preserve">	2020-09-16 01:35:33</t>
  </si>
  <si>
    <t xml:space="preserve">	2020-09-16 01:40:32</t>
  </si>
  <si>
    <t xml:space="preserve">	2020-09-16 01:45:34</t>
  </si>
  <si>
    <t xml:space="preserve">	2020-09-16 01:50:33</t>
  </si>
  <si>
    <t xml:space="preserve">	2020-09-16 01:55:34</t>
  </si>
  <si>
    <t xml:space="preserve">	2020-09-16 02:00:34</t>
  </si>
  <si>
    <t xml:space="preserve">	2020-09-16 02:05:34</t>
  </si>
  <si>
    <t xml:space="preserve">	2020-09-16 02:10:34</t>
  </si>
  <si>
    <t xml:space="preserve">	2020-09-16 02:15:34</t>
  </si>
  <si>
    <t xml:space="preserve">	2020-09-16 02:20:35</t>
  </si>
  <si>
    <t xml:space="preserve">	2020-09-16 02:25:35</t>
  </si>
  <si>
    <t xml:space="preserve">	2020-09-16 02:30:34</t>
  </si>
  <si>
    <t xml:space="preserve">	2020-09-16 02:35:35</t>
  </si>
  <si>
    <t xml:space="preserve">	2020-09-16 02:40:35</t>
  </si>
  <si>
    <t xml:space="preserve">	2020-09-16 02:45:35</t>
  </si>
  <si>
    <t xml:space="preserve">	2020-09-16 02:50:35</t>
  </si>
  <si>
    <t xml:space="preserve">	2020-09-16 02:55:35</t>
  </si>
  <si>
    <t xml:space="preserve">	2020-09-16 03:00:35</t>
  </si>
  <si>
    <t xml:space="preserve">	2020-09-16 03:05:36</t>
  </si>
  <si>
    <t xml:space="preserve">	2020-09-16 03:10:36</t>
  </si>
  <si>
    <t xml:space="preserve">	2020-09-16 03:15:36</t>
  </si>
  <si>
    <t xml:space="preserve">	2020-09-16 03:20:36</t>
  </si>
  <si>
    <t xml:space="preserve">	2020-09-16 03:25:36</t>
  </si>
  <si>
    <t xml:space="preserve">	2020-09-16 03:30:36</t>
  </si>
  <si>
    <t xml:space="preserve">	2020-09-16 03:35:36</t>
  </si>
  <si>
    <t xml:space="preserve">	2020-09-16 03:40:37</t>
  </si>
  <si>
    <t xml:space="preserve">	2020-09-16 03:45:37</t>
  </si>
  <si>
    <t xml:space="preserve">	2020-09-16 03:50:37</t>
  </si>
  <si>
    <t xml:space="preserve">	2020-09-16 03:55:38</t>
  </si>
  <si>
    <t xml:space="preserve">	2020-09-16 04:00:37</t>
  </si>
  <si>
    <t xml:space="preserve">	2020-09-16 04:05:37</t>
  </si>
  <si>
    <t xml:space="preserve">	2020-09-16 04:10:37</t>
  </si>
  <si>
    <t xml:space="preserve">	2020-09-16 04:15:38</t>
  </si>
  <si>
    <t xml:space="preserve">	2020-09-16 04:20:38</t>
  </si>
  <si>
    <t xml:space="preserve">	2020-09-16 04:25:37</t>
  </si>
  <si>
    <t xml:space="preserve">	2020-09-16 04:30:39</t>
  </si>
  <si>
    <t xml:space="preserve">	2020-09-16 04:35:38</t>
  </si>
  <si>
    <t xml:space="preserve">	2020-09-16 04:40:39</t>
  </si>
  <si>
    <t xml:space="preserve">	2020-09-16 04:45:38</t>
  </si>
  <si>
    <t xml:space="preserve">	2020-09-16 04:50:39</t>
  </si>
  <si>
    <t xml:space="preserve">	2020-09-16 04:55:39</t>
  </si>
  <si>
    <t xml:space="preserve">	2020-09-16 05:00:38</t>
  </si>
  <si>
    <t xml:space="preserve">	2020-09-16 05:05:40</t>
  </si>
  <si>
    <t xml:space="preserve">	2020-09-16 05:10:39</t>
  </si>
  <si>
    <t xml:space="preserve">	2020-09-16 05:15:39</t>
  </si>
  <si>
    <t xml:space="preserve">	2020-09-16 05:20:39</t>
  </si>
  <si>
    <t xml:space="preserve">	2020-09-16 05:25:40</t>
  </si>
  <si>
    <t xml:space="preserve">	2020-09-16 05:30:39</t>
  </si>
  <si>
    <t xml:space="preserve">	2020-09-16 05:35:40</t>
  </si>
  <si>
    <t xml:space="preserve">	2020-09-16 05:40:41</t>
  </si>
  <si>
    <t xml:space="preserve">	2020-09-16 05:45:40</t>
  </si>
  <si>
    <t xml:space="preserve">	2020-09-16 05:50:40</t>
  </si>
  <si>
    <t xml:space="preserve">	2020-09-16 05:55:40</t>
  </si>
  <si>
    <t xml:space="preserve">	2020-09-16 06:00:40</t>
  </si>
  <si>
    <t xml:space="preserve">	2020-09-16 06:05:40</t>
  </si>
  <si>
    <t xml:space="preserve">	2020-09-16 06:10:40</t>
  </si>
  <si>
    <t xml:space="preserve">	2020-09-16 06:15:40</t>
  </si>
  <si>
    <t xml:space="preserve">	2020-09-16 06:20:42</t>
  </si>
  <si>
    <t xml:space="preserve">	2020-09-16 06:25:41</t>
  </si>
  <si>
    <t xml:space="preserve">	2020-09-16 06:30:42</t>
  </si>
  <si>
    <t xml:space="preserve">	2020-09-16 06:35:41</t>
  </si>
  <si>
    <t xml:space="preserve">	2020-09-16 06:40:41</t>
  </si>
  <si>
    <t xml:space="preserve">	2020-09-16 06:45:41</t>
  </si>
  <si>
    <t xml:space="preserve">	2020-09-16 06:50:41</t>
  </si>
  <si>
    <t xml:space="preserve">	2020-09-16 06:55:41</t>
  </si>
  <si>
    <t xml:space="preserve">	2020-09-16 07:00:43</t>
  </si>
  <si>
    <t xml:space="preserve">	2020-09-16 07:05:42</t>
  </si>
  <si>
    <t xml:space="preserve">	2020-09-16 07:10:42</t>
  </si>
  <si>
    <t xml:space="preserve">	2020-09-16 07:15:42</t>
  </si>
  <si>
    <t xml:space="preserve">	2020-09-16 07:20:42</t>
  </si>
  <si>
    <t xml:space="preserve">	2020-09-16 07:25:42</t>
  </si>
  <si>
    <t xml:space="preserve">	2020-09-16 07:30:43</t>
  </si>
  <si>
    <t xml:space="preserve">	2020-09-16 07:35:43</t>
  </si>
  <si>
    <t xml:space="preserve">	2020-09-16 07:40:42</t>
  </si>
  <si>
    <t xml:space="preserve">	2020-09-16 07:45:43</t>
  </si>
  <si>
    <t xml:space="preserve">	2020-09-16 07:50:42</t>
  </si>
  <si>
    <t xml:space="preserve">	2020-09-16 07:55:43</t>
  </si>
  <si>
    <t xml:space="preserve">	2020-09-16 08:00:43</t>
  </si>
  <si>
    <t xml:space="preserve">	2020-09-16 08:05:43</t>
  </si>
  <si>
    <t xml:space="preserve">	2020-09-16 08:10:43</t>
  </si>
  <si>
    <t xml:space="preserve">	2020-09-16 08:15:43</t>
  </si>
  <si>
    <t xml:space="preserve">	2020-09-16 08:20:43</t>
  </si>
  <si>
    <t xml:space="preserve">	2020-09-16 08:25:45</t>
  </si>
  <si>
    <t xml:space="preserve">	2020-09-16 08:30:46</t>
  </si>
  <si>
    <t xml:space="preserve">	2020-09-16 08:35:46</t>
  </si>
  <si>
    <t xml:space="preserve">	2020-09-16 08:40:46</t>
  </si>
  <si>
    <t xml:space="preserve">	2020-09-16 08:45:48</t>
  </si>
  <si>
    <t xml:space="preserve">	2020-09-16 08:50:46</t>
  </si>
  <si>
    <t xml:space="preserve">	2020-09-16 08:55:47</t>
  </si>
  <si>
    <t xml:space="preserve">	2020-09-16 09:00:48</t>
  </si>
  <si>
    <t xml:space="preserve">	2020-09-16 09:05:56</t>
  </si>
  <si>
    <t xml:space="preserve">	2020-09-16 09:10:56</t>
  </si>
  <si>
    <t xml:space="preserve">	2020-09-16 09:15:58</t>
  </si>
  <si>
    <t xml:space="preserve">	2020-09-16 09:21:05</t>
  </si>
  <si>
    <t xml:space="preserve">	2020-09-16 09:26:05</t>
  </si>
  <si>
    <t xml:space="preserve">	2020-09-16 09:31:05</t>
  </si>
  <si>
    <t xml:space="preserve">	2020-09-16 09:36:06</t>
  </si>
  <si>
    <t xml:space="preserve">	2020-09-16 09:41:06</t>
  </si>
  <si>
    <t xml:space="preserve">	2020-09-16 09:46:06</t>
  </si>
  <si>
    <t xml:space="preserve">	2020-09-16 09:51:06</t>
  </si>
  <si>
    <t xml:space="preserve">	2020-09-16 09:56:16</t>
  </si>
  <si>
    <t xml:space="preserve">	2020-09-16 10:01:20</t>
  </si>
  <si>
    <t xml:space="preserve">	2020-09-16 10:06:20</t>
  </si>
  <si>
    <t xml:space="preserve">	2020-09-16 10:11:23</t>
  </si>
  <si>
    <t xml:space="preserve">	2020-09-16 10:16:23</t>
  </si>
  <si>
    <t xml:space="preserve">	2020-09-16 10:21:23</t>
  </si>
  <si>
    <t xml:space="preserve">	2020-09-16 10:26:23</t>
  </si>
  <si>
    <t xml:space="preserve">	2020-09-16 10:31:26</t>
  </si>
  <si>
    <t xml:space="preserve">	2020-09-16 10:36:27</t>
  </si>
  <si>
    <t xml:space="preserve">	2020-09-16 10:41:26</t>
  </si>
  <si>
    <t xml:space="preserve">	2020-09-16 10:46:26</t>
  </si>
  <si>
    <t xml:space="preserve">	2020-09-16 10:51:39</t>
  </si>
  <si>
    <t xml:space="preserve">	2020-09-16 10:56:38</t>
  </si>
  <si>
    <t xml:space="preserve">	2020-09-16 11:01:39</t>
  </si>
  <si>
    <t xml:space="preserve">	2020-09-16 11:06:39</t>
  </si>
  <si>
    <t xml:space="preserve">	2020-09-16 11:11:42</t>
  </si>
  <si>
    <t xml:space="preserve">	2020-09-16 11:16:42</t>
  </si>
  <si>
    <t xml:space="preserve">	2020-09-16 11:21:41</t>
  </si>
  <si>
    <t xml:space="preserve">	2020-09-16 11:26:42</t>
  </si>
  <si>
    <t xml:space="preserve">	2020-09-16 11:31:48</t>
  </si>
  <si>
    <t xml:space="preserve">	2020-09-16 11:36:49</t>
  </si>
  <si>
    <t xml:space="preserve">	2020-09-16 11:41:49</t>
  </si>
  <si>
    <t xml:space="preserve">	2020-09-16 11:46:47</t>
  </si>
  <si>
    <t xml:space="preserve">	2020-09-16 11:51:48</t>
  </si>
  <si>
    <t xml:space="preserve">	2020-09-16 11:56:53</t>
  </si>
  <si>
    <t xml:space="preserve">	2020-09-16 12:01:53</t>
  </si>
  <si>
    <t xml:space="preserve">	2020-09-16 12:06:54</t>
  </si>
  <si>
    <t xml:space="preserve">	2020-09-16 12:11:57</t>
  </si>
  <si>
    <t xml:space="preserve">	2020-09-16 12:16:58</t>
  </si>
  <si>
    <t xml:space="preserve">	2020-09-16 12:21:58</t>
  </si>
  <si>
    <t xml:space="preserve">	2020-09-16 12:26:58</t>
  </si>
  <si>
    <t xml:space="preserve">	2020-09-16 12:32:01</t>
  </si>
  <si>
    <t xml:space="preserve">	2020-09-16 12:37:01</t>
  </si>
  <si>
    <t xml:space="preserve">	2020-09-16 12:42:02</t>
  </si>
  <si>
    <t xml:space="preserve">	2020-09-16 12:47:02</t>
  </si>
  <si>
    <t xml:space="preserve">	2020-09-16 12:52:02</t>
  </si>
  <si>
    <t xml:space="preserve">	2020-09-16 12:57:02</t>
  </si>
  <si>
    <t xml:space="preserve">	2020-09-16 13:02:03</t>
  </si>
  <si>
    <t xml:space="preserve">	2020-09-16 13:07:04</t>
  </si>
  <si>
    <t xml:space="preserve">	2020-09-16 13:12:05</t>
  </si>
  <si>
    <t xml:space="preserve">	2020-09-16 13:17:05</t>
  </si>
  <si>
    <t xml:space="preserve">	2020-09-16 13:22:07</t>
  </si>
  <si>
    <t xml:space="preserve">	2020-09-16 13:27:07</t>
  </si>
  <si>
    <t xml:space="preserve">	2020-09-16 13:32:10</t>
  </si>
  <si>
    <t xml:space="preserve">	2020-09-16 13:37:11</t>
  </si>
  <si>
    <t xml:space="preserve">	2020-09-16 13:42:13</t>
  </si>
  <si>
    <t xml:space="preserve">	2020-09-16 13:47:15</t>
  </si>
  <si>
    <t xml:space="preserve">	2020-09-16 13:52:21</t>
  </si>
  <si>
    <t xml:space="preserve">	2020-09-16 13:57:22</t>
  </si>
  <si>
    <t xml:space="preserve">	2020-09-16 14:02:26</t>
  </si>
  <si>
    <t xml:space="preserve">	2020-09-16 14:07:34</t>
  </si>
  <si>
    <t xml:space="preserve">	2020-09-16 14:12:42</t>
  </si>
  <si>
    <t xml:space="preserve">	2020-09-16 14:17:47</t>
  </si>
  <si>
    <t xml:space="preserve">	2020-09-16 14:22:57</t>
  </si>
  <si>
    <t xml:space="preserve">	2020-09-16 14:28:10</t>
  </si>
  <si>
    <t xml:space="preserve">	2020-09-16 14:33:22</t>
  </si>
  <si>
    <t xml:space="preserve">	2020-09-16 14:38:33</t>
  </si>
  <si>
    <t xml:space="preserve">	2020-09-16 14:43:43</t>
  </si>
  <si>
    <t xml:space="preserve">	2020-09-16 14:49:00</t>
  </si>
  <si>
    <t xml:space="preserve">	2020-09-16 14:54:16</t>
  </si>
  <si>
    <t xml:space="preserve">	2020-09-16 14:59:28</t>
  </si>
  <si>
    <t xml:space="preserve">	2020-09-16 15:04:41</t>
  </si>
  <si>
    <t xml:space="preserve">	2020-09-16 15:09:59</t>
  </si>
  <si>
    <t xml:space="preserve">	2020-09-16 15:15:13</t>
  </si>
  <si>
    <t xml:space="preserve">	2020-09-16 15:20:31</t>
  </si>
  <si>
    <t xml:space="preserve">	2020-09-16 15:25:46</t>
  </si>
  <si>
    <t xml:space="preserve">	2020-09-16 15:31:02</t>
  </si>
  <si>
    <t xml:space="preserve">	2020-09-16 15:36:20</t>
  </si>
  <si>
    <t xml:space="preserve">	2020-09-16 15:41:38</t>
  </si>
  <si>
    <t xml:space="preserve">	2020-09-16 15:46:57</t>
  </si>
  <si>
    <t xml:space="preserve">	2020-09-16 15:52:13</t>
  </si>
  <si>
    <t xml:space="preserve">	2020-09-16 15:57:34</t>
  </si>
  <si>
    <t xml:space="preserve">	2020-09-16 16:02:51</t>
  </si>
  <si>
    <t xml:space="preserve">	2020-09-16 16:08:10</t>
  </si>
  <si>
    <t xml:space="preserve">	2020-09-16 16:13:32</t>
  </si>
  <si>
    <t xml:space="preserve">	2020-09-16 16:19:00</t>
  </si>
  <si>
    <t xml:space="preserve">	2020-09-16 16:24:25</t>
  </si>
  <si>
    <t xml:space="preserve">	2020-09-16 16:29:52</t>
  </si>
  <si>
    <t xml:space="preserve">	2020-09-16 16:35:19</t>
  </si>
  <si>
    <t xml:space="preserve">	2020-09-16 16:40:35</t>
  </si>
  <si>
    <t xml:space="preserve">	2020-09-16 16:45:54</t>
  </si>
  <si>
    <t xml:space="preserve">	2020-09-16 16:51:17</t>
  </si>
  <si>
    <t xml:space="preserve">	2020-09-16 16:56:37</t>
  </si>
  <si>
    <t xml:space="preserve">	2020-09-16 17:02:00</t>
  </si>
  <si>
    <t xml:space="preserve">	2020-09-16 17:07:24</t>
  </si>
  <si>
    <t xml:space="preserve">	2020-09-16 17:12:51</t>
  </si>
  <si>
    <t xml:space="preserve">	2020-09-16 17:18:17</t>
  </si>
  <si>
    <t xml:space="preserve">	2020-09-16 17:23:39</t>
  </si>
  <si>
    <t xml:space="preserve">	2020-09-16 17:29:01</t>
  </si>
  <si>
    <t xml:space="preserve">	2020-09-16 17:34:23</t>
  </si>
  <si>
    <t xml:space="preserve">	2020-09-16 17:39:54</t>
  </si>
  <si>
    <t xml:space="preserve">	2020-09-16 17:45:20</t>
  </si>
  <si>
    <t xml:space="preserve">	2020-09-16 17:50:53</t>
  </si>
  <si>
    <t xml:space="preserve">	2020-09-16 17:56:27</t>
  </si>
  <si>
    <t xml:space="preserve">	2020-09-16 18:01:59</t>
  </si>
  <si>
    <t xml:space="preserve">	2020-09-16 18:07:22</t>
  </si>
  <si>
    <t xml:space="preserve">	2020-09-16 18:12:53</t>
  </si>
  <si>
    <t xml:space="preserve">	2020-09-16 18:18:24</t>
  </si>
  <si>
    <t xml:space="preserve">	2020-09-16 18:23:50</t>
  </si>
  <si>
    <t xml:space="preserve">	2020-09-16 18:29:20</t>
  </si>
  <si>
    <t xml:space="preserve">	2020-09-16 18:34:54</t>
  </si>
  <si>
    <t xml:space="preserve">	2020-09-16 18:40:26</t>
  </si>
  <si>
    <t xml:space="preserve">	2020-09-16 18:45:57</t>
  </si>
  <si>
    <t xml:space="preserve">	2020-09-16 18:51:31</t>
  </si>
  <si>
    <t xml:space="preserve">	2020-09-16 18:57:06</t>
  </si>
  <si>
    <t xml:space="preserve">	2020-09-16 19:02:41</t>
  </si>
  <si>
    <t xml:space="preserve">	2020-09-16 19:08:16</t>
  </si>
  <si>
    <t xml:space="preserve">	2020-09-16 19:14:02</t>
  </si>
  <si>
    <t xml:space="preserve">	2020-09-16 19:19:43</t>
  </si>
  <si>
    <t xml:space="preserve">	2020-09-15 23:24:49</t>
  </si>
  <si>
    <t xml:space="preserve">	2020-09-15 23:29:56</t>
  </si>
  <si>
    <t xml:space="preserve">	2020-09-15 23:35:00</t>
  </si>
  <si>
    <t xml:space="preserve">	2020-09-15 23:40:02</t>
  </si>
  <si>
    <t xml:space="preserve">	2020-09-15 23:45:03</t>
  </si>
  <si>
    <t xml:space="preserve">	2020-09-15 23:50:05</t>
  </si>
  <si>
    <t xml:space="preserve">	2020-09-15 23:55:06</t>
  </si>
  <si>
    <t xml:space="preserve">	2020-09-16 00:00:06</t>
  </si>
  <si>
    <t xml:space="preserve">	2020-09-16 00:05:06</t>
  </si>
  <si>
    <t xml:space="preserve">	2020-09-16 00:10:06</t>
  </si>
  <si>
    <t xml:space="preserve">	2020-09-16 00:15:06</t>
  </si>
  <si>
    <t xml:space="preserve">	2020-09-16 00:20:07</t>
  </si>
  <si>
    <t xml:space="preserve">	2020-09-16 00:25:07</t>
  </si>
  <si>
    <t xml:space="preserve">	2020-09-16 00:30:07</t>
  </si>
  <si>
    <t xml:space="preserve">	2020-09-16 00:35:07</t>
  </si>
  <si>
    <t xml:space="preserve">	2020-09-16 00:40:07</t>
  </si>
  <si>
    <t xml:space="preserve">	2020-09-16 00:45:07</t>
  </si>
  <si>
    <t xml:space="preserve">	2020-09-16 00:50:07</t>
  </si>
  <si>
    <t xml:space="preserve">	2020-09-16 00:55:07</t>
  </si>
  <si>
    <t xml:space="preserve">	2020-09-16 01:00:07</t>
  </si>
  <si>
    <t xml:space="preserve">	2020-09-16 01:05:07</t>
  </si>
  <si>
    <t xml:space="preserve">	2020-09-16 01:10:07</t>
  </si>
  <si>
    <t xml:space="preserve">	2020-09-16 01:15:07</t>
  </si>
  <si>
    <t xml:space="preserve">	2020-09-16 01:20:08</t>
  </si>
  <si>
    <t xml:space="preserve">	2020-09-16 01:25:08</t>
  </si>
  <si>
    <t xml:space="preserve">	2020-09-16 01:30:08</t>
  </si>
  <si>
    <t xml:space="preserve">	2020-09-16 01:35:08</t>
  </si>
  <si>
    <t xml:space="preserve">	2020-09-16 01:40:08</t>
  </si>
  <si>
    <t xml:space="preserve">	2020-09-16 01:45:08</t>
  </si>
  <si>
    <t xml:space="preserve">	2020-09-16 01:50:08</t>
  </si>
  <si>
    <t xml:space="preserve">	2020-09-16 01:55:08</t>
  </si>
  <si>
    <t xml:space="preserve">	2020-09-16 02:00:09</t>
  </si>
  <si>
    <t xml:space="preserve">	2020-09-16 02:05:09</t>
  </si>
  <si>
    <t xml:space="preserve">	2020-09-16 02:10:09</t>
  </si>
  <si>
    <t xml:space="preserve">	2020-09-16 02:15:09</t>
  </si>
  <si>
    <t xml:space="preserve">	2020-09-16 02:20:09</t>
  </si>
  <si>
    <t xml:space="preserve">	2020-09-16 02:25:09</t>
  </si>
  <si>
    <t xml:space="preserve">	2020-09-16 02:30:09</t>
  </si>
  <si>
    <t xml:space="preserve">	2020-09-16 02:35:09</t>
  </si>
  <si>
    <t xml:space="preserve">	2020-09-16 02:40:09</t>
  </si>
  <si>
    <t xml:space="preserve">	2020-09-16 02:45:10</t>
  </si>
  <si>
    <t xml:space="preserve">	2020-09-16 02:50:10</t>
  </si>
  <si>
    <t xml:space="preserve">	2020-09-16 02:55:10</t>
  </si>
  <si>
    <t xml:space="preserve">	2020-09-16 03:00:10</t>
  </si>
  <si>
    <t xml:space="preserve">	2020-09-16 03:05:10</t>
  </si>
  <si>
    <t xml:space="preserve">	2020-09-16 03:10:10</t>
  </si>
  <si>
    <t xml:space="preserve">	2020-09-16 03:15:10</t>
  </si>
  <si>
    <t xml:space="preserve">	2020-09-16 03:20:10</t>
  </si>
  <si>
    <t xml:space="preserve">	2020-09-16 03:25:10</t>
  </si>
  <si>
    <t xml:space="preserve">	2020-09-16 03:30:11</t>
  </si>
  <si>
    <t xml:space="preserve">	2020-09-16 03:35:11</t>
  </si>
  <si>
    <t xml:space="preserve">	2020-09-16 03:40:11</t>
  </si>
  <si>
    <t xml:space="preserve">	2020-09-16 03:45:11</t>
  </si>
  <si>
    <t xml:space="preserve">	2020-09-16 03:50:11</t>
  </si>
  <si>
    <t xml:space="preserve">	2020-09-16 03:55:11</t>
  </si>
  <si>
    <t xml:space="preserve">	2020-09-16 04:00:11</t>
  </si>
  <si>
    <t xml:space="preserve">	2020-09-16 04:05:11</t>
  </si>
  <si>
    <t xml:space="preserve">	2020-09-16 04:10:12</t>
  </si>
  <si>
    <t xml:space="preserve">	2020-09-16 04:15:12</t>
  </si>
  <si>
    <t xml:space="preserve">	2020-09-16 04:20:12</t>
  </si>
  <si>
    <t xml:space="preserve">	2020-09-16 04:25:12</t>
  </si>
  <si>
    <t xml:space="preserve">	2020-09-16 04:30:12</t>
  </si>
  <si>
    <t xml:space="preserve">	2020-09-16 04:35:12</t>
  </si>
  <si>
    <t xml:space="preserve">	2020-09-16 04:40:12</t>
  </si>
  <si>
    <t xml:space="preserve">	2020-09-16 04:45:12</t>
  </si>
  <si>
    <t xml:space="preserve">	2020-09-16 04:50:12</t>
  </si>
  <si>
    <t xml:space="preserve">	2020-09-16 04:55:12</t>
  </si>
  <si>
    <t xml:space="preserve">	2020-09-16 05:00:12</t>
  </si>
  <si>
    <t xml:space="preserve">	2020-09-16 05:05:13</t>
  </si>
  <si>
    <t xml:space="preserve">	2020-09-16 05:10:13</t>
  </si>
  <si>
    <t xml:space="preserve">	2020-09-16 05:15:13</t>
  </si>
  <si>
    <t xml:space="preserve">	2020-09-16 05:20:13</t>
  </si>
  <si>
    <t xml:space="preserve">	2020-09-16 05:25:13</t>
  </si>
  <si>
    <t xml:space="preserve">	2020-09-16 05:30:13</t>
  </si>
  <si>
    <t xml:space="preserve">	2020-09-16 05:35:13</t>
  </si>
  <si>
    <t xml:space="preserve">	2020-09-16 05:40:13</t>
  </si>
  <si>
    <t xml:space="preserve">	2020-09-16 05:45:13</t>
  </si>
  <si>
    <t xml:space="preserve">	2020-09-16 05:50:14</t>
  </si>
  <si>
    <t xml:space="preserve">	2020-09-16 05:55:14</t>
  </si>
  <si>
    <t xml:space="preserve">	2020-09-16 06:00:14</t>
  </si>
  <si>
    <t xml:space="preserve">	2020-09-16 06:05:14</t>
  </si>
  <si>
    <t xml:space="preserve">	2020-09-16 06:10:14</t>
  </si>
  <si>
    <t xml:space="preserve">	2020-09-16 06:15:14</t>
  </si>
  <si>
    <t xml:space="preserve">	2020-09-16 06:20:14</t>
  </si>
  <si>
    <t xml:space="preserve">	2020-09-16 06:25:14</t>
  </si>
  <si>
    <t xml:space="preserve">	2020-09-16 06:30:14</t>
  </si>
  <si>
    <t xml:space="preserve">	2020-09-16 06:35:14</t>
  </si>
  <si>
    <t xml:space="preserve">	2020-09-16 06:40:15</t>
  </si>
  <si>
    <t xml:space="preserve">	2020-09-16 06:45:15</t>
  </si>
  <si>
    <t xml:space="preserve">	2020-09-16 06:50:15</t>
  </si>
  <si>
    <t xml:space="preserve">	2020-09-16 06:55:15</t>
  </si>
  <si>
    <t xml:space="preserve">	2020-09-16 07:00:15</t>
  </si>
  <si>
    <t xml:space="preserve">	2020-09-16 07:05:15</t>
  </si>
  <si>
    <t xml:space="preserve">	2020-09-16 07:10:15</t>
  </si>
  <si>
    <t xml:space="preserve">	2020-09-16 07:15:15</t>
  </si>
  <si>
    <t xml:space="preserve">	2020-09-16 07:20:15</t>
  </si>
  <si>
    <t xml:space="preserve">	2020-09-16 07:25:16</t>
  </si>
  <si>
    <t xml:space="preserve">	2020-09-16 07:30:16</t>
  </si>
  <si>
    <t xml:space="preserve">	2020-09-16 07:35:16</t>
  </si>
  <si>
    <t xml:space="preserve">	2020-09-16 07:40:16</t>
  </si>
  <si>
    <t xml:space="preserve">	2020-09-16 07:45:16</t>
  </si>
  <si>
    <t xml:space="preserve">	2020-09-16 07:50:16</t>
  </si>
  <si>
    <t xml:space="preserve">	2020-09-16 07:55:16</t>
  </si>
  <si>
    <t xml:space="preserve">	2020-09-16 08:00:16</t>
  </si>
  <si>
    <t xml:space="preserve">	2020-09-16 08:05:16</t>
  </si>
  <si>
    <t xml:space="preserve">	2020-09-16 08:10:16</t>
  </si>
  <si>
    <t xml:space="preserve">	2020-09-16 08:15:16</t>
  </si>
  <si>
    <t xml:space="preserve">	2020-09-16 08:20:17</t>
  </si>
  <si>
    <t xml:space="preserve">	2020-09-16 08:25:17</t>
  </si>
  <si>
    <t xml:space="preserve">	2020-09-16 08:30:19</t>
  </si>
  <si>
    <t xml:space="preserve">	2020-09-16 08:35:19</t>
  </si>
  <si>
    <t xml:space="preserve">	2020-09-16 08:40:19</t>
  </si>
  <si>
    <t xml:space="preserve">	2020-09-16 08:45:19</t>
  </si>
  <si>
    <t xml:space="preserve">	2020-09-16 08:50:19</t>
  </si>
  <si>
    <t xml:space="preserve">	2020-09-16 08:55:20</t>
  </si>
  <si>
    <t xml:space="preserve">	2020-09-16 09:00:20</t>
  </si>
  <si>
    <t xml:space="preserve">	2020-09-16 09:05:28</t>
  </si>
  <si>
    <t xml:space="preserve">	2020-09-16 09:10:28</t>
  </si>
  <si>
    <t xml:space="preserve">	2020-09-16 09:15:28</t>
  </si>
  <si>
    <t xml:space="preserve">	2020-09-16 09:20:38</t>
  </si>
  <si>
    <t xml:space="preserve">	2020-09-16 09:25:38</t>
  </si>
  <si>
    <t xml:space="preserve">	2020-09-16 09:30:39</t>
  </si>
  <si>
    <t xml:space="preserve">	2020-09-16 09:35:39</t>
  </si>
  <si>
    <t xml:space="preserve">	2020-09-16 09:40:39</t>
  </si>
  <si>
    <t xml:space="preserve">	2020-09-16 09:45:39</t>
  </si>
  <si>
    <t xml:space="preserve">	2020-09-16 09:50:39</t>
  </si>
  <si>
    <t xml:space="preserve">	2020-09-16 09:55:48</t>
  </si>
  <si>
    <t xml:space="preserve">	2020-09-16 10:00:53</t>
  </si>
  <si>
    <t xml:space="preserve">	2020-09-16 10:05:53</t>
  </si>
  <si>
    <t xml:space="preserve">	2020-09-16 10:10:56</t>
  </si>
  <si>
    <t xml:space="preserve">	2020-09-16 10:15:56</t>
  </si>
  <si>
    <t xml:space="preserve">	2020-09-16 10:20:56</t>
  </si>
  <si>
    <t xml:space="preserve">	2020-09-16 10:25:56</t>
  </si>
  <si>
    <t xml:space="preserve">	2020-09-16 10:30:58</t>
  </si>
  <si>
    <t xml:space="preserve">	2020-09-16 10:35:58</t>
  </si>
  <si>
    <t xml:space="preserve">	2020-09-16 10:40:58</t>
  </si>
  <si>
    <t xml:space="preserve">	2020-09-16 10:45:58</t>
  </si>
  <si>
    <t xml:space="preserve">	2020-09-16 10:51:11</t>
  </si>
  <si>
    <t xml:space="preserve">	2020-09-16 10:56:11</t>
  </si>
  <si>
    <t xml:space="preserve">	2020-09-16 11:01:11</t>
  </si>
  <si>
    <t xml:space="preserve">	2020-09-16 11:06:11</t>
  </si>
  <si>
    <t xml:space="preserve">	2020-09-16 11:11:14</t>
  </si>
  <si>
    <t xml:space="preserve">	2020-09-16 11:16:14</t>
  </si>
  <si>
    <t xml:space="preserve">	2020-09-16 11:21:14</t>
  </si>
  <si>
    <t xml:space="preserve">	2020-09-16 11:26:14</t>
  </si>
  <si>
    <t xml:space="preserve">	2020-09-16 11:31:21</t>
  </si>
  <si>
    <t xml:space="preserve">	2020-09-16 11:36:21</t>
  </si>
  <si>
    <t xml:space="preserve">	2020-09-16 11:41:21</t>
  </si>
  <si>
    <t xml:space="preserve">	2020-09-16 11:46:21</t>
  </si>
  <si>
    <t xml:space="preserve">	2020-09-16 11:51:21</t>
  </si>
  <si>
    <t xml:space="preserve">	2020-09-16 11:56:26</t>
  </si>
  <si>
    <t xml:space="preserve">	2020-09-16 12:01:26</t>
  </si>
  <si>
    <t xml:space="preserve">	2020-09-16 12:06:26</t>
  </si>
  <si>
    <t xml:space="preserve">	2020-09-16 12:11:31</t>
  </si>
  <si>
    <t xml:space="preserve">	2020-09-16 12:16:31</t>
  </si>
  <si>
    <t xml:space="preserve">	2020-09-16 12:21:32</t>
  </si>
  <si>
    <t xml:space="preserve">	2020-09-16 12:26:32</t>
  </si>
  <si>
    <t xml:space="preserve">	2020-09-16 12:31:34</t>
  </si>
  <si>
    <t xml:space="preserve">	2020-09-16 12:36:35</t>
  </si>
  <si>
    <t xml:space="preserve">	2020-09-16 12:41:35</t>
  </si>
  <si>
    <t xml:space="preserve">	2020-09-16 12:46:35</t>
  </si>
  <si>
    <t xml:space="preserve">	2020-09-16 12:51:35</t>
  </si>
  <si>
    <t xml:space="preserve">	2020-09-16 12:56:35</t>
  </si>
  <si>
    <t xml:space="preserve">	2020-09-16 13:01:35</t>
  </si>
  <si>
    <t xml:space="preserve">	2020-09-16 13:06:37</t>
  </si>
  <si>
    <t xml:space="preserve">	2020-09-16 13:11:37</t>
  </si>
  <si>
    <t xml:space="preserve">	2020-09-16 13:16:37</t>
  </si>
  <si>
    <t xml:space="preserve">	2020-09-16 13:21:40</t>
  </si>
  <si>
    <t xml:space="preserve">	2020-09-16 13:26:40</t>
  </si>
  <si>
    <t xml:space="preserve">	2020-09-16 13:31:41</t>
  </si>
  <si>
    <t xml:space="preserve">	2020-09-16 13:36:43</t>
  </si>
  <si>
    <t xml:space="preserve">	2020-09-16 13:41:45</t>
  </si>
  <si>
    <t xml:space="preserve">	2020-09-16 13:46:48</t>
  </si>
  <si>
    <t xml:space="preserve">	2020-09-16 13:51:52</t>
  </si>
  <si>
    <t xml:space="preserve">	2020-09-16 13:56:55</t>
  </si>
  <si>
    <t xml:space="preserve">	2020-09-16 14:01:57</t>
  </si>
  <si>
    <t xml:space="preserve">	2020-09-16 14:07:06</t>
  </si>
  <si>
    <t xml:space="preserve">	2020-09-16 14:12:14</t>
  </si>
  <si>
    <t xml:space="preserve">	2020-09-16 14:17:18</t>
  </si>
  <si>
    <t xml:space="preserve">	2020-09-16 14:22:29</t>
  </si>
  <si>
    <t xml:space="preserve">	2020-09-16 14:27:42</t>
  </si>
  <si>
    <t xml:space="preserve">	2020-09-16 14:32:54</t>
  </si>
  <si>
    <t xml:space="preserve">	2020-09-16 14:38:03</t>
  </si>
  <si>
    <t xml:space="preserve">	2020-09-16 14:43:14</t>
  </si>
  <si>
    <t xml:space="preserve">	2020-09-16 14:48:32</t>
  </si>
  <si>
    <t xml:space="preserve">	2020-09-16 14:53:47</t>
  </si>
  <si>
    <t xml:space="preserve">	2020-09-16 14:59:00</t>
  </si>
  <si>
    <t xml:space="preserve">	2020-09-16 15:04:13</t>
  </si>
  <si>
    <t xml:space="preserve">	2020-09-16 15:09:30</t>
  </si>
  <si>
    <t xml:space="preserve">	2020-09-16 15:14:45</t>
  </si>
  <si>
    <t xml:space="preserve">	2020-09-16 15:20:03</t>
  </si>
  <si>
    <t xml:space="preserve">	2020-09-16 15:25:17</t>
  </si>
  <si>
    <t xml:space="preserve">	2020-09-16 15:30:33</t>
  </si>
  <si>
    <t xml:space="preserve">	2020-09-16 15:35:52</t>
  </si>
  <si>
    <t xml:space="preserve">	2020-09-16 15:41:10</t>
  </si>
  <si>
    <t xml:space="preserve">	2020-09-16 15:46:29</t>
  </si>
  <si>
    <t xml:space="preserve">	2020-09-16 15:51:44</t>
  </si>
  <si>
    <t xml:space="preserve">	2020-09-16 15:57:06</t>
  </si>
  <si>
    <t xml:space="preserve">	2020-09-16 16:02:22</t>
  </si>
  <si>
    <t xml:space="preserve">	2020-09-16 16:07:42</t>
  </si>
  <si>
    <t xml:space="preserve">	2020-09-16 16:13:03</t>
  </si>
  <si>
    <t xml:space="preserve">	2020-09-16 16:18:31</t>
  </si>
  <si>
    <t xml:space="preserve">	2020-09-16 16:23:56</t>
  </si>
  <si>
    <t xml:space="preserve">	2020-09-16 16:29:24</t>
  </si>
  <si>
    <t xml:space="preserve">	2020-09-16 16:34:50</t>
  </si>
  <si>
    <t xml:space="preserve">	2020-09-16 16:40:07</t>
  </si>
  <si>
    <t xml:space="preserve">	2020-09-16 16:45:26</t>
  </si>
  <si>
    <t xml:space="preserve">	2020-09-16 16:50:49</t>
  </si>
  <si>
    <t xml:space="preserve">	2020-09-16 16:56:08</t>
  </si>
  <si>
    <t xml:space="preserve">	2020-09-16 17:01:32</t>
  </si>
  <si>
    <t xml:space="preserve">	2020-09-16 17:06:55</t>
  </si>
  <si>
    <t xml:space="preserve">	2020-09-16 17:12:22</t>
  </si>
  <si>
    <t xml:space="preserve">	2020-09-16 17:17:45</t>
  </si>
  <si>
    <t xml:space="preserve">	2020-09-16 17:23:10</t>
  </si>
  <si>
    <t xml:space="preserve">	2020-09-16 17:28:32</t>
  </si>
  <si>
    <t xml:space="preserve">	2020-09-16 17:33:55</t>
  </si>
  <si>
    <t xml:space="preserve">	2020-09-16 17:39:23</t>
  </si>
  <si>
    <t xml:space="preserve">	2020-09-16 17:44:49</t>
  </si>
  <si>
    <t xml:space="preserve">	2020-09-16 17:50:23</t>
  </si>
  <si>
    <t xml:space="preserve">	2020-09-16 17:55:57</t>
  </si>
  <si>
    <t xml:space="preserve">	2020-09-16 18:01:30</t>
  </si>
  <si>
    <t xml:space="preserve">	2020-09-16 18:06:53</t>
  </si>
  <si>
    <t xml:space="preserve">	2020-09-16 18:12:25</t>
  </si>
  <si>
    <t xml:space="preserve">	2020-09-16 18:17:55</t>
  </si>
  <si>
    <t xml:space="preserve">	2020-09-16 18:23:22</t>
  </si>
  <si>
    <t xml:space="preserve">	2020-09-16 18:28:51</t>
  </si>
  <si>
    <t xml:space="preserve">	2020-09-16 18:34:25</t>
  </si>
  <si>
    <t xml:space="preserve">	2020-09-16 18:39:57</t>
  </si>
  <si>
    <t xml:space="preserve">	2020-09-16 18:45:28</t>
  </si>
  <si>
    <t xml:space="preserve">	2020-09-16 18:51:02</t>
  </si>
  <si>
    <t xml:space="preserve">	2020-09-16 18:56:37</t>
  </si>
  <si>
    <t xml:space="preserve">	2020-09-16 19:02:12</t>
  </si>
  <si>
    <t xml:space="preserve">	2020-09-16 19:07:46</t>
  </si>
  <si>
    <t xml:space="preserve">	2020-09-16 19:13:33</t>
  </si>
  <si>
    <t xml:space="preserve">	2020-09-16 19:19:13</t>
  </si>
  <si>
    <t>Time</t>
  </si>
  <si>
    <t>Actual Temp</t>
  </si>
  <si>
    <t>Set Temp</t>
  </si>
  <si>
    <t>SampleNumber</t>
  </si>
  <si>
    <t>ListSequence</t>
  </si>
  <si>
    <t>Log Concentraiton</t>
  </si>
  <si>
    <t xml:space="preserve">1St step  is to produce the Ntotal based on the TG pramaters created from the lab </t>
  </si>
  <si>
    <t>Nmax</t>
  </si>
  <si>
    <t>No</t>
  </si>
  <si>
    <t>Kg</t>
  </si>
  <si>
    <t>B</t>
  </si>
  <si>
    <t xml:space="preserve">Bacterioscan averaged cases </t>
  </si>
  <si>
    <t>TK1</t>
  </si>
  <si>
    <t>TG</t>
  </si>
  <si>
    <t>TK 4</t>
  </si>
  <si>
    <t>TK 16</t>
  </si>
  <si>
    <t>TK 64</t>
  </si>
  <si>
    <t>TK 256</t>
  </si>
  <si>
    <t xml:space="preserve">Modeling the data </t>
  </si>
  <si>
    <t>TK4</t>
  </si>
  <si>
    <t>TK16</t>
  </si>
  <si>
    <t>TK64</t>
  </si>
  <si>
    <t>NTOTAL</t>
  </si>
  <si>
    <t>Kd</t>
  </si>
  <si>
    <t>error</t>
  </si>
  <si>
    <t>Sum error</t>
  </si>
  <si>
    <t xml:space="preserve">hours </t>
  </si>
  <si>
    <t>A</t>
  </si>
  <si>
    <t>Mean</t>
  </si>
  <si>
    <t>SD</t>
  </si>
  <si>
    <t xml:space="preserve">Raw data </t>
  </si>
  <si>
    <t>dilution A</t>
  </si>
  <si>
    <t xml:space="preserve"># of colonies A </t>
  </si>
  <si>
    <t>Dillution B</t>
  </si>
  <si>
    <t># of colonies B</t>
  </si>
  <si>
    <t>16/9/2020</t>
  </si>
  <si>
    <t>Nmodel</t>
  </si>
  <si>
    <t xml:space="preserve">Target C </t>
  </si>
  <si>
    <t>Target C</t>
  </si>
  <si>
    <t>Lab based</t>
  </si>
  <si>
    <t>Older_lab-Based</t>
  </si>
  <si>
    <t>Sum_square_Error</t>
  </si>
  <si>
    <t>Calibration</t>
  </si>
  <si>
    <t>SUMSQERROR</t>
  </si>
  <si>
    <t>Ignoring BacterioScan Data over 7.5 log scale</t>
  </si>
  <si>
    <t>Error</t>
  </si>
  <si>
    <t xml:space="preserve">Ntotal Kill 1 </t>
  </si>
  <si>
    <t>ERROR</t>
  </si>
  <si>
    <t>ERRROR</t>
  </si>
  <si>
    <t xml:space="preserve">TK256 </t>
  </si>
  <si>
    <t>Q1</t>
  </si>
  <si>
    <t>Q2</t>
  </si>
  <si>
    <t>mo11</t>
  </si>
  <si>
    <t>so11</t>
  </si>
  <si>
    <t>a11</t>
  </si>
  <si>
    <t>rmin11</t>
  </si>
  <si>
    <t>lamda11</t>
  </si>
  <si>
    <t>Sum sq error</t>
  </si>
  <si>
    <t>mo44</t>
  </si>
  <si>
    <t>so44</t>
  </si>
  <si>
    <t>a44</t>
  </si>
  <si>
    <t>rmin44</t>
  </si>
  <si>
    <t>lamda44</t>
  </si>
  <si>
    <t>mo16</t>
  </si>
  <si>
    <t>so16</t>
  </si>
  <si>
    <t>a16</t>
  </si>
  <si>
    <t>rmin16</t>
  </si>
  <si>
    <t>lamda16</t>
  </si>
  <si>
    <t>mo64</t>
  </si>
  <si>
    <t>so64</t>
  </si>
  <si>
    <t>a64</t>
  </si>
  <si>
    <t>rmin64</t>
  </si>
  <si>
    <t>lamda64</t>
  </si>
  <si>
    <t>mo256</t>
  </si>
  <si>
    <t>so256</t>
  </si>
  <si>
    <t>a256</t>
  </si>
  <si>
    <t>rmin256</t>
  </si>
  <si>
    <t>lamda256</t>
  </si>
  <si>
    <t>USING FULL DATA</t>
  </si>
  <si>
    <t xml:space="preserve">The death rate is found using the plateau of the graph thus the model in this case is making this parameter zero… using limitation </t>
  </si>
  <si>
    <t>DUMMY DATA</t>
  </si>
  <si>
    <t>Kb=</t>
  </si>
  <si>
    <t>Hb=</t>
  </si>
  <si>
    <t>C50b=</t>
  </si>
  <si>
    <t>C</t>
  </si>
  <si>
    <t>b</t>
  </si>
  <si>
    <t>model</t>
  </si>
  <si>
    <t>best</t>
  </si>
  <si>
    <t xml:space="preserve">last best </t>
  </si>
  <si>
    <t>NLIVE pLots</t>
  </si>
  <si>
    <t>TIME</t>
  </si>
  <si>
    <t>Ndead plots</t>
  </si>
  <si>
    <t>time</t>
  </si>
  <si>
    <t>No_4</t>
  </si>
  <si>
    <t>No_1</t>
  </si>
  <si>
    <t>No_16</t>
  </si>
  <si>
    <t>No_64</t>
  </si>
  <si>
    <t>No_256</t>
  </si>
  <si>
    <t xml:space="preserve">Best of previous run </t>
  </si>
  <si>
    <t>Standard deviation</t>
  </si>
  <si>
    <t>Weight=1/SD^2</t>
  </si>
  <si>
    <t xml:space="preserve">Time </t>
  </si>
  <si>
    <t>ok</t>
  </si>
  <si>
    <t xml:space="preserve">stop at 8 log </t>
  </si>
  <si>
    <t xml:space="preserve">stop at 8 log but use kd and nmax from all data </t>
  </si>
  <si>
    <t xml:space="preserve">use slope of TG </t>
  </si>
  <si>
    <t>KD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</si>
</sst>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0" fillId="3" borderId="0" xfId="0" applyFill="1"/>
    <xf numFmtId="14" fontId="0" fillId="4" borderId="0" xfId="0" applyNumberFormat="1" applyFill="1"/>
    <xf numFmtId="14" fontId="0" fillId="5" borderId="0" xfId="0" applyNumberFormat="1" applyFill="1"/>
    <xf numFmtId="0" fontId="2" fillId="0" borderId="0" xfId="0" applyFont="1"/>
    <xf numFmtId="0" fontId="1" fillId="2" borderId="1" xfId="1"/>
    <xf numFmtId="11" fontId="1" fillId="2" borderId="1" xfId="1" applyNumberFormat="1"/>
    <xf numFmtId="0" fontId="3" fillId="2" borderId="1" xfId="1" applyFont="1"/>
    <xf numFmtId="11" fontId="3" fillId="2" borderId="1" xfId="1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3" borderId="0" xfId="0" applyFont="1" applyFill="1"/>
    <xf numFmtId="164" fontId="1" fillId="2" borderId="1" xfId="1" applyNumberFormat="1"/>
    <xf numFmtId="0" fontId="0" fillId="10" borderId="0" xfId="0" applyFill="1"/>
    <xf numFmtId="165" fontId="0" fillId="10" borderId="0" xfId="0" applyNumberFormat="1" applyFill="1"/>
    <xf numFmtId="165" fontId="0" fillId="0" borderId="0" xfId="0" applyNumberFormat="1"/>
    <xf numFmtId="0" fontId="0" fillId="11" borderId="0" xfId="0" applyFill="1"/>
    <xf numFmtId="165" fontId="0" fillId="3" borderId="0" xfId="0" applyNumberFormat="1" applyFill="1"/>
    <xf numFmtId="0" fontId="0" fillId="0" borderId="0" xfId="0" applyFill="1"/>
    <xf numFmtId="165" fontId="0" fillId="0" borderId="0" xfId="0" applyNumberFormat="1" applyFill="1"/>
    <xf numFmtId="0" fontId="2" fillId="0" borderId="0" xfId="0" applyFont="1" applyFill="1"/>
    <xf numFmtId="0" fontId="0" fillId="12" borderId="0" xfId="0" applyFill="1"/>
    <xf numFmtId="0" fontId="0" fillId="13" borderId="0" xfId="0" applyFill="1"/>
    <xf numFmtId="11" fontId="1" fillId="13" borderId="1" xfId="1" applyNumberFormat="1" applyFill="1"/>
    <xf numFmtId="0" fontId="1" fillId="13" borderId="1" xfId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11" fontId="0" fillId="0" borderId="0" xfId="0" applyNumberFormat="1"/>
    <xf numFmtId="11" fontId="0" fillId="3" borderId="0" xfId="0" applyNumberFormat="1" applyFill="1"/>
    <xf numFmtId="0" fontId="2" fillId="12" borderId="0" xfId="0" applyFont="1" applyFill="1"/>
    <xf numFmtId="0" fontId="0" fillId="20" borderId="0" xfId="0" applyFill="1"/>
    <xf numFmtId="0" fontId="0" fillId="21" borderId="0" xfId="0" applyFill="1"/>
    <xf numFmtId="165" fontId="0" fillId="21" borderId="0" xfId="0" applyNumberFormat="1" applyFill="1"/>
    <xf numFmtId="11" fontId="0" fillId="21" borderId="0" xfId="0" applyNumberFormat="1" applyFill="1"/>
    <xf numFmtId="0" fontId="2" fillId="21" borderId="0" xfId="0" applyFont="1" applyFill="1"/>
    <xf numFmtId="0" fontId="0" fillId="3" borderId="0" xfId="0" applyFill="1" applyAlignment="1">
      <alignment horizontal="center"/>
    </xf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3" borderId="0" xfId="0" applyFont="1" applyFill="1"/>
    <xf numFmtId="165" fontId="0" fillId="19" borderId="0" xfId="0" applyNumberFormat="1" applyFill="1"/>
    <xf numFmtId="11" fontId="0" fillId="19" borderId="0" xfId="0" applyNumberFormat="1" applyFill="1"/>
    <xf numFmtId="0" fontId="4" fillId="19" borderId="0" xfId="0" applyFont="1" applyFill="1"/>
    <xf numFmtId="0" fontId="0" fillId="3" borderId="0" xfId="0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BacterioScan Raw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30368096953223E-2"/>
          <c:y val="5.8348988507891282E-2"/>
          <c:w val="0.85890638468526193"/>
          <c:h val="0.89161828419837119"/>
        </c:manualLayout>
      </c:layout>
      <c:scatterChart>
        <c:scatterStyle val="lineMarker"/>
        <c:varyColors val="0"/>
        <c:ser>
          <c:idx val="0"/>
          <c:order val="0"/>
          <c:tx>
            <c:v>TG_1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Sheet1!$F$18:$F$252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Sheet1!$G$18:$G$252</c:f>
              <c:numCache>
                <c:formatCode>General</c:formatCode>
                <c:ptCount val="235"/>
                <c:pt idx="0">
                  <c:v>6.0282292839228129</c:v>
                </c:pt>
                <c:pt idx="1">
                  <c:v>6.1606892861405722</c:v>
                </c:pt>
                <c:pt idx="2">
                  <c:v>6.1917830796997793</c:v>
                </c:pt>
                <c:pt idx="3">
                  <c:v>6.2551160770666678</c:v>
                </c:pt>
                <c:pt idx="4">
                  <c:v>6.2373481271255535</c:v>
                </c:pt>
                <c:pt idx="5">
                  <c:v>6.3337929450929318</c:v>
                </c:pt>
                <c:pt idx="6">
                  <c:v>6.3178479744051632</c:v>
                </c:pt>
                <c:pt idx="7">
                  <c:v>6.285099397306201</c:v>
                </c:pt>
                <c:pt idx="8">
                  <c:v>6.3141510040317206</c:v>
                </c:pt>
                <c:pt idx="9">
                  <c:v>6.3949837571779149</c:v>
                </c:pt>
                <c:pt idx="10">
                  <c:v>6.4643155118033606</c:v>
                </c:pt>
                <c:pt idx="11">
                  <c:v>6.4572907051811477</c:v>
                </c:pt>
                <c:pt idx="12">
                  <c:v>6.5922277940710661</c:v>
                </c:pt>
                <c:pt idx="13">
                  <c:v>6.651023509079355</c:v>
                </c:pt>
                <c:pt idx="14">
                  <c:v>6.6798804323676713</c:v>
                </c:pt>
                <c:pt idx="15">
                  <c:v>6.8260179477250835</c:v>
                </c:pt>
                <c:pt idx="16">
                  <c:v>6.9160432052356882</c:v>
                </c:pt>
                <c:pt idx="17">
                  <c:v>6.9565269377119439</c:v>
                </c:pt>
                <c:pt idx="18">
                  <c:v>7.0909577670453734</c:v>
                </c:pt>
                <c:pt idx="19">
                  <c:v>7.1561201350803705</c:v>
                </c:pt>
                <c:pt idx="20">
                  <c:v>7.3061209952793549</c:v>
                </c:pt>
                <c:pt idx="21">
                  <c:v>7.2949622468365192</c:v>
                </c:pt>
                <c:pt idx="22">
                  <c:v>7.5250147707257309</c:v>
                </c:pt>
                <c:pt idx="23">
                  <c:v>7.5549893547648592</c:v>
                </c:pt>
                <c:pt idx="24">
                  <c:v>7.5242430563581228</c:v>
                </c:pt>
                <c:pt idx="25">
                  <c:v>7.6919838898392907</c:v>
                </c:pt>
                <c:pt idx="26">
                  <c:v>7.7824383602012546</c:v>
                </c:pt>
                <c:pt idx="27">
                  <c:v>7.8130013573199193</c:v>
                </c:pt>
                <c:pt idx="28">
                  <c:v>7.9359359961721907</c:v>
                </c:pt>
                <c:pt idx="29">
                  <c:v>8.0907116490456747</c:v>
                </c:pt>
                <c:pt idx="30">
                  <c:v>8.0733335408956943</c:v>
                </c:pt>
                <c:pt idx="31">
                  <c:v>8.177142396263406</c:v>
                </c:pt>
                <c:pt idx="32">
                  <c:v>8.2219204446473597</c:v>
                </c:pt>
                <c:pt idx="33">
                  <c:v>8.3804891992426818</c:v>
                </c:pt>
                <c:pt idx="34">
                  <c:v>8.3388955470221617</c:v>
                </c:pt>
                <c:pt idx="35">
                  <c:v>8.341027730650044</c:v>
                </c:pt>
                <c:pt idx="36">
                  <c:v>8.2768707966552082</c:v>
                </c:pt>
                <c:pt idx="37">
                  <c:v>8.3459623037929695</c:v>
                </c:pt>
                <c:pt idx="38">
                  <c:v>8.3542081565220112</c:v>
                </c:pt>
                <c:pt idx="39">
                  <c:v>8.3254538621123721</c:v>
                </c:pt>
                <c:pt idx="40">
                  <c:v>8.3007368285982039</c:v>
                </c:pt>
                <c:pt idx="41">
                  <c:v>8.4638172097218565</c:v>
                </c:pt>
                <c:pt idx="42">
                  <c:v>8.4309954986637052</c:v>
                </c:pt>
                <c:pt idx="43">
                  <c:v>8.4197956836019756</c:v>
                </c:pt>
                <c:pt idx="44">
                  <c:v>8.3544958524919402</c:v>
                </c:pt>
                <c:pt idx="45">
                  <c:v>8.340832591385098</c:v>
                </c:pt>
                <c:pt idx="46">
                  <c:v>8.3536089403758709</c:v>
                </c:pt>
                <c:pt idx="47">
                  <c:v>8.428148180542447</c:v>
                </c:pt>
                <c:pt idx="48">
                  <c:v>8.4749157442370286</c:v>
                </c:pt>
                <c:pt idx="49">
                  <c:v>8.5181285128348119</c:v>
                </c:pt>
                <c:pt idx="50">
                  <c:v>8.4037866018019649</c:v>
                </c:pt>
                <c:pt idx="51">
                  <c:v>8.4957667850778922</c:v>
                </c:pt>
                <c:pt idx="52">
                  <c:v>8.5097106369370454</c:v>
                </c:pt>
                <c:pt idx="53">
                  <c:v>8.5287693221547585</c:v>
                </c:pt>
                <c:pt idx="54">
                  <c:v>8.5321500447000691</c:v>
                </c:pt>
                <c:pt idx="55">
                  <c:v>8.622179300452558</c:v>
                </c:pt>
                <c:pt idx="56">
                  <c:v>8.5924524511695086</c:v>
                </c:pt>
                <c:pt idx="57">
                  <c:v>8.531156898539189</c:v>
                </c:pt>
                <c:pt idx="58">
                  <c:v>8.5362439395653258</c:v>
                </c:pt>
                <c:pt idx="59">
                  <c:v>8.5830608115753186</c:v>
                </c:pt>
                <c:pt idx="60">
                  <c:v>8.5771790609900993</c:v>
                </c:pt>
                <c:pt idx="61">
                  <c:v>8.6097564811218152</c:v>
                </c:pt>
                <c:pt idx="62">
                  <c:v>8.6249843967246598</c:v>
                </c:pt>
                <c:pt idx="63">
                  <c:v>8.6536968316554663</c:v>
                </c:pt>
                <c:pt idx="64">
                  <c:v>8.6514394272113027</c:v>
                </c:pt>
                <c:pt idx="65">
                  <c:v>8.7377142927878548</c:v>
                </c:pt>
                <c:pt idx="66">
                  <c:v>8.7807284439571429</c:v>
                </c:pt>
                <c:pt idx="67">
                  <c:v>8.8597281537279091</c:v>
                </c:pt>
                <c:pt idx="68">
                  <c:v>8.8192718216434418</c:v>
                </c:pt>
                <c:pt idx="69">
                  <c:v>8.9978026684268446</c:v>
                </c:pt>
                <c:pt idx="70">
                  <c:v>8.8712667511969432</c:v>
                </c:pt>
                <c:pt idx="71">
                  <c:v>9.1730198702466534</c:v>
                </c:pt>
                <c:pt idx="72">
                  <c:v>9.1408187532078014</c:v>
                </c:pt>
                <c:pt idx="73">
                  <c:v>9.2562973478174406</c:v>
                </c:pt>
                <c:pt idx="74">
                  <c:v>9.0571341024802301</c:v>
                </c:pt>
                <c:pt idx="75">
                  <c:v>9.2531848044568186</c:v>
                </c:pt>
                <c:pt idx="76">
                  <c:v>9.297595012347772</c:v>
                </c:pt>
                <c:pt idx="77">
                  <c:v>9.2393558751878455</c:v>
                </c:pt>
                <c:pt idx="78">
                  <c:v>9.3652200058590687</c:v>
                </c:pt>
                <c:pt idx="79">
                  <c:v>9.3204190434581715</c:v>
                </c:pt>
                <c:pt idx="80">
                  <c:v>9.3054197855146388</c:v>
                </c:pt>
                <c:pt idx="81">
                  <c:v>9.3559011497302169</c:v>
                </c:pt>
                <c:pt idx="82">
                  <c:v>9.4113166490707592</c:v>
                </c:pt>
                <c:pt idx="83">
                  <c:v>9.3340167798258467</c:v>
                </c:pt>
                <c:pt idx="84">
                  <c:v>9.3207823940385222</c:v>
                </c:pt>
                <c:pt idx="85">
                  <c:v>9.2989636321494213</c:v>
                </c:pt>
                <c:pt idx="86">
                  <c:v>9.2948878485872672</c:v>
                </c:pt>
                <c:pt idx="87">
                  <c:v>9.2603790043463832</c:v>
                </c:pt>
                <c:pt idx="88">
                  <c:v>9.243800031373512</c:v>
                </c:pt>
                <c:pt idx="89">
                  <c:v>9.4109700600771102</c:v>
                </c:pt>
                <c:pt idx="90">
                  <c:v>9.3510407507586599</c:v>
                </c:pt>
                <c:pt idx="91">
                  <c:v>9.3176881876597495</c:v>
                </c:pt>
                <c:pt idx="92">
                  <c:v>9.3443892597261939</c:v>
                </c:pt>
                <c:pt idx="93">
                  <c:v>9.2510661278485262</c:v>
                </c:pt>
                <c:pt idx="94">
                  <c:v>9.2780879452399994</c:v>
                </c:pt>
                <c:pt idx="95">
                  <c:v>9.3209279318348539</c:v>
                </c:pt>
                <c:pt idx="96">
                  <c:v>9.3358311530051399</c:v>
                </c:pt>
                <c:pt idx="97">
                  <c:v>9.3249314598006254</c:v>
                </c:pt>
                <c:pt idx="98">
                  <c:v>9.2462345138755317</c:v>
                </c:pt>
                <c:pt idx="99">
                  <c:v>9.3373538455785123</c:v>
                </c:pt>
                <c:pt idx="100">
                  <c:v>9.3148113262547625</c:v>
                </c:pt>
                <c:pt idx="101">
                  <c:v>9.281970106825403</c:v>
                </c:pt>
                <c:pt idx="102">
                  <c:v>9.2888578037405942</c:v>
                </c:pt>
                <c:pt idx="103">
                  <c:v>9.3779499900779673</c:v>
                </c:pt>
                <c:pt idx="104">
                  <c:v>9.2954593938477998</c:v>
                </c:pt>
                <c:pt idx="105">
                  <c:v>9.296602686988896</c:v>
                </c:pt>
                <c:pt idx="106">
                  <c:v>9.2125839511723413</c:v>
                </c:pt>
                <c:pt idx="107">
                  <c:v>9.3191850627210417</c:v>
                </c:pt>
                <c:pt idx="108">
                  <c:v>9.3592316602512913</c:v>
                </c:pt>
                <c:pt idx="109">
                  <c:v>9.3238738825153504</c:v>
                </c:pt>
                <c:pt idx="110">
                  <c:v>9.3434947018772849</c:v>
                </c:pt>
                <c:pt idx="111">
                  <c:v>9.3006772148671217</c:v>
                </c:pt>
                <c:pt idx="112">
                  <c:v>9.349915544262684</c:v>
                </c:pt>
                <c:pt idx="113">
                  <c:v>9.3466976479890747</c:v>
                </c:pt>
                <c:pt idx="114">
                  <c:v>9.3467957845423442</c:v>
                </c:pt>
                <c:pt idx="115">
                  <c:v>9.3280363259242307</c:v>
                </c:pt>
                <c:pt idx="116">
                  <c:v>9.3935047114387906</c:v>
                </c:pt>
                <c:pt idx="117">
                  <c:v>9.3400952866940834</c:v>
                </c:pt>
                <c:pt idx="118">
                  <c:v>9.4206055769638866</c:v>
                </c:pt>
                <c:pt idx="119">
                  <c:v>9.3060440195234353</c:v>
                </c:pt>
                <c:pt idx="120">
                  <c:v>9.299104235425073</c:v>
                </c:pt>
                <c:pt idx="121">
                  <c:v>9.3430906273395209</c:v>
                </c:pt>
                <c:pt idx="122">
                  <c:v>9.3730890498700834</c:v>
                </c:pt>
                <c:pt idx="123">
                  <c:v>9.2921541600384128</c:v>
                </c:pt>
                <c:pt idx="124">
                  <c:v>9.3382586888162056</c:v>
                </c:pt>
                <c:pt idx="125">
                  <c:v>9.3043770135491837</c:v>
                </c:pt>
                <c:pt idx="126">
                  <c:v>9.3076382606632286</c:v>
                </c:pt>
                <c:pt idx="127">
                  <c:v>9.3745627625067947</c:v>
                </c:pt>
                <c:pt idx="128">
                  <c:v>9.301996443390145</c:v>
                </c:pt>
                <c:pt idx="129">
                  <c:v>9.3411710595376114</c:v>
                </c:pt>
                <c:pt idx="130">
                  <c:v>9.4697233048926108</c:v>
                </c:pt>
                <c:pt idx="131">
                  <c:v>9.3791124125814491</c:v>
                </c:pt>
                <c:pt idx="132">
                  <c:v>9.4077426723476609</c:v>
                </c:pt>
                <c:pt idx="133">
                  <c:v>9.3634532548703113</c:v>
                </c:pt>
                <c:pt idx="134">
                  <c:v>9.2394712231179348</c:v>
                </c:pt>
                <c:pt idx="135">
                  <c:v>9.2671569051939411</c:v>
                </c:pt>
                <c:pt idx="136">
                  <c:v>9.3382776143447739</c:v>
                </c:pt>
                <c:pt idx="137">
                  <c:v>9.2788784312349204</c:v>
                </c:pt>
                <c:pt idx="138">
                  <c:v>9.2816539011442281</c:v>
                </c:pt>
                <c:pt idx="139">
                  <c:v>9.4228932096271798</c:v>
                </c:pt>
                <c:pt idx="140">
                  <c:v>9.272372097067116</c:v>
                </c:pt>
                <c:pt idx="141">
                  <c:v>9.2776003975482499</c:v>
                </c:pt>
                <c:pt idx="142">
                  <c:v>9.4120026527712159</c:v>
                </c:pt>
                <c:pt idx="143">
                  <c:v>9.3315111405702638</c:v>
                </c:pt>
                <c:pt idx="144">
                  <c:v>9.273546610941521</c:v>
                </c:pt>
                <c:pt idx="145">
                  <c:v>9.2999182132299207</c:v>
                </c:pt>
                <c:pt idx="146">
                  <c:v>9.2807292380488153</c:v>
                </c:pt>
                <c:pt idx="147">
                  <c:v>9.3404093036813904</c:v>
                </c:pt>
                <c:pt idx="148">
                  <c:v>9.2775328080890418</c:v>
                </c:pt>
                <c:pt idx="149">
                  <c:v>9.2969131208954074</c:v>
                </c:pt>
                <c:pt idx="150">
                  <c:v>9.3227654467672263</c:v>
                </c:pt>
                <c:pt idx="151">
                  <c:v>9.392611956625327</c:v>
                </c:pt>
                <c:pt idx="152">
                  <c:v>9.2404548483895308</c:v>
                </c:pt>
                <c:pt idx="153">
                  <c:v>9.246605161896051</c:v>
                </c:pt>
                <c:pt idx="154">
                  <c:v>9.4541605219199827</c:v>
                </c:pt>
                <c:pt idx="155">
                  <c:v>9.3195795146791891</c:v>
                </c:pt>
                <c:pt idx="156">
                  <c:v>9.2788263141393745</c:v>
                </c:pt>
                <c:pt idx="157">
                  <c:v>9.3637244599510954</c:v>
                </c:pt>
                <c:pt idx="158">
                  <c:v>9.3205481982252909</c:v>
                </c:pt>
                <c:pt idx="159">
                  <c:v>9.2751683994589271</c:v>
                </c:pt>
                <c:pt idx="160">
                  <c:v>9.2059158452471319</c:v>
                </c:pt>
                <c:pt idx="161">
                  <c:v>9.2222861532942648</c:v>
                </c:pt>
                <c:pt idx="162">
                  <c:v>9.2266500783412653</c:v>
                </c:pt>
                <c:pt idx="163">
                  <c:v>9.3336026710595004</c:v>
                </c:pt>
                <c:pt idx="164">
                  <c:v>9.328745679980841</c:v>
                </c:pt>
                <c:pt idx="165">
                  <c:v>9.2115851192002935</c:v>
                </c:pt>
                <c:pt idx="166">
                  <c:v>9.350164349429857</c:v>
                </c:pt>
                <c:pt idx="167">
                  <c:v>9.4081563999635147</c:v>
                </c:pt>
                <c:pt idx="168">
                  <c:v>9.2458611657449516</c:v>
                </c:pt>
                <c:pt idx="169">
                  <c:v>9.2743592141812599</c:v>
                </c:pt>
                <c:pt idx="170">
                  <c:v>9.3461457820885769</c:v>
                </c:pt>
                <c:pt idx="171">
                  <c:v>9.1999978071797059</c:v>
                </c:pt>
                <c:pt idx="172">
                  <c:v>9.2179527072995047</c:v>
                </c:pt>
                <c:pt idx="173">
                  <c:v>9.2567421281822142</c:v>
                </c:pt>
                <c:pt idx="174">
                  <c:v>9.2700595397105801</c:v>
                </c:pt>
                <c:pt idx="175">
                  <c:v>9.3546324011074855</c:v>
                </c:pt>
                <c:pt idx="176">
                  <c:v>9.2871358563639781</c:v>
                </c:pt>
                <c:pt idx="177">
                  <c:v>9.286387386136548</c:v>
                </c:pt>
                <c:pt idx="178">
                  <c:v>9.2118625652033153</c:v>
                </c:pt>
                <c:pt idx="179">
                  <c:v>9.2540609059290198</c:v>
                </c:pt>
                <c:pt idx="180">
                  <c:v>9.2774882608108484</c:v>
                </c:pt>
                <c:pt idx="181">
                  <c:v>9.3446822080072813</c:v>
                </c:pt>
                <c:pt idx="182">
                  <c:v>9.3327480841133177</c:v>
                </c:pt>
                <c:pt idx="183">
                  <c:v>9.219253709755348</c:v>
                </c:pt>
                <c:pt idx="184">
                  <c:v>9.1889997793686451</c:v>
                </c:pt>
                <c:pt idx="185">
                  <c:v>9.1345635835733834</c:v>
                </c:pt>
                <c:pt idx="186">
                  <c:v>9.1837971706956285</c:v>
                </c:pt>
                <c:pt idx="187">
                  <c:v>9.3416344219824659</c:v>
                </c:pt>
                <c:pt idx="188">
                  <c:v>9.3870130147176205</c:v>
                </c:pt>
                <c:pt idx="189">
                  <c:v>9.3020594812483317</c:v>
                </c:pt>
                <c:pt idx="190">
                  <c:v>9.3203060247759879</c:v>
                </c:pt>
                <c:pt idx="191">
                  <c:v>9.1943532992241241</c:v>
                </c:pt>
                <c:pt idx="192">
                  <c:v>9.3043905146027495</c:v>
                </c:pt>
                <c:pt idx="193">
                  <c:v>9.2422236425692397</c:v>
                </c:pt>
                <c:pt idx="194">
                  <c:v>9.3503312966512002</c:v>
                </c:pt>
                <c:pt idx="195">
                  <c:v>9.1979716821459476</c:v>
                </c:pt>
                <c:pt idx="196">
                  <c:v>9.2604870175171694</c:v>
                </c:pt>
                <c:pt idx="197">
                  <c:v>9.1998066673081347</c:v>
                </c:pt>
                <c:pt idx="198">
                  <c:v>9.3378859037095658</c:v>
                </c:pt>
                <c:pt idx="199">
                  <c:v>9.3778295041702542</c:v>
                </c:pt>
                <c:pt idx="200">
                  <c:v>9.3429297524413464</c:v>
                </c:pt>
                <c:pt idx="201">
                  <c:v>9.4193957076544077</c:v>
                </c:pt>
                <c:pt idx="202">
                  <c:v>9.2829071705872526</c:v>
                </c:pt>
                <c:pt idx="203">
                  <c:v>9.4047851970252285</c:v>
                </c:pt>
                <c:pt idx="204">
                  <c:v>9.4457886167394172</c:v>
                </c:pt>
                <c:pt idx="205">
                  <c:v>9.3358306454007014</c:v>
                </c:pt>
                <c:pt idx="206">
                  <c:v>9.3254636564363143</c:v>
                </c:pt>
                <c:pt idx="207">
                  <c:v>9.4125652905136743</c:v>
                </c:pt>
                <c:pt idx="208">
                  <c:v>9.370499758677207</c:v>
                </c:pt>
                <c:pt idx="209">
                  <c:v>9.3546368579913697</c:v>
                </c:pt>
                <c:pt idx="210">
                  <c:v>9.3997777252319157</c:v>
                </c:pt>
                <c:pt idx="211">
                  <c:v>9.4579726319492892</c:v>
                </c:pt>
                <c:pt idx="212">
                  <c:v>9.3370483739649099</c:v>
                </c:pt>
                <c:pt idx="213">
                  <c:v>9.4482791131922639</c:v>
                </c:pt>
                <c:pt idx="214">
                  <c:v>9.4361829826699299</c:v>
                </c:pt>
                <c:pt idx="215">
                  <c:v>9.4752873042685284</c:v>
                </c:pt>
                <c:pt idx="216">
                  <c:v>9.4096650713397718</c:v>
                </c:pt>
                <c:pt idx="217">
                  <c:v>9.3910590939800063</c:v>
                </c:pt>
                <c:pt idx="218">
                  <c:v>9.4818899096985376</c:v>
                </c:pt>
                <c:pt idx="219">
                  <c:v>9.4477110774766633</c:v>
                </c:pt>
                <c:pt idx="220">
                  <c:v>9.3390566957843184</c:v>
                </c:pt>
                <c:pt idx="221">
                  <c:v>9.4972334017793827</c:v>
                </c:pt>
                <c:pt idx="222">
                  <c:v>9.2489751985047821</c:v>
                </c:pt>
                <c:pt idx="223">
                  <c:v>9.4670402705996857</c:v>
                </c:pt>
                <c:pt idx="224">
                  <c:v>9.3762210299118589</c:v>
                </c:pt>
                <c:pt idx="225">
                  <c:v>9.4912384969489842</c:v>
                </c:pt>
                <c:pt idx="226">
                  <c:v>9.5219433770194843</c:v>
                </c:pt>
                <c:pt idx="227">
                  <c:v>9.4698876382034172</c:v>
                </c:pt>
                <c:pt idx="228">
                  <c:v>9.4314064057899536</c:v>
                </c:pt>
                <c:pt idx="229">
                  <c:v>9.450428942125173</c:v>
                </c:pt>
                <c:pt idx="230">
                  <c:v>9.4914477825548396</c:v>
                </c:pt>
                <c:pt idx="231">
                  <c:v>9.5251611794106861</c:v>
                </c:pt>
                <c:pt idx="232">
                  <c:v>9.589286357886003</c:v>
                </c:pt>
                <c:pt idx="233">
                  <c:v>9.533396365753557</c:v>
                </c:pt>
                <c:pt idx="234">
                  <c:v>9.5139911433202684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6-420F-AD6C-06B0A37CBD85}"/>
            </c:ext>
          </c:extLst>
        </c:ser>
        <c:ser>
          <c:idx val="1"/>
          <c:order val="1"/>
          <c:tx>
            <c:v>TG_2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Sheet1!$F$253:$F$487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Sheet1!$G$253:$G$487</c:f>
              <c:numCache>
                <c:formatCode>General</c:formatCode>
                <c:ptCount val="235"/>
                <c:pt idx="0">
                  <c:v>6.0530544761130454</c:v>
                </c:pt>
                <c:pt idx="1">
                  <c:v>6.0149879136890334</c:v>
                </c:pt>
                <c:pt idx="2">
                  <c:v>6.1469795372103251</c:v>
                </c:pt>
                <c:pt idx="3">
                  <c:v>6.1416916133881871</c:v>
                </c:pt>
                <c:pt idx="4">
                  <c:v>6.2060018623911031</c:v>
                </c:pt>
                <c:pt idx="5">
                  <c:v>6.1823976709501025</c:v>
                </c:pt>
                <c:pt idx="6">
                  <c:v>6.2386820764384723</c:v>
                </c:pt>
                <c:pt idx="7">
                  <c:v>6.2350430751973116</c:v>
                </c:pt>
                <c:pt idx="8">
                  <c:v>6.297796855373921</c:v>
                </c:pt>
                <c:pt idx="9">
                  <c:v>6.4496580607921503</c:v>
                </c:pt>
                <c:pt idx="10">
                  <c:v>6.4480261981841389</c:v>
                </c:pt>
                <c:pt idx="11">
                  <c:v>6.5074366775839518</c:v>
                </c:pt>
                <c:pt idx="12">
                  <c:v>6.65452587180802</c:v>
                </c:pt>
                <c:pt idx="13">
                  <c:v>6.7085168322516449</c:v>
                </c:pt>
                <c:pt idx="14">
                  <c:v>6.7897113513579406</c:v>
                </c:pt>
                <c:pt idx="15">
                  <c:v>6.8197474474938522</c:v>
                </c:pt>
                <c:pt idx="16">
                  <c:v>6.9154378346241332</c:v>
                </c:pt>
                <c:pt idx="17">
                  <c:v>6.9194825939045632</c:v>
                </c:pt>
                <c:pt idx="18">
                  <c:v>7.080999250417026</c:v>
                </c:pt>
                <c:pt idx="19">
                  <c:v>7.1795454085394752</c:v>
                </c:pt>
                <c:pt idx="20">
                  <c:v>7.2241850600417843</c:v>
                </c:pt>
                <c:pt idx="21">
                  <c:v>7.34424622656016</c:v>
                </c:pt>
                <c:pt idx="22">
                  <c:v>7.4796217366227191</c:v>
                </c:pt>
                <c:pt idx="23">
                  <c:v>7.4641342600044087</c:v>
                </c:pt>
                <c:pt idx="24">
                  <c:v>7.5274545082549524</c:v>
                </c:pt>
                <c:pt idx="25">
                  <c:v>7.6000470905856172</c:v>
                </c:pt>
                <c:pt idx="26">
                  <c:v>7.662716941103314</c:v>
                </c:pt>
                <c:pt idx="27">
                  <c:v>7.7414268696087776</c:v>
                </c:pt>
                <c:pt idx="28">
                  <c:v>7.8411000186477846</c:v>
                </c:pt>
                <c:pt idx="29">
                  <c:v>7.9217421754996389</c:v>
                </c:pt>
                <c:pt idx="30">
                  <c:v>8.0037264749292802</c:v>
                </c:pt>
                <c:pt idx="31">
                  <c:v>8.0154896796880593</c:v>
                </c:pt>
                <c:pt idx="32">
                  <c:v>8.0780168393977032</c:v>
                </c:pt>
                <c:pt idx="33">
                  <c:v>8.2129374114050684</c:v>
                </c:pt>
                <c:pt idx="34">
                  <c:v>8.2062231133690364</c:v>
                </c:pt>
                <c:pt idx="35">
                  <c:v>8.1866320220038986</c:v>
                </c:pt>
                <c:pt idx="36">
                  <c:v>8.2060522881555595</c:v>
                </c:pt>
                <c:pt idx="37">
                  <c:v>8.2556162846008831</c:v>
                </c:pt>
                <c:pt idx="38">
                  <c:v>8.2745273944561273</c:v>
                </c:pt>
                <c:pt idx="39">
                  <c:v>8.3175370655865759</c:v>
                </c:pt>
                <c:pt idx="40">
                  <c:v>8.3388012452178515</c:v>
                </c:pt>
                <c:pt idx="41">
                  <c:v>8.3801460032643895</c:v>
                </c:pt>
                <c:pt idx="42">
                  <c:v>8.3623066116971589</c:v>
                </c:pt>
                <c:pt idx="43">
                  <c:v>8.2498314724171138</c:v>
                </c:pt>
                <c:pt idx="44">
                  <c:v>8.3342871083308054</c:v>
                </c:pt>
                <c:pt idx="45">
                  <c:v>8.3624504246769664</c:v>
                </c:pt>
                <c:pt idx="46">
                  <c:v>8.392466184555726</c:v>
                </c:pt>
                <c:pt idx="47">
                  <c:v>8.347406380026607</c:v>
                </c:pt>
                <c:pt idx="48">
                  <c:v>8.3816808249319106</c:v>
                </c:pt>
                <c:pt idx="49">
                  <c:v>8.3635335428185886</c:v>
                </c:pt>
                <c:pt idx="50">
                  <c:v>8.3811152215253788</c:v>
                </c:pt>
                <c:pt idx="51">
                  <c:v>8.353674504781873</c:v>
                </c:pt>
                <c:pt idx="52">
                  <c:v>8.3894178205931915</c:v>
                </c:pt>
                <c:pt idx="53">
                  <c:v>8.420847434902532</c:v>
                </c:pt>
                <c:pt idx="54">
                  <c:v>8.3991617541522707</c:v>
                </c:pt>
                <c:pt idx="55">
                  <c:v>8.4536711161805247</c:v>
                </c:pt>
                <c:pt idx="56">
                  <c:v>8.4624281542991202</c:v>
                </c:pt>
                <c:pt idx="57">
                  <c:v>8.4083087660650762</c:v>
                </c:pt>
                <c:pt idx="58">
                  <c:v>8.4497205298726197</c:v>
                </c:pt>
                <c:pt idx="59">
                  <c:v>8.5104231682887903</c:v>
                </c:pt>
                <c:pt idx="60">
                  <c:v>8.4872017820671442</c:v>
                </c:pt>
                <c:pt idx="61">
                  <c:v>8.4565744734295993</c:v>
                </c:pt>
                <c:pt idx="62">
                  <c:v>8.5227800830928597</c:v>
                </c:pt>
                <c:pt idx="63">
                  <c:v>8.4849669742368654</c:v>
                </c:pt>
                <c:pt idx="64">
                  <c:v>8.6217648142048056</c:v>
                </c:pt>
                <c:pt idx="65">
                  <c:v>8.5049944544747689</c:v>
                </c:pt>
                <c:pt idx="66">
                  <c:v>8.5669265135541917</c:v>
                </c:pt>
                <c:pt idx="67">
                  <c:v>8.6562731423088</c:v>
                </c:pt>
                <c:pt idx="68">
                  <c:v>8.7140819791419766</c:v>
                </c:pt>
                <c:pt idx="69">
                  <c:v>8.6925355708602137</c:v>
                </c:pt>
                <c:pt idx="70">
                  <c:v>8.853017226285143</c:v>
                </c:pt>
                <c:pt idx="71">
                  <c:v>8.9639434050648905</c:v>
                </c:pt>
                <c:pt idx="72">
                  <c:v>8.9269723371089675</c:v>
                </c:pt>
                <c:pt idx="73">
                  <c:v>8.9311790979653232</c:v>
                </c:pt>
                <c:pt idx="74">
                  <c:v>9.1023910093713418</c:v>
                </c:pt>
                <c:pt idx="75">
                  <c:v>9.1784360504298554</c:v>
                </c:pt>
                <c:pt idx="76">
                  <c:v>9.1942965475959948</c:v>
                </c:pt>
                <c:pt idx="77">
                  <c:v>9.1576368373880062</c:v>
                </c:pt>
                <c:pt idx="78">
                  <c:v>9.231760658581539</c:v>
                </c:pt>
                <c:pt idx="79">
                  <c:v>9.233349484084286</c:v>
                </c:pt>
                <c:pt idx="80">
                  <c:v>9.1695305745765854</c:v>
                </c:pt>
                <c:pt idx="81">
                  <c:v>9.0681828357557031</c:v>
                </c:pt>
                <c:pt idx="82">
                  <c:v>9.2272586250256232</c:v>
                </c:pt>
                <c:pt idx="83">
                  <c:v>9.1282969687626689</c:v>
                </c:pt>
                <c:pt idx="84">
                  <c:v>9.1690654333805561</c:v>
                </c:pt>
                <c:pt idx="85">
                  <c:v>9.0669360559500323</c:v>
                </c:pt>
                <c:pt idx="86">
                  <c:v>9.1557685944173901</c:v>
                </c:pt>
                <c:pt idx="87">
                  <c:v>9.1742626920316557</c:v>
                </c:pt>
                <c:pt idx="88">
                  <c:v>9.1209179236356661</c:v>
                </c:pt>
                <c:pt idx="89">
                  <c:v>9.1686994256756762</c:v>
                </c:pt>
                <c:pt idx="90">
                  <c:v>9.1377470296002663</c:v>
                </c:pt>
                <c:pt idx="91">
                  <c:v>9.1111812243527908</c:v>
                </c:pt>
                <c:pt idx="92">
                  <c:v>9.2477978459968959</c:v>
                </c:pt>
                <c:pt idx="93">
                  <c:v>9.2275869695618429</c:v>
                </c:pt>
                <c:pt idx="94">
                  <c:v>9.2060279252237454</c:v>
                </c:pt>
                <c:pt idx="95">
                  <c:v>9.1611559555804138</c:v>
                </c:pt>
                <c:pt idx="96">
                  <c:v>9.2914842148474079</c:v>
                </c:pt>
                <c:pt idx="97">
                  <c:v>9.144018151256855</c:v>
                </c:pt>
                <c:pt idx="98">
                  <c:v>9.1823191806514739</c:v>
                </c:pt>
                <c:pt idx="99">
                  <c:v>9.1995211322556329</c:v>
                </c:pt>
                <c:pt idx="100">
                  <c:v>9.1566536081816103</c:v>
                </c:pt>
                <c:pt idx="101">
                  <c:v>9.2289728766229526</c:v>
                </c:pt>
                <c:pt idx="102">
                  <c:v>9.2050512688137349</c:v>
                </c:pt>
                <c:pt idx="103">
                  <c:v>9.1199127232003629</c:v>
                </c:pt>
                <c:pt idx="104">
                  <c:v>9.0586394996726742</c:v>
                </c:pt>
                <c:pt idx="105">
                  <c:v>9.152653690554267</c:v>
                </c:pt>
                <c:pt idx="106">
                  <c:v>9.2437792135674979</c:v>
                </c:pt>
                <c:pt idx="107">
                  <c:v>9.1017855661620928</c:v>
                </c:pt>
                <c:pt idx="108">
                  <c:v>9.2248093372457305</c:v>
                </c:pt>
                <c:pt idx="109">
                  <c:v>9.2711259634528052</c:v>
                </c:pt>
                <c:pt idx="110">
                  <c:v>9.3528064836203075</c:v>
                </c:pt>
                <c:pt idx="111">
                  <c:v>9.2167351104817108</c:v>
                </c:pt>
                <c:pt idx="112">
                  <c:v>9.3432275352197536</c:v>
                </c:pt>
                <c:pt idx="113">
                  <c:v>9.2625085507676648</c:v>
                </c:pt>
                <c:pt idx="114">
                  <c:v>9.1769534174207461</c:v>
                </c:pt>
                <c:pt idx="115">
                  <c:v>9.2570844454635353</c:v>
                </c:pt>
                <c:pt idx="116">
                  <c:v>9.2393911366048123</c:v>
                </c:pt>
                <c:pt idx="117">
                  <c:v>9.1727069048865584</c:v>
                </c:pt>
                <c:pt idx="118">
                  <c:v>9.2748221387030174</c:v>
                </c:pt>
                <c:pt idx="119">
                  <c:v>9.3118298982185319</c:v>
                </c:pt>
                <c:pt idx="120">
                  <c:v>9.2709697563617013</c:v>
                </c:pt>
                <c:pt idx="121">
                  <c:v>9.2449531103437952</c:v>
                </c:pt>
                <c:pt idx="122">
                  <c:v>9.3218004808676298</c:v>
                </c:pt>
                <c:pt idx="123">
                  <c:v>9.2455351021889154</c:v>
                </c:pt>
                <c:pt idx="124">
                  <c:v>9.281208790124472</c:v>
                </c:pt>
                <c:pt idx="125">
                  <c:v>9.2979724994730244</c:v>
                </c:pt>
                <c:pt idx="126">
                  <c:v>9.2785063368718195</c:v>
                </c:pt>
                <c:pt idx="127">
                  <c:v>9.3588723571271739</c:v>
                </c:pt>
                <c:pt idx="128">
                  <c:v>9.2670735136569231</c:v>
                </c:pt>
                <c:pt idx="129">
                  <c:v>9.2944151135866857</c:v>
                </c:pt>
                <c:pt idx="130">
                  <c:v>9.2424826866556398</c:v>
                </c:pt>
                <c:pt idx="131">
                  <c:v>9.214990723245835</c:v>
                </c:pt>
                <c:pt idx="132">
                  <c:v>9.2883414898564052</c:v>
                </c:pt>
                <c:pt idx="133">
                  <c:v>9.2691653375229226</c:v>
                </c:pt>
                <c:pt idx="134">
                  <c:v>9.2699013633245126</c:v>
                </c:pt>
                <c:pt idx="135">
                  <c:v>9.2787991282390063</c:v>
                </c:pt>
                <c:pt idx="136">
                  <c:v>9.2063589037861906</c:v>
                </c:pt>
                <c:pt idx="137">
                  <c:v>9.2718235388162391</c:v>
                </c:pt>
                <c:pt idx="138">
                  <c:v>9.1986634114930794</c:v>
                </c:pt>
                <c:pt idx="139">
                  <c:v>9.3478415082344597</c:v>
                </c:pt>
                <c:pt idx="140">
                  <c:v>9.2028740771971069</c:v>
                </c:pt>
                <c:pt idx="141">
                  <c:v>9.3347380690883757</c:v>
                </c:pt>
                <c:pt idx="142">
                  <c:v>9.3109352635835751</c:v>
                </c:pt>
                <c:pt idx="143">
                  <c:v>9.1975111956340232</c:v>
                </c:pt>
                <c:pt idx="144">
                  <c:v>9.2301786216197144</c:v>
                </c:pt>
                <c:pt idx="145">
                  <c:v>9.2300821885566826</c:v>
                </c:pt>
                <c:pt idx="146">
                  <c:v>9.2289293909954466</c:v>
                </c:pt>
                <c:pt idx="147">
                  <c:v>9.2605214091521475</c:v>
                </c:pt>
                <c:pt idx="148">
                  <c:v>9.181199395485498</c:v>
                </c:pt>
                <c:pt idx="149">
                  <c:v>9.2499758451494856</c:v>
                </c:pt>
                <c:pt idx="150">
                  <c:v>9.1989907588809672</c:v>
                </c:pt>
                <c:pt idx="151">
                  <c:v>9.2494029463731788</c:v>
                </c:pt>
                <c:pt idx="152">
                  <c:v>9.163785479029027</c:v>
                </c:pt>
                <c:pt idx="153">
                  <c:v>9.1975035817848205</c:v>
                </c:pt>
                <c:pt idx="154">
                  <c:v>9.2219460359044572</c:v>
                </c:pt>
                <c:pt idx="155">
                  <c:v>9.2303988940510955</c:v>
                </c:pt>
                <c:pt idx="156">
                  <c:v>9.1626327858022378</c:v>
                </c:pt>
                <c:pt idx="157">
                  <c:v>9.3015041510272738</c:v>
                </c:pt>
                <c:pt idx="158">
                  <c:v>9.2909635231470471</c:v>
                </c:pt>
                <c:pt idx="159">
                  <c:v>9.2273797908966824</c:v>
                </c:pt>
                <c:pt idx="160">
                  <c:v>9.2695478794967361</c:v>
                </c:pt>
                <c:pt idx="161">
                  <c:v>9.1935919361219884</c:v>
                </c:pt>
                <c:pt idx="162">
                  <c:v>9.2729967414447554</c:v>
                </c:pt>
                <c:pt idx="163">
                  <c:v>9.2708996733982083</c:v>
                </c:pt>
                <c:pt idx="164">
                  <c:v>9.2276389367787424</c:v>
                </c:pt>
                <c:pt idx="165">
                  <c:v>9.2274829231465691</c:v>
                </c:pt>
                <c:pt idx="166">
                  <c:v>9.2273735387675178</c:v>
                </c:pt>
                <c:pt idx="167">
                  <c:v>9.1740118252169154</c:v>
                </c:pt>
                <c:pt idx="168">
                  <c:v>9.2207063895612116</c:v>
                </c:pt>
                <c:pt idx="169">
                  <c:v>9.2072425548371086</c:v>
                </c:pt>
                <c:pt idx="170">
                  <c:v>9.2395418651776655</c:v>
                </c:pt>
                <c:pt idx="171">
                  <c:v>9.2854690194059071</c:v>
                </c:pt>
                <c:pt idx="172">
                  <c:v>9.1664415189702559</c:v>
                </c:pt>
                <c:pt idx="173">
                  <c:v>9.1929371495951031</c:v>
                </c:pt>
                <c:pt idx="174">
                  <c:v>9.2468637726333167</c:v>
                </c:pt>
                <c:pt idx="175">
                  <c:v>9.2149029233896194</c:v>
                </c:pt>
                <c:pt idx="176">
                  <c:v>9.2629281770997398</c:v>
                </c:pt>
                <c:pt idx="177">
                  <c:v>9.3123499072845917</c:v>
                </c:pt>
                <c:pt idx="178">
                  <c:v>9.346299876762755</c:v>
                </c:pt>
                <c:pt idx="179">
                  <c:v>9.1845004847610063</c:v>
                </c:pt>
                <c:pt idx="180">
                  <c:v>9.262379057694611</c:v>
                </c:pt>
                <c:pt idx="181">
                  <c:v>9.2414372582666555</c:v>
                </c:pt>
                <c:pt idx="182">
                  <c:v>9.2280149892217462</c:v>
                </c:pt>
                <c:pt idx="183">
                  <c:v>9.2382338625346296</c:v>
                </c:pt>
                <c:pt idx="184">
                  <c:v>9.1415048087632336</c:v>
                </c:pt>
                <c:pt idx="185">
                  <c:v>9.1971200713866335</c:v>
                </c:pt>
                <c:pt idx="186">
                  <c:v>9.1795554075272179</c:v>
                </c:pt>
                <c:pt idx="187">
                  <c:v>9.0856494235067853</c:v>
                </c:pt>
                <c:pt idx="188">
                  <c:v>9.2483458972637802</c:v>
                </c:pt>
                <c:pt idx="189">
                  <c:v>9.1645856592653967</c:v>
                </c:pt>
                <c:pt idx="190">
                  <c:v>9.1423187549695299</c:v>
                </c:pt>
                <c:pt idx="191">
                  <c:v>9.2599006006711981</c:v>
                </c:pt>
                <c:pt idx="192">
                  <c:v>9.1630712239713095</c:v>
                </c:pt>
                <c:pt idx="193">
                  <c:v>9.0822633224058098</c:v>
                </c:pt>
                <c:pt idx="194">
                  <c:v>9.2730879659268446</c:v>
                </c:pt>
                <c:pt idx="195">
                  <c:v>9.2060834507637956</c:v>
                </c:pt>
                <c:pt idx="196">
                  <c:v>9.2617781085750099</c:v>
                </c:pt>
                <c:pt idx="197">
                  <c:v>9.1729574278523707</c:v>
                </c:pt>
                <c:pt idx="198">
                  <c:v>9.1624885967369245</c:v>
                </c:pt>
                <c:pt idx="199">
                  <c:v>9.0945342023097169</c:v>
                </c:pt>
                <c:pt idx="200">
                  <c:v>9.1928744085649754</c:v>
                </c:pt>
                <c:pt idx="201">
                  <c:v>9.2140705993730485</c:v>
                </c:pt>
                <c:pt idx="202">
                  <c:v>9.2196223569997144</c:v>
                </c:pt>
                <c:pt idx="203">
                  <c:v>9.1250724290419765</c:v>
                </c:pt>
                <c:pt idx="204">
                  <c:v>9.0887309814422057</c:v>
                </c:pt>
                <c:pt idx="205">
                  <c:v>9.1300936327319064</c:v>
                </c:pt>
                <c:pt idx="206">
                  <c:v>9.1863371562249032</c:v>
                </c:pt>
                <c:pt idx="207">
                  <c:v>9.2509345406322705</c:v>
                </c:pt>
                <c:pt idx="208">
                  <c:v>9.1688298621457278</c:v>
                </c:pt>
                <c:pt idx="209">
                  <c:v>9.1866398860334204</c:v>
                </c:pt>
                <c:pt idx="210">
                  <c:v>9.1494860907158149</c:v>
                </c:pt>
                <c:pt idx="211">
                  <c:v>9.2163462037750836</c:v>
                </c:pt>
                <c:pt idx="212">
                  <c:v>9.2144123957718751</c:v>
                </c:pt>
                <c:pt idx="213">
                  <c:v>9.2651490243210279</c:v>
                </c:pt>
                <c:pt idx="214">
                  <c:v>9.1075500362040582</c:v>
                </c:pt>
                <c:pt idx="215">
                  <c:v>9.1750908269120899</c:v>
                </c:pt>
                <c:pt idx="216">
                  <c:v>9.1495255627118972</c:v>
                </c:pt>
                <c:pt idx="217">
                  <c:v>9.1127017038976259</c:v>
                </c:pt>
                <c:pt idx="218">
                  <c:v>9.156906052000128</c:v>
                </c:pt>
                <c:pt idx="219">
                  <c:v>9.1605488281977667</c:v>
                </c:pt>
                <c:pt idx="220">
                  <c:v>9.2363579778592726</c:v>
                </c:pt>
                <c:pt idx="221">
                  <c:v>9.1083766926618956</c:v>
                </c:pt>
                <c:pt idx="222">
                  <c:v>9.1852941328201929</c:v>
                </c:pt>
                <c:pt idx="223">
                  <c:v>9.0966268627584377</c:v>
                </c:pt>
                <c:pt idx="224">
                  <c:v>9.1753132545665466</c:v>
                </c:pt>
                <c:pt idx="225">
                  <c:v>9.1426104519183298</c:v>
                </c:pt>
                <c:pt idx="226">
                  <c:v>9.2068902533965069</c:v>
                </c:pt>
                <c:pt idx="227">
                  <c:v>9.2266474974856916</c:v>
                </c:pt>
                <c:pt idx="228">
                  <c:v>9.1850918915828448</c:v>
                </c:pt>
                <c:pt idx="229">
                  <c:v>9.251394802571328</c:v>
                </c:pt>
                <c:pt idx="230">
                  <c:v>9.2599305188324941</c:v>
                </c:pt>
                <c:pt idx="231">
                  <c:v>9.1754619376376656</c:v>
                </c:pt>
                <c:pt idx="232">
                  <c:v>9.0492736894672472</c:v>
                </c:pt>
                <c:pt idx="233">
                  <c:v>9.1831145109809249</c:v>
                </c:pt>
                <c:pt idx="234">
                  <c:v>9.2631520200928357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6-420F-AD6C-06B0A37CBD85}"/>
            </c:ext>
          </c:extLst>
        </c:ser>
        <c:ser>
          <c:idx val="2"/>
          <c:order val="2"/>
          <c:tx>
            <c:v>TG_3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Sheet1!$F$488:$F$722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Sheet1!$G$488:$G$722</c:f>
              <c:numCache>
                <c:formatCode>General</c:formatCode>
                <c:ptCount val="235"/>
                <c:pt idx="0">
                  <c:v>5.9314908282656642</c:v>
                </c:pt>
                <c:pt idx="1">
                  <c:v>5.9650578333433266</c:v>
                </c:pt>
                <c:pt idx="2">
                  <c:v>6.0448358463346397</c:v>
                </c:pt>
                <c:pt idx="3">
                  <c:v>6.1041192668287065</c:v>
                </c:pt>
                <c:pt idx="4">
                  <c:v>6.1848078809994229</c:v>
                </c:pt>
                <c:pt idx="5">
                  <c:v>6.1775507087819053</c:v>
                </c:pt>
                <c:pt idx="6">
                  <c:v>6.2141900199552991</c:v>
                </c:pt>
                <c:pt idx="7">
                  <c:v>6.2264530136846794</c:v>
                </c:pt>
                <c:pt idx="8">
                  <c:v>6.409320457083326</c:v>
                </c:pt>
                <c:pt idx="9">
                  <c:v>6.4400003051487085</c:v>
                </c:pt>
                <c:pt idx="10">
                  <c:v>6.4518669467622862</c:v>
                </c:pt>
                <c:pt idx="11">
                  <c:v>6.5064021794212961</c:v>
                </c:pt>
                <c:pt idx="12">
                  <c:v>6.6796077306078709</c:v>
                </c:pt>
                <c:pt idx="13">
                  <c:v>6.693086259971305</c:v>
                </c:pt>
                <c:pt idx="14">
                  <c:v>6.720515634651135</c:v>
                </c:pt>
                <c:pt idx="15">
                  <c:v>6.8425548178727196</c:v>
                </c:pt>
                <c:pt idx="16">
                  <c:v>6.9682512175274578</c:v>
                </c:pt>
                <c:pt idx="17">
                  <c:v>7.0354193519192192</c:v>
                </c:pt>
                <c:pt idx="18">
                  <c:v>7.0961229932110284</c:v>
                </c:pt>
                <c:pt idx="19">
                  <c:v>7.2202765618358136</c:v>
                </c:pt>
                <c:pt idx="20">
                  <c:v>7.266554932689278</c:v>
                </c:pt>
                <c:pt idx="21">
                  <c:v>7.434935648816392</c:v>
                </c:pt>
                <c:pt idx="22">
                  <c:v>7.4870184965329232</c:v>
                </c:pt>
                <c:pt idx="23">
                  <c:v>7.5029150994780283</c:v>
                </c:pt>
                <c:pt idx="24">
                  <c:v>7.6226211069373431</c:v>
                </c:pt>
                <c:pt idx="25">
                  <c:v>7.7053723383745494</c:v>
                </c:pt>
                <c:pt idx="26">
                  <c:v>7.6935783287482531</c:v>
                </c:pt>
                <c:pt idx="27">
                  <c:v>7.7960067341785235</c:v>
                </c:pt>
                <c:pt idx="28">
                  <c:v>7.9184746824424188</c:v>
                </c:pt>
                <c:pt idx="29">
                  <c:v>7.9237571154804316</c:v>
                </c:pt>
                <c:pt idx="30">
                  <c:v>8.0327141714221888</c:v>
                </c:pt>
                <c:pt idx="31">
                  <c:v>8.1078989951380827</c:v>
                </c:pt>
                <c:pt idx="32">
                  <c:v>8.1988600818700466</c:v>
                </c:pt>
                <c:pt idx="33">
                  <c:v>8.2555519258289927</c:v>
                </c:pt>
                <c:pt idx="34">
                  <c:v>8.2739785493663973</c:v>
                </c:pt>
                <c:pt idx="35">
                  <c:v>8.3295417088742791</c:v>
                </c:pt>
                <c:pt idx="36">
                  <c:v>8.3351385200281385</c:v>
                </c:pt>
                <c:pt idx="37">
                  <c:v>8.4291309467986864</c:v>
                </c:pt>
                <c:pt idx="38">
                  <c:v>8.430304775428775</c:v>
                </c:pt>
                <c:pt idx="39">
                  <c:v>8.4454274152126949</c:v>
                </c:pt>
                <c:pt idx="40">
                  <c:v>8.3809545545173592</c:v>
                </c:pt>
                <c:pt idx="41">
                  <c:v>8.3943984197784012</c:v>
                </c:pt>
                <c:pt idx="42">
                  <c:v>8.396725215581597</c:v>
                </c:pt>
                <c:pt idx="43">
                  <c:v>8.437015151853398</c:v>
                </c:pt>
                <c:pt idx="44">
                  <c:v>8.3917294194088896</c:v>
                </c:pt>
                <c:pt idx="45">
                  <c:v>8.4686845341777328</c:v>
                </c:pt>
                <c:pt idx="46">
                  <c:v>8.4341465005577074</c:v>
                </c:pt>
                <c:pt idx="47">
                  <c:v>8.4745477575292618</c:v>
                </c:pt>
                <c:pt idx="48">
                  <c:v>8.4703727044703996</c:v>
                </c:pt>
                <c:pt idx="49">
                  <c:v>8.4718856934228697</c:v>
                </c:pt>
                <c:pt idx="50">
                  <c:v>8.4143614068834349</c:v>
                </c:pt>
                <c:pt idx="51">
                  <c:v>8.4819519342769922</c:v>
                </c:pt>
                <c:pt idx="52">
                  <c:v>8.493249258679656</c:v>
                </c:pt>
                <c:pt idx="53">
                  <c:v>8.4412789730101707</c:v>
                </c:pt>
                <c:pt idx="54">
                  <c:v>8.5298572175489209</c:v>
                </c:pt>
                <c:pt idx="55">
                  <c:v>8.4992668731835224</c:v>
                </c:pt>
                <c:pt idx="56">
                  <c:v>8.530714820124043</c:v>
                </c:pt>
                <c:pt idx="57">
                  <c:v>8.5050130293768635</c:v>
                </c:pt>
                <c:pt idx="58">
                  <c:v>8.5725747217444379</c:v>
                </c:pt>
                <c:pt idx="59">
                  <c:v>8.5720538083532727</c:v>
                </c:pt>
                <c:pt idx="60">
                  <c:v>8.5713189441182553</c:v>
                </c:pt>
                <c:pt idx="61">
                  <c:v>8.5626560956405697</c:v>
                </c:pt>
                <c:pt idx="62">
                  <c:v>8.6220557116508534</c:v>
                </c:pt>
                <c:pt idx="63">
                  <c:v>8.6940879011865739</c:v>
                </c:pt>
                <c:pt idx="64">
                  <c:v>8.6726894692386072</c:v>
                </c:pt>
                <c:pt idx="65">
                  <c:v>8.5671733513596777</c:v>
                </c:pt>
                <c:pt idx="66">
                  <c:v>8.6503426285299465</c:v>
                </c:pt>
                <c:pt idx="67">
                  <c:v>8.7254616442954838</c:v>
                </c:pt>
                <c:pt idx="68">
                  <c:v>8.7279760405589109</c:v>
                </c:pt>
                <c:pt idx="69">
                  <c:v>8.7611396929314278</c:v>
                </c:pt>
                <c:pt idx="70">
                  <c:v>8.9417359681828259</c:v>
                </c:pt>
                <c:pt idx="71">
                  <c:v>8.991588270751361</c:v>
                </c:pt>
                <c:pt idx="72">
                  <c:v>8.8647103777857499</c:v>
                </c:pt>
                <c:pt idx="73">
                  <c:v>9.0313860218780757</c:v>
                </c:pt>
                <c:pt idx="74">
                  <c:v>9.0039777891649155</c:v>
                </c:pt>
                <c:pt idx="75">
                  <c:v>9.0896131457104943</c:v>
                </c:pt>
                <c:pt idx="76">
                  <c:v>9.2309589710472899</c:v>
                </c:pt>
                <c:pt idx="77">
                  <c:v>9.1152782293506736</c:v>
                </c:pt>
                <c:pt idx="78">
                  <c:v>9.3122254923773564</c:v>
                </c:pt>
                <c:pt idx="79">
                  <c:v>9.166035615263457</c:v>
                </c:pt>
                <c:pt idx="80">
                  <c:v>9.1196998193473995</c:v>
                </c:pt>
                <c:pt idx="81">
                  <c:v>9.1654136563740281</c:v>
                </c:pt>
                <c:pt idx="82">
                  <c:v>9.1895416295655252</c:v>
                </c:pt>
                <c:pt idx="83">
                  <c:v>9.0768672638098877</c:v>
                </c:pt>
                <c:pt idx="84">
                  <c:v>9.2040062638867415</c:v>
                </c:pt>
                <c:pt idx="85">
                  <c:v>9.1850073352125552</c:v>
                </c:pt>
                <c:pt idx="86">
                  <c:v>9.1476125752171704</c:v>
                </c:pt>
                <c:pt idx="87">
                  <c:v>9.1716521183517212</c:v>
                </c:pt>
                <c:pt idx="88">
                  <c:v>9.1074825737263723</c:v>
                </c:pt>
                <c:pt idx="89">
                  <c:v>9.176773155547755</c:v>
                </c:pt>
                <c:pt idx="90">
                  <c:v>9.1479060791978632</c:v>
                </c:pt>
                <c:pt idx="91">
                  <c:v>9.1614237426718059</c:v>
                </c:pt>
                <c:pt idx="92">
                  <c:v>9.13366035677676</c:v>
                </c:pt>
                <c:pt idx="93">
                  <c:v>9.1249977926892036</c:v>
                </c:pt>
                <c:pt idx="94">
                  <c:v>9.1078677929719003</c:v>
                </c:pt>
                <c:pt idx="95">
                  <c:v>9.1503317006843155</c:v>
                </c:pt>
                <c:pt idx="96">
                  <c:v>9.1183981000589505</c:v>
                </c:pt>
                <c:pt idx="97">
                  <c:v>9.2133362658239104</c:v>
                </c:pt>
                <c:pt idx="98">
                  <c:v>9.2033416445034124</c:v>
                </c:pt>
                <c:pt idx="99">
                  <c:v>9.1204996252574304</c:v>
                </c:pt>
                <c:pt idx="100">
                  <c:v>9.1188017352304058</c:v>
                </c:pt>
                <c:pt idx="101">
                  <c:v>9.1847769336063454</c:v>
                </c:pt>
                <c:pt idx="102">
                  <c:v>9.1409451414231295</c:v>
                </c:pt>
                <c:pt idx="103">
                  <c:v>9.1761667758614607</c:v>
                </c:pt>
                <c:pt idx="104">
                  <c:v>9.0300572743336005</c:v>
                </c:pt>
                <c:pt idx="105">
                  <c:v>9.1303150271612754</c:v>
                </c:pt>
                <c:pt idx="106">
                  <c:v>9.0842729744108137</c:v>
                </c:pt>
                <c:pt idx="107">
                  <c:v>9.179640486890678</c:v>
                </c:pt>
                <c:pt idx="108">
                  <c:v>9.2647675166368781</c:v>
                </c:pt>
                <c:pt idx="109">
                  <c:v>9.3074787393027822</c:v>
                </c:pt>
                <c:pt idx="110">
                  <c:v>9.2348924256734808</c:v>
                </c:pt>
                <c:pt idx="111">
                  <c:v>9.2475422689692408</c:v>
                </c:pt>
                <c:pt idx="112">
                  <c:v>9.3147328487598369</c:v>
                </c:pt>
                <c:pt idx="113">
                  <c:v>9.1566731718660108</c:v>
                </c:pt>
                <c:pt idx="114">
                  <c:v>9.21681956660872</c:v>
                </c:pt>
                <c:pt idx="115">
                  <c:v>9.1646080437939847</c:v>
                </c:pt>
                <c:pt idx="116">
                  <c:v>9.1867701318729704</c:v>
                </c:pt>
                <c:pt idx="117">
                  <c:v>9.2348163640821319</c:v>
                </c:pt>
                <c:pt idx="118">
                  <c:v>9.2397427053041081</c:v>
                </c:pt>
                <c:pt idx="119">
                  <c:v>9.2471194865326822</c:v>
                </c:pt>
                <c:pt idx="120">
                  <c:v>9.2290546299768987</c:v>
                </c:pt>
                <c:pt idx="121">
                  <c:v>9.2185331385464178</c:v>
                </c:pt>
                <c:pt idx="122">
                  <c:v>9.174002390253218</c:v>
                </c:pt>
                <c:pt idx="123">
                  <c:v>9.2669355643809528</c:v>
                </c:pt>
                <c:pt idx="124">
                  <c:v>9.2875030779783412</c:v>
                </c:pt>
                <c:pt idx="125">
                  <c:v>9.1447337173359688</c:v>
                </c:pt>
                <c:pt idx="126">
                  <c:v>9.2778928909052105</c:v>
                </c:pt>
                <c:pt idx="127">
                  <c:v>9.3107282608890056</c:v>
                </c:pt>
                <c:pt idx="128">
                  <c:v>9.1867210078281278</c:v>
                </c:pt>
                <c:pt idx="129">
                  <c:v>9.1830442820656106</c:v>
                </c:pt>
                <c:pt idx="130">
                  <c:v>9.1698529562594704</c:v>
                </c:pt>
                <c:pt idx="131">
                  <c:v>9.1787740943966618</c:v>
                </c:pt>
                <c:pt idx="132">
                  <c:v>9.2201092857919544</c:v>
                </c:pt>
                <c:pt idx="133">
                  <c:v>9.1404440625322749</c:v>
                </c:pt>
                <c:pt idx="134">
                  <c:v>9.2396392764860895</c:v>
                </c:pt>
                <c:pt idx="135">
                  <c:v>9.2890031604564278</c:v>
                </c:pt>
                <c:pt idx="136">
                  <c:v>9.2980247105081393</c:v>
                </c:pt>
                <c:pt idx="137">
                  <c:v>9.227253353166601</c:v>
                </c:pt>
                <c:pt idx="138">
                  <c:v>9.2006472656346023</c:v>
                </c:pt>
                <c:pt idx="139">
                  <c:v>9.2958421268879885</c:v>
                </c:pt>
                <c:pt idx="140">
                  <c:v>9.2654954874550697</c:v>
                </c:pt>
                <c:pt idx="141">
                  <c:v>9.2510139572108514</c:v>
                </c:pt>
                <c:pt idx="142">
                  <c:v>9.1957747828460974</c:v>
                </c:pt>
                <c:pt idx="143">
                  <c:v>9.1838251751428714</c:v>
                </c:pt>
                <c:pt idx="144">
                  <c:v>9.1839641777797638</c:v>
                </c:pt>
                <c:pt idx="145">
                  <c:v>9.2377030493353107</c:v>
                </c:pt>
                <c:pt idx="146">
                  <c:v>9.1994172472025113</c:v>
                </c:pt>
                <c:pt idx="147">
                  <c:v>9.1563886733864912</c:v>
                </c:pt>
                <c:pt idx="148">
                  <c:v>9.1914378361240345</c:v>
                </c:pt>
                <c:pt idx="149">
                  <c:v>9.2791692115938602</c:v>
                </c:pt>
                <c:pt idx="150">
                  <c:v>9.2097786902760497</c:v>
                </c:pt>
                <c:pt idx="151">
                  <c:v>9.2730187062009062</c:v>
                </c:pt>
                <c:pt idx="152">
                  <c:v>9.0643516543895473</c:v>
                </c:pt>
                <c:pt idx="153">
                  <c:v>9.262803207288119</c:v>
                </c:pt>
                <c:pt idx="154">
                  <c:v>9.1707685185265309</c:v>
                </c:pt>
                <c:pt idx="155">
                  <c:v>9.2165471206268474</c:v>
                </c:pt>
                <c:pt idx="156">
                  <c:v>9.2153635315873625</c:v>
                </c:pt>
                <c:pt idx="157">
                  <c:v>9.2754802241229779</c:v>
                </c:pt>
                <c:pt idx="158">
                  <c:v>9.2355198288417313</c:v>
                </c:pt>
                <c:pt idx="159">
                  <c:v>9.1118411769603007</c:v>
                </c:pt>
                <c:pt idx="160">
                  <c:v>9.1480792052044819</c:v>
                </c:pt>
                <c:pt idx="161">
                  <c:v>9.2875341099944944</c:v>
                </c:pt>
                <c:pt idx="162">
                  <c:v>9.2346369608770509</c:v>
                </c:pt>
                <c:pt idx="163">
                  <c:v>9.1947223620188439</c:v>
                </c:pt>
                <c:pt idx="164">
                  <c:v>9.2883014334059339</c:v>
                </c:pt>
                <c:pt idx="165">
                  <c:v>9.2054441272894838</c:v>
                </c:pt>
                <c:pt idx="166">
                  <c:v>9.179119057288327</c:v>
                </c:pt>
                <c:pt idx="167">
                  <c:v>9.1077566849570459</c:v>
                </c:pt>
                <c:pt idx="168">
                  <c:v>9.0932959167937781</c:v>
                </c:pt>
                <c:pt idx="169">
                  <c:v>9.2193983414556957</c:v>
                </c:pt>
                <c:pt idx="170">
                  <c:v>9.2935445614057404</c:v>
                </c:pt>
                <c:pt idx="171">
                  <c:v>9.2012183864170591</c:v>
                </c:pt>
                <c:pt idx="172">
                  <c:v>9.2567560651063197</c:v>
                </c:pt>
                <c:pt idx="173">
                  <c:v>9.0139605791343698</c:v>
                </c:pt>
                <c:pt idx="174">
                  <c:v>9.0500848965503327</c:v>
                </c:pt>
                <c:pt idx="175">
                  <c:v>9.1810071055861666</c:v>
                </c:pt>
                <c:pt idx="176">
                  <c:v>9.1828402404614273</c:v>
                </c:pt>
                <c:pt idx="177">
                  <c:v>9.2187065559227772</c:v>
                </c:pt>
                <c:pt idx="178">
                  <c:v>9.2320619276855354</c:v>
                </c:pt>
                <c:pt idx="179">
                  <c:v>9.1483809773106515</c:v>
                </c:pt>
                <c:pt idx="180">
                  <c:v>9.2708674853622934</c:v>
                </c:pt>
                <c:pt idx="181">
                  <c:v>9.1785673687615006</c:v>
                </c:pt>
                <c:pt idx="182">
                  <c:v>9.0841113628875565</c:v>
                </c:pt>
                <c:pt idx="183">
                  <c:v>9.1949858382059642</c:v>
                </c:pt>
                <c:pt idx="184">
                  <c:v>9.202122363027998</c:v>
                </c:pt>
                <c:pt idx="185">
                  <c:v>9.1872585109232077</c:v>
                </c:pt>
                <c:pt idx="186">
                  <c:v>9.2134753042296218</c:v>
                </c:pt>
                <c:pt idx="187">
                  <c:v>9.1210636460690946</c:v>
                </c:pt>
                <c:pt idx="188">
                  <c:v>9.0325740344298904</c:v>
                </c:pt>
                <c:pt idx="189">
                  <c:v>9.1762158663341786</c:v>
                </c:pt>
                <c:pt idx="190">
                  <c:v>9.1573986828247875</c:v>
                </c:pt>
                <c:pt idx="191">
                  <c:v>9.1960372668428185</c:v>
                </c:pt>
                <c:pt idx="192">
                  <c:v>9.1464843260982267</c:v>
                </c:pt>
                <c:pt idx="193">
                  <c:v>9.1084653766511163</c:v>
                </c:pt>
                <c:pt idx="194">
                  <c:v>9.2373628120346645</c:v>
                </c:pt>
                <c:pt idx="195">
                  <c:v>9.0769085602167046</c:v>
                </c:pt>
                <c:pt idx="196">
                  <c:v>9.2693207406799374</c:v>
                </c:pt>
                <c:pt idx="197">
                  <c:v>9.1515596720771857</c:v>
                </c:pt>
                <c:pt idx="198">
                  <c:v>9.1654451472254586</c:v>
                </c:pt>
                <c:pt idx="199">
                  <c:v>9.1251975958787721</c:v>
                </c:pt>
                <c:pt idx="200">
                  <c:v>9.1086299026013897</c:v>
                </c:pt>
                <c:pt idx="201">
                  <c:v>9.2446057613049017</c:v>
                </c:pt>
                <c:pt idx="202">
                  <c:v>9.2220890843201015</c:v>
                </c:pt>
                <c:pt idx="203">
                  <c:v>9.1005512410140987</c:v>
                </c:pt>
                <c:pt idx="204">
                  <c:v>9.1822413361460402</c:v>
                </c:pt>
                <c:pt idx="205">
                  <c:v>9.1600650432754964</c:v>
                </c:pt>
                <c:pt idx="206">
                  <c:v>9.1565524212619138</c:v>
                </c:pt>
                <c:pt idx="207">
                  <c:v>9.1464419590282358</c:v>
                </c:pt>
                <c:pt idx="208">
                  <c:v>9.1155185903473246</c:v>
                </c:pt>
                <c:pt idx="209">
                  <c:v>9.1708468901882156</c:v>
                </c:pt>
                <c:pt idx="210">
                  <c:v>9.0876892599342973</c:v>
                </c:pt>
                <c:pt idx="211">
                  <c:v>9.0981690838127953</c:v>
                </c:pt>
                <c:pt idx="212">
                  <c:v>9.1615041935655892</c:v>
                </c:pt>
                <c:pt idx="213">
                  <c:v>9.1495166421214087</c:v>
                </c:pt>
                <c:pt idx="214">
                  <c:v>9.0317441826148812</c:v>
                </c:pt>
                <c:pt idx="215">
                  <c:v>9.1007671675498845</c:v>
                </c:pt>
                <c:pt idx="216">
                  <c:v>9.0890199871388724</c:v>
                </c:pt>
                <c:pt idx="217">
                  <c:v>9.0617577335628798</c:v>
                </c:pt>
                <c:pt idx="218">
                  <c:v>9.1438825656176999</c:v>
                </c:pt>
                <c:pt idx="219">
                  <c:v>9.1953925303321924</c:v>
                </c:pt>
                <c:pt idx="220">
                  <c:v>9.1873636243039734</c:v>
                </c:pt>
                <c:pt idx="221">
                  <c:v>9.2039957742229941</c:v>
                </c:pt>
                <c:pt idx="222">
                  <c:v>9.1491549243200279</c:v>
                </c:pt>
                <c:pt idx="223">
                  <c:v>9.0564443067751661</c:v>
                </c:pt>
                <c:pt idx="224">
                  <c:v>9.1299738088267706</c:v>
                </c:pt>
                <c:pt idx="225">
                  <c:v>9.1500992153489236</c:v>
                </c:pt>
                <c:pt idx="226">
                  <c:v>9.2070775037544941</c:v>
                </c:pt>
                <c:pt idx="227">
                  <c:v>9.1441686274926361</c:v>
                </c:pt>
                <c:pt idx="228">
                  <c:v>9.1457697811863508</c:v>
                </c:pt>
                <c:pt idx="229">
                  <c:v>9.2548629567374494</c:v>
                </c:pt>
                <c:pt idx="230">
                  <c:v>9.169407940458278</c:v>
                </c:pt>
                <c:pt idx="231">
                  <c:v>9.284498182587912</c:v>
                </c:pt>
                <c:pt idx="232">
                  <c:v>9.0684145634204807</c:v>
                </c:pt>
                <c:pt idx="233">
                  <c:v>9.2172527021314288</c:v>
                </c:pt>
                <c:pt idx="234">
                  <c:v>9.1494598677336914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F6-420F-AD6C-06B0A37CBD85}"/>
            </c:ext>
          </c:extLst>
        </c:ser>
        <c:ser>
          <c:idx val="3"/>
          <c:order val="3"/>
          <c:tx>
            <c:v>TK_1-1 mg/L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Sheet1!$F$723:$F$957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Sheet1!$G$723:$G$957</c:f>
              <c:numCache>
                <c:formatCode>General</c:formatCode>
                <c:ptCount val="235"/>
                <c:pt idx="0">
                  <c:v>6.0444279351217656</c:v>
                </c:pt>
                <c:pt idx="1">
                  <c:v>5.9706642950367588</c:v>
                </c:pt>
                <c:pt idx="2">
                  <c:v>6.0939779858699508</c:v>
                </c:pt>
                <c:pt idx="3">
                  <c:v>6.0321297370290221</c:v>
                </c:pt>
                <c:pt idx="4">
                  <c:v>6.095719132155935</c:v>
                </c:pt>
                <c:pt idx="5">
                  <c:v>6.1099851857153373</c:v>
                </c:pt>
                <c:pt idx="6">
                  <c:v>6.0741669573872841</c:v>
                </c:pt>
                <c:pt idx="7">
                  <c:v>6.1401971599148411</c:v>
                </c:pt>
                <c:pt idx="8">
                  <c:v>6.2722755821596934</c:v>
                </c:pt>
                <c:pt idx="9">
                  <c:v>6.1949727440537909</c:v>
                </c:pt>
                <c:pt idx="10">
                  <c:v>6.2473377217915909</c:v>
                </c:pt>
                <c:pt idx="11">
                  <c:v>6.4049761872845661</c:v>
                </c:pt>
                <c:pt idx="12">
                  <c:v>6.4943620985406687</c:v>
                </c:pt>
                <c:pt idx="13">
                  <c:v>6.5226969760270661</c:v>
                </c:pt>
                <c:pt idx="14">
                  <c:v>6.5557567529170671</c:v>
                </c:pt>
                <c:pt idx="15">
                  <c:v>6.6450612413000272</c:v>
                </c:pt>
                <c:pt idx="16">
                  <c:v>6.7876380643365515</c:v>
                </c:pt>
                <c:pt idx="17">
                  <c:v>6.7866532771477761</c:v>
                </c:pt>
                <c:pt idx="18">
                  <c:v>6.9796461443236595</c:v>
                </c:pt>
                <c:pt idx="19">
                  <c:v>7.0018347831149477</c:v>
                </c:pt>
                <c:pt idx="20">
                  <c:v>7.1515324586111877</c:v>
                </c:pt>
                <c:pt idx="21">
                  <c:v>7.242226980157545</c:v>
                </c:pt>
                <c:pt idx="22">
                  <c:v>7.3151157902264448</c:v>
                </c:pt>
                <c:pt idx="23">
                  <c:v>7.3608731405060928</c:v>
                </c:pt>
                <c:pt idx="24">
                  <c:v>7.4218419400511051</c:v>
                </c:pt>
                <c:pt idx="25">
                  <c:v>7.5161322286414478</c:v>
                </c:pt>
                <c:pt idx="26">
                  <c:v>7.553356069175245</c:v>
                </c:pt>
                <c:pt idx="27">
                  <c:v>7.7102404468834891</c:v>
                </c:pt>
                <c:pt idx="28">
                  <c:v>7.7433207410896241</c:v>
                </c:pt>
                <c:pt idx="29">
                  <c:v>7.7724014583798988</c:v>
                </c:pt>
                <c:pt idx="30">
                  <c:v>7.9219357059291404</c:v>
                </c:pt>
                <c:pt idx="31">
                  <c:v>7.8948280998866283</c:v>
                </c:pt>
                <c:pt idx="32">
                  <c:v>7.961712411813223</c:v>
                </c:pt>
                <c:pt idx="33">
                  <c:v>7.991143427622033</c:v>
                </c:pt>
                <c:pt idx="34">
                  <c:v>8.0878957540538732</c:v>
                </c:pt>
                <c:pt idx="35">
                  <c:v>8.0992395162730979</c:v>
                </c:pt>
                <c:pt idx="36">
                  <c:v>8.0861202790829072</c:v>
                </c:pt>
                <c:pt idx="37">
                  <c:v>8.0482246798745045</c:v>
                </c:pt>
                <c:pt idx="38">
                  <c:v>8.0662124099902588</c:v>
                </c:pt>
                <c:pt idx="39">
                  <c:v>8.0063480646850618</c:v>
                </c:pt>
                <c:pt idx="40">
                  <c:v>8.0207300023745063</c:v>
                </c:pt>
                <c:pt idx="41">
                  <c:v>8.1256342472638696</c:v>
                </c:pt>
                <c:pt idx="42">
                  <c:v>8.1546260240770412</c:v>
                </c:pt>
                <c:pt idx="43">
                  <c:v>8.0758564513718554</c:v>
                </c:pt>
                <c:pt idx="44">
                  <c:v>8.089588458075804</c:v>
                </c:pt>
                <c:pt idx="45">
                  <c:v>8.0610126021980246</c:v>
                </c:pt>
                <c:pt idx="46">
                  <c:v>8.0769788311026929</c:v>
                </c:pt>
                <c:pt idx="47">
                  <c:v>8.1137810387676996</c:v>
                </c:pt>
                <c:pt idx="48">
                  <c:v>8.1021810526470368</c:v>
                </c:pt>
                <c:pt idx="49">
                  <c:v>8.0793084263585726</c:v>
                </c:pt>
                <c:pt idx="50">
                  <c:v>8.0467768355674885</c:v>
                </c:pt>
                <c:pt idx="51">
                  <c:v>8.0891713213910315</c:v>
                </c:pt>
                <c:pt idx="52">
                  <c:v>8.0764911005477202</c:v>
                </c:pt>
                <c:pt idx="53">
                  <c:v>8.0493925102930159</c:v>
                </c:pt>
                <c:pt idx="54">
                  <c:v>8.0560221467249562</c:v>
                </c:pt>
                <c:pt idx="55">
                  <c:v>8.1733988148798957</c:v>
                </c:pt>
                <c:pt idx="56">
                  <c:v>8.1354752769147911</c:v>
                </c:pt>
                <c:pt idx="57">
                  <c:v>8.0911400405472005</c:v>
                </c:pt>
                <c:pt idx="58">
                  <c:v>8.1299699603919304</c:v>
                </c:pt>
                <c:pt idx="59">
                  <c:v>8.1194701462846552</c:v>
                </c:pt>
                <c:pt idx="60">
                  <c:v>8.1031423267136287</c:v>
                </c:pt>
                <c:pt idx="61">
                  <c:v>8.1735437642834476</c:v>
                </c:pt>
                <c:pt idx="62">
                  <c:v>8.1268673131052136</c:v>
                </c:pt>
                <c:pt idx="63">
                  <c:v>8.2187539902468032</c:v>
                </c:pt>
                <c:pt idx="64">
                  <c:v>8.2175594786693562</c:v>
                </c:pt>
                <c:pt idx="65">
                  <c:v>8.2221034028162094</c:v>
                </c:pt>
                <c:pt idx="66">
                  <c:v>8.3736430968206204</c:v>
                </c:pt>
                <c:pt idx="67">
                  <c:v>8.4442763038180768</c:v>
                </c:pt>
                <c:pt idx="68">
                  <c:v>8.4185564402313879</c:v>
                </c:pt>
                <c:pt idx="69">
                  <c:v>8.5617272465149838</c:v>
                </c:pt>
                <c:pt idx="70">
                  <c:v>8.6231007519026974</c:v>
                </c:pt>
                <c:pt idx="71">
                  <c:v>8.6699527982807467</c:v>
                </c:pt>
                <c:pt idx="72">
                  <c:v>8.7048976203510531</c:v>
                </c:pt>
                <c:pt idx="73">
                  <c:v>8.6718745766866245</c:v>
                </c:pt>
                <c:pt idx="74">
                  <c:v>8.8458446277130562</c:v>
                </c:pt>
                <c:pt idx="75">
                  <c:v>8.7411262559688261</c:v>
                </c:pt>
                <c:pt idx="76">
                  <c:v>8.9199868944254632</c:v>
                </c:pt>
                <c:pt idx="77">
                  <c:v>8.8068883201333605</c:v>
                </c:pt>
                <c:pt idx="78">
                  <c:v>8.9222939403734909</c:v>
                </c:pt>
                <c:pt idx="79">
                  <c:v>8.8858769068194565</c:v>
                </c:pt>
                <c:pt idx="80">
                  <c:v>8.8638285738236711</c:v>
                </c:pt>
                <c:pt idx="81">
                  <c:v>8.8029195028271872</c:v>
                </c:pt>
                <c:pt idx="82">
                  <c:v>8.9296868023752438</c:v>
                </c:pt>
                <c:pt idx="83">
                  <c:v>8.8371424847763134</c:v>
                </c:pt>
                <c:pt idx="84">
                  <c:v>8.8490556759576418</c:v>
                </c:pt>
                <c:pt idx="85">
                  <c:v>8.8464411142829142</c:v>
                </c:pt>
                <c:pt idx="86">
                  <c:v>8.7615380842295743</c:v>
                </c:pt>
                <c:pt idx="87">
                  <c:v>8.8414499495711159</c:v>
                </c:pt>
                <c:pt idx="88">
                  <c:v>8.8287261587401247</c:v>
                </c:pt>
                <c:pt idx="89">
                  <c:v>8.7895047772490535</c:v>
                </c:pt>
                <c:pt idx="90">
                  <c:v>8.8419208010237469</c:v>
                </c:pt>
                <c:pt idx="91">
                  <c:v>8.7217776470369444</c:v>
                </c:pt>
                <c:pt idx="92">
                  <c:v>8.7822992558479136</c:v>
                </c:pt>
                <c:pt idx="93">
                  <c:v>8.7569168613383557</c:v>
                </c:pt>
                <c:pt idx="94">
                  <c:v>8.8184078980134615</c:v>
                </c:pt>
                <c:pt idx="95">
                  <c:v>8.8599893128544096</c:v>
                </c:pt>
                <c:pt idx="96">
                  <c:v>8.8243832064326391</c:v>
                </c:pt>
                <c:pt idx="97">
                  <c:v>8.7418452306040777</c:v>
                </c:pt>
                <c:pt idx="98">
                  <c:v>8.7856446952327172</c:v>
                </c:pt>
                <c:pt idx="99">
                  <c:v>8.8387194381004512</c:v>
                </c:pt>
                <c:pt idx="100">
                  <c:v>8.7995070588126421</c:v>
                </c:pt>
                <c:pt idx="101">
                  <c:v>8.7347213206949466</c:v>
                </c:pt>
                <c:pt idx="102">
                  <c:v>8.7792742297003414</c:v>
                </c:pt>
                <c:pt idx="103">
                  <c:v>8.715070569385917</c:v>
                </c:pt>
                <c:pt idx="104">
                  <c:v>8.7673016258473631</c:v>
                </c:pt>
                <c:pt idx="105">
                  <c:v>8.8426029442322136</c:v>
                </c:pt>
                <c:pt idx="106">
                  <c:v>8.7767350200851233</c:v>
                </c:pt>
                <c:pt idx="107">
                  <c:v>8.7984609433843222</c:v>
                </c:pt>
                <c:pt idx="108">
                  <c:v>8.8677218281400663</c:v>
                </c:pt>
                <c:pt idx="109">
                  <c:v>8.835855232972591</c:v>
                </c:pt>
                <c:pt idx="110">
                  <c:v>8.855267200547674</c:v>
                </c:pt>
                <c:pt idx="111">
                  <c:v>8.8330046373636826</c:v>
                </c:pt>
                <c:pt idx="112">
                  <c:v>8.8568939554477772</c:v>
                </c:pt>
                <c:pt idx="113">
                  <c:v>8.8217416135003841</c:v>
                </c:pt>
                <c:pt idx="114">
                  <c:v>8.8521482677454912</c:v>
                </c:pt>
                <c:pt idx="115">
                  <c:v>8.8376275267276956</c:v>
                </c:pt>
                <c:pt idx="116">
                  <c:v>8.8527116774457024</c:v>
                </c:pt>
                <c:pt idx="117">
                  <c:v>8.8187141563141012</c:v>
                </c:pt>
                <c:pt idx="118">
                  <c:v>8.8188659601646435</c:v>
                </c:pt>
                <c:pt idx="119">
                  <c:v>8.7696939227530635</c:v>
                </c:pt>
                <c:pt idx="120">
                  <c:v>8.805202060896935</c:v>
                </c:pt>
                <c:pt idx="121">
                  <c:v>8.851300127447292</c:v>
                </c:pt>
                <c:pt idx="122">
                  <c:v>8.8774992206297032</c:v>
                </c:pt>
                <c:pt idx="123">
                  <c:v>8.7979879027257191</c:v>
                </c:pt>
                <c:pt idx="124">
                  <c:v>8.8532553645780983</c:v>
                </c:pt>
                <c:pt idx="125">
                  <c:v>8.8122388048982767</c:v>
                </c:pt>
                <c:pt idx="126">
                  <c:v>8.8407006915413309</c:v>
                </c:pt>
                <c:pt idx="127">
                  <c:v>8.8153068460148916</c:v>
                </c:pt>
                <c:pt idx="128">
                  <c:v>8.8165553086724469</c:v>
                </c:pt>
                <c:pt idx="129">
                  <c:v>8.8014155061266308</c:v>
                </c:pt>
                <c:pt idx="130">
                  <c:v>8.8425921381494206</c:v>
                </c:pt>
                <c:pt idx="131">
                  <c:v>8.8302502682942361</c:v>
                </c:pt>
                <c:pt idx="132">
                  <c:v>8.7613224382059709</c:v>
                </c:pt>
                <c:pt idx="133">
                  <c:v>8.8231644809856036</c:v>
                </c:pt>
                <c:pt idx="134">
                  <c:v>8.7506929038865131</c:v>
                </c:pt>
                <c:pt idx="135">
                  <c:v>8.7907161693229732</c:v>
                </c:pt>
                <c:pt idx="136">
                  <c:v>8.8027316836541871</c:v>
                </c:pt>
                <c:pt idx="137">
                  <c:v>8.7907304608837293</c:v>
                </c:pt>
                <c:pt idx="138">
                  <c:v>8.8714923699063934</c:v>
                </c:pt>
                <c:pt idx="139">
                  <c:v>8.7436525632196105</c:v>
                </c:pt>
                <c:pt idx="140">
                  <c:v>8.7497416633752358</c:v>
                </c:pt>
                <c:pt idx="141">
                  <c:v>8.7464080973952729</c:v>
                </c:pt>
                <c:pt idx="142">
                  <c:v>8.7521949858891457</c:v>
                </c:pt>
                <c:pt idx="143">
                  <c:v>8.7511539342946847</c:v>
                </c:pt>
                <c:pt idx="144">
                  <c:v>8.7887138474827555</c:v>
                </c:pt>
                <c:pt idx="145">
                  <c:v>8.6787320717010843</c:v>
                </c:pt>
                <c:pt idx="146">
                  <c:v>8.7807111389928121</c:v>
                </c:pt>
                <c:pt idx="147">
                  <c:v>8.7120762331434829</c:v>
                </c:pt>
                <c:pt idx="148">
                  <c:v>8.7436711140179959</c:v>
                </c:pt>
                <c:pt idx="149">
                  <c:v>8.7668713119109469</c:v>
                </c:pt>
                <c:pt idx="150">
                  <c:v>8.7276756978419368</c:v>
                </c:pt>
                <c:pt idx="151">
                  <c:v>8.7733061816199864</c:v>
                </c:pt>
                <c:pt idx="152">
                  <c:v>8.7705544922347869</c:v>
                </c:pt>
                <c:pt idx="153">
                  <c:v>8.6776353970559086</c:v>
                </c:pt>
                <c:pt idx="154">
                  <c:v>8.8274521010417395</c:v>
                </c:pt>
                <c:pt idx="155">
                  <c:v>8.7885849822860376</c:v>
                </c:pt>
                <c:pt idx="156">
                  <c:v>8.7795988486543433</c:v>
                </c:pt>
                <c:pt idx="157">
                  <c:v>8.7724567253643109</c:v>
                </c:pt>
                <c:pt idx="158">
                  <c:v>8.7184352576940007</c:v>
                </c:pt>
                <c:pt idx="159">
                  <c:v>8.7318071264677073</c:v>
                </c:pt>
                <c:pt idx="160">
                  <c:v>8.7463106280239487</c:v>
                </c:pt>
                <c:pt idx="161">
                  <c:v>8.87316237930375</c:v>
                </c:pt>
                <c:pt idx="162">
                  <c:v>8.7907011412263198</c:v>
                </c:pt>
                <c:pt idx="163">
                  <c:v>8.7182424994718275</c:v>
                </c:pt>
                <c:pt idx="164">
                  <c:v>8.6969966808677874</c:v>
                </c:pt>
                <c:pt idx="165">
                  <c:v>8.751436892501502</c:v>
                </c:pt>
                <c:pt idx="166">
                  <c:v>8.6622741737053932</c:v>
                </c:pt>
                <c:pt idx="167">
                  <c:v>8.6843261231574562</c:v>
                </c:pt>
                <c:pt idx="168">
                  <c:v>8.6985318812390364</c:v>
                </c:pt>
                <c:pt idx="169">
                  <c:v>8.7757252037046491</c:v>
                </c:pt>
                <c:pt idx="170">
                  <c:v>8.783160068359555</c:v>
                </c:pt>
                <c:pt idx="171">
                  <c:v>8.7501157711489661</c:v>
                </c:pt>
                <c:pt idx="172">
                  <c:v>8.7271183579098022</c:v>
                </c:pt>
                <c:pt idx="173">
                  <c:v>8.6565834969257303</c:v>
                </c:pt>
                <c:pt idx="174">
                  <c:v>8.6644297087941204</c:v>
                </c:pt>
                <c:pt idx="175">
                  <c:v>8.7883908244078537</c:v>
                </c:pt>
                <c:pt idx="176">
                  <c:v>8.7637560624964372</c:v>
                </c:pt>
                <c:pt idx="177">
                  <c:v>8.7972588327734567</c:v>
                </c:pt>
                <c:pt idx="178">
                  <c:v>8.7998233688882799</c:v>
                </c:pt>
                <c:pt idx="179">
                  <c:v>8.7198945977894553</c:v>
                </c:pt>
                <c:pt idx="180">
                  <c:v>8.8030194398743014</c:v>
                </c:pt>
                <c:pt idx="181">
                  <c:v>8.7580932157282607</c:v>
                </c:pt>
                <c:pt idx="182">
                  <c:v>8.7221707160735633</c:v>
                </c:pt>
                <c:pt idx="183">
                  <c:v>8.6938641676909629</c:v>
                </c:pt>
                <c:pt idx="184">
                  <c:v>8.794241908997396</c:v>
                </c:pt>
                <c:pt idx="185">
                  <c:v>8.805652045436771</c:v>
                </c:pt>
                <c:pt idx="186">
                  <c:v>8.7339826902497499</c:v>
                </c:pt>
                <c:pt idx="187">
                  <c:v>8.5656311557475124</c:v>
                </c:pt>
                <c:pt idx="188">
                  <c:v>8.6936084568419201</c:v>
                </c:pt>
                <c:pt idx="189">
                  <c:v>8.7290992800079419</c:v>
                </c:pt>
                <c:pt idx="190">
                  <c:v>8.7495196404715969</c:v>
                </c:pt>
                <c:pt idx="191">
                  <c:v>8.7807092310140415</c:v>
                </c:pt>
                <c:pt idx="192">
                  <c:v>8.7335593038613482</c:v>
                </c:pt>
                <c:pt idx="193">
                  <c:v>8.6734188765415965</c:v>
                </c:pt>
                <c:pt idx="194">
                  <c:v>8.7005500878664446</c:v>
                </c:pt>
                <c:pt idx="195">
                  <c:v>8.691046026744436</c:v>
                </c:pt>
                <c:pt idx="196">
                  <c:v>8.7297629385795954</c:v>
                </c:pt>
                <c:pt idx="197">
                  <c:v>8.689420708986642</c:v>
                </c:pt>
                <c:pt idx="198">
                  <c:v>8.7002362656822925</c:v>
                </c:pt>
                <c:pt idx="199">
                  <c:v>8.6835383396331576</c:v>
                </c:pt>
                <c:pt idx="200">
                  <c:v>8.6224632505389884</c:v>
                </c:pt>
                <c:pt idx="201">
                  <c:v>8.7449308291749475</c:v>
                </c:pt>
                <c:pt idx="202">
                  <c:v>8.7245296947092275</c:v>
                </c:pt>
                <c:pt idx="203">
                  <c:v>8.7358053096436183</c:v>
                </c:pt>
                <c:pt idx="204">
                  <c:v>8.779073602550584</c:v>
                </c:pt>
                <c:pt idx="205">
                  <c:v>8.7958292463675587</c:v>
                </c:pt>
                <c:pt idx="206">
                  <c:v>8.7974725288461002</c:v>
                </c:pt>
                <c:pt idx="207">
                  <c:v>8.671741280494718</c:v>
                </c:pt>
                <c:pt idx="208">
                  <c:v>8.6073492030341736</c:v>
                </c:pt>
                <c:pt idx="209">
                  <c:v>8.6159435756996494</c:v>
                </c:pt>
                <c:pt idx="210">
                  <c:v>8.6917510112218928</c:v>
                </c:pt>
                <c:pt idx="211">
                  <c:v>8.623821397973213</c:v>
                </c:pt>
                <c:pt idx="212">
                  <c:v>8.6692094545127887</c:v>
                </c:pt>
                <c:pt idx="213">
                  <c:v>8.6871045860066474</c:v>
                </c:pt>
                <c:pt idx="214">
                  <c:v>8.7133804268861628</c:v>
                </c:pt>
                <c:pt idx="215">
                  <c:v>8.7287990696150803</c:v>
                </c:pt>
                <c:pt idx="216">
                  <c:v>8.6363336701974927</c:v>
                </c:pt>
                <c:pt idx="217">
                  <c:v>8.6947088915356208</c:v>
                </c:pt>
                <c:pt idx="218">
                  <c:v>8.6685292591965002</c:v>
                </c:pt>
                <c:pt idx="219">
                  <c:v>8.6917827429191359</c:v>
                </c:pt>
                <c:pt idx="220">
                  <c:v>8.7387400305039247</c:v>
                </c:pt>
                <c:pt idx="221">
                  <c:v>8.7167175111864399</c:v>
                </c:pt>
                <c:pt idx="222">
                  <c:v>8.7173162120635173</c:v>
                </c:pt>
                <c:pt idx="223">
                  <c:v>8.6325922301128895</c:v>
                </c:pt>
                <c:pt idx="224">
                  <c:v>8.6250669546746597</c:v>
                </c:pt>
                <c:pt idx="225">
                  <c:v>8.7059388676315503</c:v>
                </c:pt>
                <c:pt idx="226">
                  <c:v>8.7166659411276495</c:v>
                </c:pt>
                <c:pt idx="227">
                  <c:v>8.7131990774976984</c:v>
                </c:pt>
                <c:pt idx="228">
                  <c:v>8.7428110122019191</c:v>
                </c:pt>
                <c:pt idx="229">
                  <c:v>8.755017353342943</c:v>
                </c:pt>
                <c:pt idx="230">
                  <c:v>8.7099292379454027</c:v>
                </c:pt>
                <c:pt idx="231">
                  <c:v>8.7781722968011415</c:v>
                </c:pt>
                <c:pt idx="232">
                  <c:v>8.7556349555281798</c:v>
                </c:pt>
                <c:pt idx="233">
                  <c:v>8.72052665330955</c:v>
                </c:pt>
                <c:pt idx="234">
                  <c:v>8.74350534796395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F6-420F-AD6C-06B0A37CBD85}"/>
            </c:ext>
          </c:extLst>
        </c:ser>
        <c:ser>
          <c:idx val="4"/>
          <c:order val="4"/>
          <c:tx>
            <c:v>TK_2-1mg/L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Sheet1!$F$958:$F$1191</c:f>
              <c:numCache>
                <c:formatCode>General</c:formatCode>
                <c:ptCount val="234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</c:numCache>
            </c:numRef>
          </c:xVal>
          <c:yVal>
            <c:numRef>
              <c:f>Sheet1!$G$958:$G$1191</c:f>
              <c:numCache>
                <c:formatCode>General</c:formatCode>
                <c:ptCount val="234"/>
                <c:pt idx="0">
                  <c:v>6.4238725450531318</c:v>
                </c:pt>
                <c:pt idx="1">
                  <c:v>6.3487214453103604</c:v>
                </c:pt>
                <c:pt idx="2">
                  <c:v>6.5023581643420902</c:v>
                </c:pt>
                <c:pt idx="3">
                  <c:v>6.6128273162705931</c:v>
                </c:pt>
                <c:pt idx="4">
                  <c:v>6.5340773629165989</c:v>
                </c:pt>
                <c:pt idx="5">
                  <c:v>6.4536086691322234</c:v>
                </c:pt>
                <c:pt idx="6">
                  <c:v>6.4916024927878695</c:v>
                </c:pt>
                <c:pt idx="7">
                  <c:v>6.595747033482886</c:v>
                </c:pt>
                <c:pt idx="8">
                  <c:v>6.6767206706017905</c:v>
                </c:pt>
                <c:pt idx="9">
                  <c:v>6.6620468323454274</c:v>
                </c:pt>
                <c:pt idx="10">
                  <c:v>6.7409756626033026</c:v>
                </c:pt>
                <c:pt idx="11">
                  <c:v>6.7466001802314448</c:v>
                </c:pt>
                <c:pt idx="12">
                  <c:v>6.7413692199423707</c:v>
                </c:pt>
                <c:pt idx="13">
                  <c:v>6.7978054970925132</c:v>
                </c:pt>
                <c:pt idx="14">
                  <c:v>6.8496150877938913</c:v>
                </c:pt>
                <c:pt idx="15">
                  <c:v>6.9515943530093196</c:v>
                </c:pt>
                <c:pt idx="16">
                  <c:v>6.9926667925445791</c:v>
                </c:pt>
                <c:pt idx="17">
                  <c:v>7.0483420953943696</c:v>
                </c:pt>
                <c:pt idx="18">
                  <c:v>7.0591604724553232</c:v>
                </c:pt>
                <c:pt idx="19">
                  <c:v>7.1415938058271635</c:v>
                </c:pt>
                <c:pt idx="20">
                  <c:v>7.1905833293340402</c:v>
                </c:pt>
                <c:pt idx="21">
                  <c:v>7.2538645685305898</c:v>
                </c:pt>
                <c:pt idx="22">
                  <c:v>7.357671820823148</c:v>
                </c:pt>
                <c:pt idx="23">
                  <c:v>7.4743142353710414</c:v>
                </c:pt>
                <c:pt idx="24">
                  <c:v>7.5331497727594998</c:v>
                </c:pt>
                <c:pt idx="25">
                  <c:v>7.5495154670729114</c:v>
                </c:pt>
                <c:pt idx="26">
                  <c:v>7.6059867944276345</c:v>
                </c:pt>
                <c:pt idx="27">
                  <c:v>7.7117500984615113</c:v>
                </c:pt>
                <c:pt idx="28">
                  <c:v>7.8187365533964535</c:v>
                </c:pt>
                <c:pt idx="29">
                  <c:v>7.8409510787709307</c:v>
                </c:pt>
                <c:pt idx="30">
                  <c:v>7.9597414332311613</c:v>
                </c:pt>
                <c:pt idx="31">
                  <c:v>7.9312857964582442</c:v>
                </c:pt>
                <c:pt idx="32">
                  <c:v>7.9622659563431633</c:v>
                </c:pt>
                <c:pt idx="33">
                  <c:v>8.0776557545212508</c:v>
                </c:pt>
                <c:pt idx="34">
                  <c:v>8.0347397089448211</c:v>
                </c:pt>
                <c:pt idx="35">
                  <c:v>8.0416942830336211</c:v>
                </c:pt>
                <c:pt idx="36">
                  <c:v>8.0924464397244229</c:v>
                </c:pt>
                <c:pt idx="37">
                  <c:v>8.0925024830808034</c:v>
                </c:pt>
                <c:pt idx="38">
                  <c:v>8.1018468855166343</c:v>
                </c:pt>
                <c:pt idx="39">
                  <c:v>8.088921943238125</c:v>
                </c:pt>
                <c:pt idx="40">
                  <c:v>8.0964839446990169</c:v>
                </c:pt>
                <c:pt idx="41">
                  <c:v>8.0674387264231076</c:v>
                </c:pt>
                <c:pt idx="42">
                  <c:v>8.0552759166433834</c:v>
                </c:pt>
                <c:pt idx="43">
                  <c:v>8.1347833712220332</c:v>
                </c:pt>
                <c:pt idx="44">
                  <c:v>8.1125445297329168</c:v>
                </c:pt>
                <c:pt idx="45">
                  <c:v>8.0195748244773384</c:v>
                </c:pt>
                <c:pt idx="46">
                  <c:v>8.1164082051313837</c:v>
                </c:pt>
                <c:pt idx="47">
                  <c:v>8.1021098758200942</c:v>
                </c:pt>
                <c:pt idx="48">
                  <c:v>8.1253618133243677</c:v>
                </c:pt>
                <c:pt idx="49">
                  <c:v>8.0621857254282023</c:v>
                </c:pt>
                <c:pt idx="50">
                  <c:v>8.1004279728524242</c:v>
                </c:pt>
                <c:pt idx="51">
                  <c:v>8.0535895379725133</c:v>
                </c:pt>
                <c:pt idx="52">
                  <c:v>8.103574687329548</c:v>
                </c:pt>
                <c:pt idx="53">
                  <c:v>8.0186810586749786</c:v>
                </c:pt>
                <c:pt idx="54">
                  <c:v>8.0286786312153584</c:v>
                </c:pt>
                <c:pt idx="55">
                  <c:v>8.0876925848974626</c:v>
                </c:pt>
                <c:pt idx="56">
                  <c:v>8.1388056338652568</c:v>
                </c:pt>
                <c:pt idx="57">
                  <c:v>8.167900615372913</c:v>
                </c:pt>
                <c:pt idx="58">
                  <c:v>8.0673271883818956</c:v>
                </c:pt>
                <c:pt idx="59">
                  <c:v>8.0886684750924811</c:v>
                </c:pt>
                <c:pt idx="60">
                  <c:v>8.1761858093157613</c:v>
                </c:pt>
                <c:pt idx="61">
                  <c:v>8.1572229546957313</c:v>
                </c:pt>
                <c:pt idx="62">
                  <c:v>8.1541432642695266</c:v>
                </c:pt>
                <c:pt idx="63">
                  <c:v>8.1881218747124969</c:v>
                </c:pt>
                <c:pt idx="64">
                  <c:v>8.2152520674131164</c:v>
                </c:pt>
                <c:pt idx="65">
                  <c:v>8.2025639565729129</c:v>
                </c:pt>
                <c:pt idx="66">
                  <c:v>8.211694258681808</c:v>
                </c:pt>
                <c:pt idx="67">
                  <c:v>8.3440278912822663</c:v>
                </c:pt>
                <c:pt idx="68">
                  <c:v>8.3392407460228242</c:v>
                </c:pt>
                <c:pt idx="69">
                  <c:v>8.4629862197347538</c:v>
                </c:pt>
                <c:pt idx="70">
                  <c:v>8.5315769238883394</c:v>
                </c:pt>
                <c:pt idx="71">
                  <c:v>8.5558705163051769</c:v>
                </c:pt>
                <c:pt idx="72">
                  <c:v>8.526584718342761</c:v>
                </c:pt>
                <c:pt idx="73">
                  <c:v>8.6865700128896925</c:v>
                </c:pt>
                <c:pt idx="74">
                  <c:v>8.7554387793962043</c:v>
                </c:pt>
                <c:pt idx="75">
                  <c:v>8.6998407157483939</c:v>
                </c:pt>
                <c:pt idx="76">
                  <c:v>8.8361593598148662</c:v>
                </c:pt>
                <c:pt idx="77">
                  <c:v>8.7557918690596068</c:v>
                </c:pt>
                <c:pt idx="78">
                  <c:v>8.9104519906505804</c:v>
                </c:pt>
                <c:pt idx="79">
                  <c:v>8.8766263256203501</c:v>
                </c:pt>
                <c:pt idx="80">
                  <c:v>8.8138414807532541</c:v>
                </c:pt>
                <c:pt idx="81">
                  <c:v>8.7724281279123755</c:v>
                </c:pt>
                <c:pt idx="82">
                  <c:v>8.9202150641168583</c:v>
                </c:pt>
                <c:pt idx="83">
                  <c:v>8.8379112546048191</c:v>
                </c:pt>
                <c:pt idx="84">
                  <c:v>8.7177876580610647</c:v>
                </c:pt>
                <c:pt idx="85">
                  <c:v>8.8855156873618313</c:v>
                </c:pt>
                <c:pt idx="86">
                  <c:v>8.7884090616291264</c:v>
                </c:pt>
                <c:pt idx="87">
                  <c:v>8.7446981425557748</c:v>
                </c:pt>
                <c:pt idx="88">
                  <c:v>8.7951765317721797</c:v>
                </c:pt>
                <c:pt idx="89">
                  <c:v>8.7707433610588872</c:v>
                </c:pt>
                <c:pt idx="90">
                  <c:v>8.8604825760884758</c:v>
                </c:pt>
                <c:pt idx="91">
                  <c:v>8.8456225075420782</c:v>
                </c:pt>
                <c:pt idx="92">
                  <c:v>8.8120201730681327</c:v>
                </c:pt>
                <c:pt idx="93">
                  <c:v>8.8589376887366669</c:v>
                </c:pt>
                <c:pt idx="94">
                  <c:v>8.7947711800510362</c:v>
                </c:pt>
                <c:pt idx="95">
                  <c:v>8.8210367729311212</c:v>
                </c:pt>
                <c:pt idx="96">
                  <c:v>8.7582089263832188</c:v>
                </c:pt>
                <c:pt idx="97">
                  <c:v>8.9132938390447336</c:v>
                </c:pt>
                <c:pt idx="98">
                  <c:v>8.8262731100637719</c:v>
                </c:pt>
                <c:pt idx="99">
                  <c:v>8.7656844780145544</c:v>
                </c:pt>
                <c:pt idx="100">
                  <c:v>8.791944095976314</c:v>
                </c:pt>
                <c:pt idx="101">
                  <c:v>8.7557237097476328</c:v>
                </c:pt>
                <c:pt idx="102">
                  <c:v>8.759520850904245</c:v>
                </c:pt>
                <c:pt idx="103">
                  <c:v>8.7387581446168223</c:v>
                </c:pt>
                <c:pt idx="104">
                  <c:v>8.7533296954833588</c:v>
                </c:pt>
                <c:pt idx="105">
                  <c:v>8.8019740158973256</c:v>
                </c:pt>
                <c:pt idx="106">
                  <c:v>8.7936169637695585</c:v>
                </c:pt>
                <c:pt idx="107">
                  <c:v>8.7951187191874602</c:v>
                </c:pt>
                <c:pt idx="108">
                  <c:v>8.8160288143433281</c:v>
                </c:pt>
                <c:pt idx="109">
                  <c:v>8.8734031066387367</c:v>
                </c:pt>
                <c:pt idx="110">
                  <c:v>8.7641465121104449</c:v>
                </c:pt>
                <c:pt idx="111">
                  <c:v>8.8655938737125304</c:v>
                </c:pt>
                <c:pt idx="112">
                  <c:v>8.9164175217327983</c:v>
                </c:pt>
                <c:pt idx="113">
                  <c:v>8.856108787376888</c:v>
                </c:pt>
                <c:pt idx="114">
                  <c:v>8.8273201077033896</c:v>
                </c:pt>
                <c:pt idx="115">
                  <c:v>8.8163380632412398</c:v>
                </c:pt>
                <c:pt idx="116">
                  <c:v>8.774631699527399</c:v>
                </c:pt>
                <c:pt idx="117">
                  <c:v>8.8723744634856629</c:v>
                </c:pt>
                <c:pt idx="118">
                  <c:v>8.8195543344201148</c:v>
                </c:pt>
                <c:pt idx="119">
                  <c:v>8.8811826139275851</c:v>
                </c:pt>
                <c:pt idx="120">
                  <c:v>8.8176996347339571</c:v>
                </c:pt>
                <c:pt idx="121">
                  <c:v>8.839145181318905</c:v>
                </c:pt>
                <c:pt idx="122">
                  <c:v>8.7327571455151087</c:v>
                </c:pt>
                <c:pt idx="123">
                  <c:v>8.7988524953454075</c:v>
                </c:pt>
                <c:pt idx="124">
                  <c:v>8.800450320134896</c:v>
                </c:pt>
                <c:pt idx="125">
                  <c:v>8.7919484319757455</c:v>
                </c:pt>
                <c:pt idx="126">
                  <c:v>8.8702438758381348</c:v>
                </c:pt>
                <c:pt idx="127">
                  <c:v>8.8842601437493887</c:v>
                </c:pt>
                <c:pt idx="128">
                  <c:v>8.7942004440551802</c:v>
                </c:pt>
                <c:pt idx="129">
                  <c:v>8.7576555071529185</c:v>
                </c:pt>
                <c:pt idx="130">
                  <c:v>8.7728802528161243</c:v>
                </c:pt>
                <c:pt idx="131">
                  <c:v>8.7839879652674995</c:v>
                </c:pt>
                <c:pt idx="132">
                  <c:v>8.7930826469815493</c:v>
                </c:pt>
                <c:pt idx="133">
                  <c:v>8.823461478456915</c:v>
                </c:pt>
                <c:pt idx="134">
                  <c:v>8.7353813359686541</c:v>
                </c:pt>
                <c:pt idx="135">
                  <c:v>8.7983351848997557</c:v>
                </c:pt>
                <c:pt idx="136">
                  <c:v>8.738673728922203</c:v>
                </c:pt>
                <c:pt idx="137">
                  <c:v>8.7287324469224021</c:v>
                </c:pt>
                <c:pt idx="138">
                  <c:v>8.7920294059655912</c:v>
                </c:pt>
                <c:pt idx="139">
                  <c:v>8.7468452045970881</c:v>
                </c:pt>
                <c:pt idx="140">
                  <c:v>8.7912518712361187</c:v>
                </c:pt>
                <c:pt idx="141">
                  <c:v>8.8480349403665244</c:v>
                </c:pt>
                <c:pt idx="142">
                  <c:v>8.7764865478714924</c:v>
                </c:pt>
                <c:pt idx="143">
                  <c:v>8.8126472018429336</c:v>
                </c:pt>
                <c:pt idx="144">
                  <c:v>8.7696033472577604</c:v>
                </c:pt>
                <c:pt idx="145">
                  <c:v>8.7615590388359177</c:v>
                </c:pt>
                <c:pt idx="146">
                  <c:v>8.7486003177792444</c:v>
                </c:pt>
                <c:pt idx="147">
                  <c:v>8.8327077825259828</c:v>
                </c:pt>
                <c:pt idx="148">
                  <c:v>8.7695264146267053</c:v>
                </c:pt>
                <c:pt idx="149">
                  <c:v>8.7811180290508819</c:v>
                </c:pt>
                <c:pt idx="150">
                  <c:v>8.8198295305893399</c:v>
                </c:pt>
                <c:pt idx="151">
                  <c:v>8.6669549245820612</c:v>
                </c:pt>
                <c:pt idx="152">
                  <c:v>8.7311701075977375</c:v>
                </c:pt>
                <c:pt idx="153">
                  <c:v>8.666926796848978</c:v>
                </c:pt>
                <c:pt idx="154">
                  <c:v>8.7351000638698828</c:v>
                </c:pt>
                <c:pt idx="155">
                  <c:v>8.6818393514728864</c:v>
                </c:pt>
                <c:pt idx="156">
                  <c:v>8.7788942645884482</c:v>
                </c:pt>
                <c:pt idx="157">
                  <c:v>8.7257211116817928</c:v>
                </c:pt>
                <c:pt idx="158">
                  <c:v>8.7234335407912216</c:v>
                </c:pt>
                <c:pt idx="159">
                  <c:v>8.753692164019407</c:v>
                </c:pt>
                <c:pt idx="160">
                  <c:v>8.8003783619530402</c:v>
                </c:pt>
                <c:pt idx="161">
                  <c:v>8.8327157864418755</c:v>
                </c:pt>
                <c:pt idx="162">
                  <c:v>8.7302946952725957</c:v>
                </c:pt>
                <c:pt idx="163">
                  <c:v>8.7441929664888516</c:v>
                </c:pt>
                <c:pt idx="164">
                  <c:v>8.6843649489294403</c:v>
                </c:pt>
                <c:pt idx="165">
                  <c:v>8.8129732811405823</c:v>
                </c:pt>
                <c:pt idx="166">
                  <c:v>8.7328106553291747</c:v>
                </c:pt>
                <c:pt idx="167">
                  <c:v>8.732340058793719</c:v>
                </c:pt>
                <c:pt idx="168">
                  <c:v>8.7341934569040234</c:v>
                </c:pt>
                <c:pt idx="169">
                  <c:v>8.7578786385968908</c:v>
                </c:pt>
                <c:pt idx="170">
                  <c:v>8.7520535844644076</c:v>
                </c:pt>
                <c:pt idx="171">
                  <c:v>8.7983434941243335</c:v>
                </c:pt>
                <c:pt idx="172">
                  <c:v>8.8208102779597954</c:v>
                </c:pt>
                <c:pt idx="173">
                  <c:v>8.7719908425437865</c:v>
                </c:pt>
                <c:pt idx="174">
                  <c:v>8.6477092364098116</c:v>
                </c:pt>
                <c:pt idx="175">
                  <c:v>8.7454909981923539</c:v>
                </c:pt>
                <c:pt idx="176">
                  <c:v>8.7321894123554316</c:v>
                </c:pt>
                <c:pt idx="177">
                  <c:v>8.7156622798308607</c:v>
                </c:pt>
                <c:pt idx="178">
                  <c:v>8.7340083998063349</c:v>
                </c:pt>
                <c:pt idx="179">
                  <c:v>8.6189749568697369</c:v>
                </c:pt>
                <c:pt idx="180">
                  <c:v>8.7448503495720225</c:v>
                </c:pt>
                <c:pt idx="181">
                  <c:v>8.7408497652392523</c:v>
                </c:pt>
                <c:pt idx="182">
                  <c:v>8.7610937298946716</c:v>
                </c:pt>
                <c:pt idx="183">
                  <c:v>8.7357220631300905</c:v>
                </c:pt>
                <c:pt idx="184">
                  <c:v>8.7512686961409472</c:v>
                </c:pt>
                <c:pt idx="185">
                  <c:v>8.6892153254662343</c:v>
                </c:pt>
                <c:pt idx="186">
                  <c:v>8.7497820262677681</c:v>
                </c:pt>
                <c:pt idx="187">
                  <c:v>8.7246444362550459</c:v>
                </c:pt>
                <c:pt idx="188">
                  <c:v>8.5778105002494005</c:v>
                </c:pt>
                <c:pt idx="189">
                  <c:v>8.7139329035773301</c:v>
                </c:pt>
                <c:pt idx="190">
                  <c:v>8.7866444700621642</c:v>
                </c:pt>
                <c:pt idx="191">
                  <c:v>8.6410396350601584</c:v>
                </c:pt>
                <c:pt idx="192">
                  <c:v>8.7389763292222558</c:v>
                </c:pt>
                <c:pt idx="193">
                  <c:v>8.7657997479677814</c:v>
                </c:pt>
                <c:pt idx="194">
                  <c:v>8.6433383294013808</c:v>
                </c:pt>
                <c:pt idx="195">
                  <c:v>8.6137573911545235</c:v>
                </c:pt>
                <c:pt idx="196">
                  <c:v>8.6386719178653966</c:v>
                </c:pt>
                <c:pt idx="197">
                  <c:v>8.6561377793643306</c:v>
                </c:pt>
                <c:pt idx="198">
                  <c:v>8.654081781713332</c:v>
                </c:pt>
                <c:pt idx="199">
                  <c:v>8.7074175070853421</c:v>
                </c:pt>
                <c:pt idx="200">
                  <c:v>8.6772868161936856</c:v>
                </c:pt>
                <c:pt idx="201">
                  <c:v>8.6692347502783971</c:v>
                </c:pt>
                <c:pt idx="202">
                  <c:v>8.7940807356475901</c:v>
                </c:pt>
                <c:pt idx="203">
                  <c:v>8.7391642640956402</c:v>
                </c:pt>
                <c:pt idx="204">
                  <c:v>8.7949717941148169</c:v>
                </c:pt>
                <c:pt idx="205">
                  <c:v>8.7994430868358897</c:v>
                </c:pt>
                <c:pt idx="206">
                  <c:v>8.6936435183535608</c:v>
                </c:pt>
                <c:pt idx="207">
                  <c:v>8.6202694621376192</c:v>
                </c:pt>
                <c:pt idx="208">
                  <c:v>8.7035726886395786</c:v>
                </c:pt>
                <c:pt idx="209">
                  <c:v>8.6177897708012985</c:v>
                </c:pt>
                <c:pt idx="210">
                  <c:v>8.609824751092523</c:v>
                </c:pt>
                <c:pt idx="211">
                  <c:v>8.6660886742620669</c:v>
                </c:pt>
                <c:pt idx="212">
                  <c:v>8.6640629975489976</c:v>
                </c:pt>
                <c:pt idx="213">
                  <c:v>8.6783836877804088</c:v>
                </c:pt>
                <c:pt idx="214">
                  <c:v>8.6865314395744466</c:v>
                </c:pt>
                <c:pt idx="215">
                  <c:v>8.6761184025638727</c:v>
                </c:pt>
                <c:pt idx="216">
                  <c:v>8.6257700650336648</c:v>
                </c:pt>
                <c:pt idx="217">
                  <c:v>8.6602794514996013</c:v>
                </c:pt>
                <c:pt idx="218">
                  <c:v>8.5972767330589477</c:v>
                </c:pt>
                <c:pt idx="219">
                  <c:v>8.568366355312353</c:v>
                </c:pt>
                <c:pt idx="220">
                  <c:v>8.7529960017072526</c:v>
                </c:pt>
                <c:pt idx="221">
                  <c:v>8.7874725401853979</c:v>
                </c:pt>
                <c:pt idx="222">
                  <c:v>8.5813694773275699</c:v>
                </c:pt>
                <c:pt idx="223">
                  <c:v>8.686089624124266</c:v>
                </c:pt>
                <c:pt idx="224">
                  <c:v>8.642517597987565</c:v>
                </c:pt>
                <c:pt idx="225">
                  <c:v>8.726814131829812</c:v>
                </c:pt>
                <c:pt idx="226">
                  <c:v>8.6930534149864016</c:v>
                </c:pt>
                <c:pt idx="227">
                  <c:v>8.7501365963334017</c:v>
                </c:pt>
                <c:pt idx="228">
                  <c:v>8.6983771969401324</c:v>
                </c:pt>
                <c:pt idx="229">
                  <c:v>8.5897557544397198</c:v>
                </c:pt>
                <c:pt idx="230">
                  <c:v>8.689872630344075</c:v>
                </c:pt>
                <c:pt idx="231">
                  <c:v>8.7341846596054946</c:v>
                </c:pt>
                <c:pt idx="232">
                  <c:v>8.6749259431162837</c:v>
                </c:pt>
                <c:pt idx="233">
                  <c:v>8.7752669187982431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F6-420F-AD6C-06B0A37CBD85}"/>
            </c:ext>
          </c:extLst>
        </c:ser>
        <c:ser>
          <c:idx val="5"/>
          <c:order val="5"/>
          <c:tx>
            <c:v>TK_3-1mg/L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Sheet1!$F$1193:$F$1427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Sheet1!$G$1193:$G$1427</c:f>
              <c:numCache>
                <c:formatCode>General</c:formatCode>
                <c:ptCount val="235"/>
                <c:pt idx="0">
                  <c:v>5.722439895333757</c:v>
                </c:pt>
                <c:pt idx="1">
                  <c:v>5.8115400717129155</c:v>
                </c:pt>
                <c:pt idx="2">
                  <c:v>5.8944231052844831</c:v>
                </c:pt>
                <c:pt idx="3">
                  <c:v>5.9324427893918248</c:v>
                </c:pt>
                <c:pt idx="4">
                  <c:v>5.9620296022861368</c:v>
                </c:pt>
                <c:pt idx="5">
                  <c:v>5.9519514714702506</c:v>
                </c:pt>
                <c:pt idx="6">
                  <c:v>6.0059504676479429</c:v>
                </c:pt>
                <c:pt idx="7">
                  <c:v>5.9507041686855651</c:v>
                </c:pt>
                <c:pt idx="8">
                  <c:v>6.0516081141910831</c:v>
                </c:pt>
                <c:pt idx="9">
                  <c:v>6.0574496488623764</c:v>
                </c:pt>
                <c:pt idx="10">
                  <c:v>6.1565210257396252</c:v>
                </c:pt>
                <c:pt idx="11">
                  <c:v>6.2210046642559922</c:v>
                </c:pt>
                <c:pt idx="12">
                  <c:v>6.2525439618276053</c:v>
                </c:pt>
                <c:pt idx="13">
                  <c:v>6.2905281086708404</c:v>
                </c:pt>
                <c:pt idx="14">
                  <c:v>6.404828122979966</c:v>
                </c:pt>
                <c:pt idx="15">
                  <c:v>6.5021818093002981</c:v>
                </c:pt>
                <c:pt idx="16">
                  <c:v>6.6424249594588671</c:v>
                </c:pt>
                <c:pt idx="17">
                  <c:v>6.7169133670852972</c:v>
                </c:pt>
                <c:pt idx="18">
                  <c:v>6.7855920231590048</c:v>
                </c:pt>
                <c:pt idx="19">
                  <c:v>6.8984821656420028</c:v>
                </c:pt>
                <c:pt idx="20">
                  <c:v>7.0464978259373732</c:v>
                </c:pt>
                <c:pt idx="21">
                  <c:v>7.1083195124713994</c:v>
                </c:pt>
                <c:pt idx="22">
                  <c:v>7.1812955219806573</c:v>
                </c:pt>
                <c:pt idx="23">
                  <c:v>7.3691383355029396</c:v>
                </c:pt>
                <c:pt idx="24">
                  <c:v>7.4712242782822837</c:v>
                </c:pt>
                <c:pt idx="25">
                  <c:v>7.5093338279856958</c:v>
                </c:pt>
                <c:pt idx="26">
                  <c:v>7.579681355089062</c:v>
                </c:pt>
                <c:pt idx="27">
                  <c:v>7.6109735286076221</c:v>
                </c:pt>
                <c:pt idx="28">
                  <c:v>7.734562751509916</c:v>
                </c:pt>
                <c:pt idx="29">
                  <c:v>7.8183491029183596</c:v>
                </c:pt>
                <c:pt idx="30">
                  <c:v>7.8404355984647127</c:v>
                </c:pt>
                <c:pt idx="31">
                  <c:v>7.9339541032335497</c:v>
                </c:pt>
                <c:pt idx="32">
                  <c:v>7.8365244779491086</c:v>
                </c:pt>
                <c:pt idx="33">
                  <c:v>7.9178298115423331</c:v>
                </c:pt>
                <c:pt idx="34">
                  <c:v>8.0125321009750063</c:v>
                </c:pt>
                <c:pt idx="35">
                  <c:v>8.06421782312316</c:v>
                </c:pt>
                <c:pt idx="36">
                  <c:v>8.0739937312463166</c:v>
                </c:pt>
                <c:pt idx="37">
                  <c:v>8.065177504926492</c:v>
                </c:pt>
                <c:pt idx="38">
                  <c:v>8.0267581595639577</c:v>
                </c:pt>
                <c:pt idx="39">
                  <c:v>8.1520413600531398</c:v>
                </c:pt>
                <c:pt idx="40">
                  <c:v>8.097834783659982</c:v>
                </c:pt>
                <c:pt idx="41">
                  <c:v>8.0483858118023637</c:v>
                </c:pt>
                <c:pt idx="42">
                  <c:v>8.057556938534999</c:v>
                </c:pt>
                <c:pt idx="43">
                  <c:v>8.0644218353956987</c:v>
                </c:pt>
                <c:pt idx="44">
                  <c:v>8.1116116283756003</c:v>
                </c:pt>
                <c:pt idx="45">
                  <c:v>8.0514644903614698</c:v>
                </c:pt>
                <c:pt idx="46">
                  <c:v>8.0798668001926952</c:v>
                </c:pt>
                <c:pt idx="47">
                  <c:v>8.0469961349740515</c:v>
                </c:pt>
                <c:pt idx="48">
                  <c:v>8.0768914005621948</c:v>
                </c:pt>
                <c:pt idx="49">
                  <c:v>8.0379924472883637</c:v>
                </c:pt>
                <c:pt idx="50">
                  <c:v>8.0369329108851382</c:v>
                </c:pt>
                <c:pt idx="51">
                  <c:v>8.074359355906445</c:v>
                </c:pt>
                <c:pt idx="52">
                  <c:v>8.040723896995754</c:v>
                </c:pt>
                <c:pt idx="53">
                  <c:v>8.072738848559327</c:v>
                </c:pt>
                <c:pt idx="54">
                  <c:v>8.1084020332386029</c:v>
                </c:pt>
                <c:pt idx="55">
                  <c:v>8.0453075723323444</c:v>
                </c:pt>
                <c:pt idx="56">
                  <c:v>8.1275258563886776</c:v>
                </c:pt>
                <c:pt idx="57">
                  <c:v>8.1218100999504284</c:v>
                </c:pt>
                <c:pt idx="58">
                  <c:v>8.0404752288862245</c:v>
                </c:pt>
                <c:pt idx="59">
                  <c:v>8.1077389281461212</c:v>
                </c:pt>
                <c:pt idx="60">
                  <c:v>8.1221140495283723</c:v>
                </c:pt>
                <c:pt idx="61">
                  <c:v>8.1550355355485511</c:v>
                </c:pt>
                <c:pt idx="62">
                  <c:v>8.1357894516713767</c:v>
                </c:pt>
                <c:pt idx="63">
                  <c:v>8.1188182336427257</c:v>
                </c:pt>
                <c:pt idx="64">
                  <c:v>8.2013001919537967</c:v>
                </c:pt>
                <c:pt idx="65">
                  <c:v>8.1559515825853932</c:v>
                </c:pt>
                <c:pt idx="66">
                  <c:v>8.201874673372048</c:v>
                </c:pt>
                <c:pt idx="67">
                  <c:v>8.2521492210000229</c:v>
                </c:pt>
                <c:pt idx="68">
                  <c:v>8.3937108812914953</c:v>
                </c:pt>
                <c:pt idx="69">
                  <c:v>8.3409126736000463</c:v>
                </c:pt>
                <c:pt idx="70">
                  <c:v>8.4674617073899441</c:v>
                </c:pt>
                <c:pt idx="71">
                  <c:v>8.4774786993666549</c:v>
                </c:pt>
                <c:pt idx="72">
                  <c:v>8.6312314825725984</c:v>
                </c:pt>
                <c:pt idx="73">
                  <c:v>8.5329411121916756</c:v>
                </c:pt>
                <c:pt idx="74">
                  <c:v>8.8256888240828726</c:v>
                </c:pt>
                <c:pt idx="75">
                  <c:v>8.7446912919315629</c:v>
                </c:pt>
                <c:pt idx="76">
                  <c:v>8.7171214017473329</c:v>
                </c:pt>
                <c:pt idx="77">
                  <c:v>8.6940305448826507</c:v>
                </c:pt>
                <c:pt idx="78">
                  <c:v>8.884318627439459</c:v>
                </c:pt>
                <c:pt idx="79">
                  <c:v>8.7774766883069599</c:v>
                </c:pt>
                <c:pt idx="80">
                  <c:v>8.7405509034738191</c:v>
                </c:pt>
                <c:pt idx="81">
                  <c:v>8.7106805654310087</c:v>
                </c:pt>
                <c:pt idx="82">
                  <c:v>8.6598278312556403</c:v>
                </c:pt>
                <c:pt idx="83">
                  <c:v>8.7431596818215773</c:v>
                </c:pt>
                <c:pt idx="84">
                  <c:v>8.7362214068316248</c:v>
                </c:pt>
                <c:pt idx="85">
                  <c:v>8.7369054684592449</c:v>
                </c:pt>
                <c:pt idx="86">
                  <c:v>8.6532889358456728</c:v>
                </c:pt>
                <c:pt idx="87">
                  <c:v>8.7491689587349182</c:v>
                </c:pt>
                <c:pt idx="88">
                  <c:v>8.6830875251749369</c:v>
                </c:pt>
                <c:pt idx="89">
                  <c:v>8.6857447348937633</c:v>
                </c:pt>
                <c:pt idx="90">
                  <c:v>8.7765507439148589</c:v>
                </c:pt>
                <c:pt idx="91">
                  <c:v>8.7662446121214792</c:v>
                </c:pt>
                <c:pt idx="92">
                  <c:v>8.7268689742085872</c:v>
                </c:pt>
                <c:pt idx="93">
                  <c:v>8.6891522029102237</c:v>
                </c:pt>
                <c:pt idx="94">
                  <c:v>8.6500237075247703</c:v>
                </c:pt>
                <c:pt idx="95">
                  <c:v>8.7000385528887048</c:v>
                </c:pt>
                <c:pt idx="96">
                  <c:v>8.6281737988114831</c:v>
                </c:pt>
                <c:pt idx="97">
                  <c:v>8.6815654319264706</c:v>
                </c:pt>
                <c:pt idx="98">
                  <c:v>8.7345691873546656</c:v>
                </c:pt>
                <c:pt idx="99">
                  <c:v>8.707974134565287</c:v>
                </c:pt>
                <c:pt idx="100">
                  <c:v>8.6872294780442729</c:v>
                </c:pt>
                <c:pt idx="101">
                  <c:v>8.7285855798813792</c:v>
                </c:pt>
                <c:pt idx="102">
                  <c:v>8.6863780772246031</c:v>
                </c:pt>
                <c:pt idx="103">
                  <c:v>8.6476683971537831</c:v>
                </c:pt>
                <c:pt idx="104">
                  <c:v>8.7410375406559595</c:v>
                </c:pt>
                <c:pt idx="105">
                  <c:v>8.6842820422354841</c:v>
                </c:pt>
                <c:pt idx="106">
                  <c:v>8.7416435578200264</c:v>
                </c:pt>
                <c:pt idx="107">
                  <c:v>8.6768712374078181</c:v>
                </c:pt>
                <c:pt idx="108">
                  <c:v>8.6570175118210546</c:v>
                </c:pt>
                <c:pt idx="109">
                  <c:v>8.664418056410911</c:v>
                </c:pt>
                <c:pt idx="110">
                  <c:v>8.7346486849813196</c:v>
                </c:pt>
                <c:pt idx="111">
                  <c:v>8.7703347903505797</c:v>
                </c:pt>
                <c:pt idx="112">
                  <c:v>8.7510043694345345</c:v>
                </c:pt>
                <c:pt idx="113">
                  <c:v>8.7731684644632555</c:v>
                </c:pt>
                <c:pt idx="114">
                  <c:v>8.7188248534718014</c:v>
                </c:pt>
                <c:pt idx="115">
                  <c:v>8.7271481323792983</c:v>
                </c:pt>
                <c:pt idx="116">
                  <c:v>8.7150451966266687</c:v>
                </c:pt>
                <c:pt idx="117">
                  <c:v>8.7866924855709083</c:v>
                </c:pt>
                <c:pt idx="118">
                  <c:v>8.6826177693974849</c:v>
                </c:pt>
                <c:pt idx="119">
                  <c:v>8.6565584981702521</c:v>
                </c:pt>
                <c:pt idx="120">
                  <c:v>8.7264884312097362</c:v>
                </c:pt>
                <c:pt idx="121">
                  <c:v>8.7442547004661453</c:v>
                </c:pt>
                <c:pt idx="122">
                  <c:v>8.6598055259520077</c:v>
                </c:pt>
                <c:pt idx="123">
                  <c:v>8.6378359887373612</c:v>
                </c:pt>
                <c:pt idx="124">
                  <c:v>8.7319735275813279</c:v>
                </c:pt>
                <c:pt idx="125">
                  <c:v>8.678546128153739</c:v>
                </c:pt>
                <c:pt idx="126">
                  <c:v>8.7414043376713373</c:v>
                </c:pt>
                <c:pt idx="127">
                  <c:v>8.6730823468923468</c:v>
                </c:pt>
                <c:pt idx="128">
                  <c:v>8.6735376636563082</c:v>
                </c:pt>
                <c:pt idx="129">
                  <c:v>8.7324330059261719</c:v>
                </c:pt>
                <c:pt idx="130">
                  <c:v>8.6126845436682764</c:v>
                </c:pt>
                <c:pt idx="131">
                  <c:v>8.6866000484292272</c:v>
                </c:pt>
                <c:pt idx="132">
                  <c:v>8.7153371857632767</c:v>
                </c:pt>
                <c:pt idx="133">
                  <c:v>8.7111292185858868</c:v>
                </c:pt>
                <c:pt idx="134">
                  <c:v>8.7034409680258147</c:v>
                </c:pt>
                <c:pt idx="135">
                  <c:v>8.7073507839866675</c:v>
                </c:pt>
                <c:pt idx="136">
                  <c:v>8.7207005028983371</c:v>
                </c:pt>
                <c:pt idx="137">
                  <c:v>8.617679697521476</c:v>
                </c:pt>
                <c:pt idx="138">
                  <c:v>8.7292996579671449</c:v>
                </c:pt>
                <c:pt idx="139">
                  <c:v>8.7012590626953976</c:v>
                </c:pt>
                <c:pt idx="140">
                  <c:v>8.6434084454688556</c:v>
                </c:pt>
                <c:pt idx="141">
                  <c:v>8.6962490147983686</c:v>
                </c:pt>
                <c:pt idx="142">
                  <c:v>8.7056687003326818</c:v>
                </c:pt>
                <c:pt idx="143">
                  <c:v>8.7583119434880246</c:v>
                </c:pt>
                <c:pt idx="144">
                  <c:v>8.7541754982180393</c:v>
                </c:pt>
                <c:pt idx="145">
                  <c:v>8.6589062209150587</c:v>
                </c:pt>
                <c:pt idx="146">
                  <c:v>8.6854563427590712</c:v>
                </c:pt>
                <c:pt idx="147">
                  <c:v>8.5956819867268823</c:v>
                </c:pt>
                <c:pt idx="148">
                  <c:v>8.7427632059456624</c:v>
                </c:pt>
                <c:pt idx="149">
                  <c:v>8.6652979457871702</c:v>
                </c:pt>
                <c:pt idx="150">
                  <c:v>8.6398102552686176</c:v>
                </c:pt>
                <c:pt idx="151">
                  <c:v>8.6408354399557474</c:v>
                </c:pt>
                <c:pt idx="152">
                  <c:v>8.6144686273350235</c:v>
                </c:pt>
                <c:pt idx="153">
                  <c:v>8.6616163237990786</c:v>
                </c:pt>
                <c:pt idx="154">
                  <c:v>8.6229070637876539</c:v>
                </c:pt>
                <c:pt idx="155">
                  <c:v>8.616697881542839</c:v>
                </c:pt>
                <c:pt idx="156">
                  <c:v>8.5930139680649127</c:v>
                </c:pt>
                <c:pt idx="157">
                  <c:v>8.5940220418066602</c:v>
                </c:pt>
                <c:pt idx="158">
                  <c:v>8.6821196788743951</c:v>
                </c:pt>
                <c:pt idx="159">
                  <c:v>8.6722984996052439</c:v>
                </c:pt>
                <c:pt idx="160">
                  <c:v>8.6516881567531581</c:v>
                </c:pt>
                <c:pt idx="161">
                  <c:v>8.6750089846133811</c:v>
                </c:pt>
                <c:pt idx="162">
                  <c:v>8.7010230519669278</c:v>
                </c:pt>
                <c:pt idx="163">
                  <c:v>8.6103914431722917</c:v>
                </c:pt>
                <c:pt idx="164">
                  <c:v>8.6449794894946592</c:v>
                </c:pt>
                <c:pt idx="165">
                  <c:v>8.6564959788636582</c:v>
                </c:pt>
                <c:pt idx="166">
                  <c:v>8.6022985113195993</c:v>
                </c:pt>
                <c:pt idx="167">
                  <c:v>8.6127082977041916</c:v>
                </c:pt>
                <c:pt idx="168">
                  <c:v>8.5852153566575797</c:v>
                </c:pt>
                <c:pt idx="169">
                  <c:v>8.5806408392689058</c:v>
                </c:pt>
                <c:pt idx="170">
                  <c:v>8.563043602841967</c:v>
                </c:pt>
                <c:pt idx="171">
                  <c:v>8.6415905584976347</c:v>
                </c:pt>
                <c:pt idx="172">
                  <c:v>8.6367937248541846</c:v>
                </c:pt>
                <c:pt idx="173">
                  <c:v>8.5686303778285851</c:v>
                </c:pt>
                <c:pt idx="174">
                  <c:v>8.6247859205844932</c:v>
                </c:pt>
                <c:pt idx="175">
                  <c:v>8.5328296476751344</c:v>
                </c:pt>
                <c:pt idx="176">
                  <c:v>8.5557541910923867</c:v>
                </c:pt>
                <c:pt idx="177">
                  <c:v>8.6994251323398828</c:v>
                </c:pt>
                <c:pt idx="178">
                  <c:v>8.6546541575152904</c:v>
                </c:pt>
                <c:pt idx="179">
                  <c:v>8.6528889844781549</c:v>
                </c:pt>
                <c:pt idx="180">
                  <c:v>8.573605676076431</c:v>
                </c:pt>
                <c:pt idx="181">
                  <c:v>8.6654626392432981</c:v>
                </c:pt>
                <c:pt idx="182">
                  <c:v>8.6193695496291252</c:v>
                </c:pt>
                <c:pt idx="183">
                  <c:v>8.616124226940288</c:v>
                </c:pt>
                <c:pt idx="184">
                  <c:v>8.5851281565240658</c:v>
                </c:pt>
                <c:pt idx="185">
                  <c:v>8.6094964346522218</c:v>
                </c:pt>
                <c:pt idx="186">
                  <c:v>8.6604364866976766</c:v>
                </c:pt>
                <c:pt idx="187">
                  <c:v>8.6660062017208936</c:v>
                </c:pt>
                <c:pt idx="188">
                  <c:v>8.6113988765908296</c:v>
                </c:pt>
                <c:pt idx="189">
                  <c:v>8.6005357628834904</c:v>
                </c:pt>
                <c:pt idx="190">
                  <c:v>8.6322535508227052</c:v>
                </c:pt>
                <c:pt idx="191">
                  <c:v>8.5633429214177692</c:v>
                </c:pt>
                <c:pt idx="192">
                  <c:v>8.5829809108253148</c:v>
                </c:pt>
                <c:pt idx="193">
                  <c:v>8.6078988248084496</c:v>
                </c:pt>
                <c:pt idx="194">
                  <c:v>8.6326833632133564</c:v>
                </c:pt>
                <c:pt idx="195">
                  <c:v>8.6252655474676985</c:v>
                </c:pt>
                <c:pt idx="196">
                  <c:v>8.5991683222026349</c:v>
                </c:pt>
                <c:pt idx="197">
                  <c:v>8.6167436758415761</c:v>
                </c:pt>
                <c:pt idx="198">
                  <c:v>8.5801238350596627</c:v>
                </c:pt>
                <c:pt idx="199">
                  <c:v>8.5386492878680862</c:v>
                </c:pt>
                <c:pt idx="200">
                  <c:v>8.6443126222523308</c:v>
                </c:pt>
                <c:pt idx="201">
                  <c:v>8.6024705461467121</c:v>
                </c:pt>
                <c:pt idx="202">
                  <c:v>8.4874668827059203</c:v>
                </c:pt>
                <c:pt idx="203">
                  <c:v>8.6018505971712429</c:v>
                </c:pt>
                <c:pt idx="204">
                  <c:v>8.6422877223431076</c:v>
                </c:pt>
                <c:pt idx="205">
                  <c:v>8.5499253723920035</c:v>
                </c:pt>
                <c:pt idx="206">
                  <c:v>8.5579880720605388</c:v>
                </c:pt>
                <c:pt idx="207">
                  <c:v>8.6133418483383117</c:v>
                </c:pt>
                <c:pt idx="208">
                  <c:v>8.5696901095183353</c:v>
                </c:pt>
                <c:pt idx="209">
                  <c:v>8.6293996668485526</c:v>
                </c:pt>
                <c:pt idx="210">
                  <c:v>8.6304434827408283</c:v>
                </c:pt>
                <c:pt idx="211">
                  <c:v>8.564317332997275</c:v>
                </c:pt>
                <c:pt idx="212">
                  <c:v>8.5003092127724411</c:v>
                </c:pt>
                <c:pt idx="213">
                  <c:v>8.4887389084655531</c:v>
                </c:pt>
                <c:pt idx="214">
                  <c:v>8.4968658772752725</c:v>
                </c:pt>
                <c:pt idx="215">
                  <c:v>8.5410915931622977</c:v>
                </c:pt>
                <c:pt idx="216">
                  <c:v>8.5492901586154399</c:v>
                </c:pt>
                <c:pt idx="217">
                  <c:v>8.5395966906378504</c:v>
                </c:pt>
                <c:pt idx="218">
                  <c:v>8.5237535502078678</c:v>
                </c:pt>
                <c:pt idx="219">
                  <c:v>8.542391353117015</c:v>
                </c:pt>
                <c:pt idx="220">
                  <c:v>8.4978597171738262</c:v>
                </c:pt>
                <c:pt idx="221">
                  <c:v>8.53961852513393</c:v>
                </c:pt>
                <c:pt idx="222">
                  <c:v>8.5693156592064028</c:v>
                </c:pt>
                <c:pt idx="223">
                  <c:v>8.6754541176530999</c:v>
                </c:pt>
                <c:pt idx="224">
                  <c:v>8.5690319955479968</c:v>
                </c:pt>
                <c:pt idx="225">
                  <c:v>8.4812553331840075</c:v>
                </c:pt>
                <c:pt idx="226">
                  <c:v>8.5158124207318977</c:v>
                </c:pt>
                <c:pt idx="227">
                  <c:v>8.5379738450807992</c:v>
                </c:pt>
                <c:pt idx="228">
                  <c:v>8.524133145104491</c:v>
                </c:pt>
                <c:pt idx="229">
                  <c:v>8.5943598125974265</c:v>
                </c:pt>
                <c:pt idx="230">
                  <c:v>8.5523975540328792</c:v>
                </c:pt>
                <c:pt idx="231">
                  <c:v>8.5035493929546142</c:v>
                </c:pt>
                <c:pt idx="232">
                  <c:v>8.6179964379604002</c:v>
                </c:pt>
                <c:pt idx="233">
                  <c:v>8.5800806799721041</c:v>
                </c:pt>
                <c:pt idx="234">
                  <c:v>8.6152883588830598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F6-420F-AD6C-06B0A37CBD85}"/>
            </c:ext>
          </c:extLst>
        </c:ser>
        <c:ser>
          <c:idx val="6"/>
          <c:order val="6"/>
          <c:tx>
            <c:v>TK_1- 4mg/L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Sheet1!$F$1428:$F$1662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Sheet1!$G$1428:$G$1662</c:f>
              <c:numCache>
                <c:formatCode>General</c:formatCode>
                <c:ptCount val="235"/>
                <c:pt idx="0">
                  <c:v>5.7214329998847484</c:v>
                </c:pt>
                <c:pt idx="1">
                  <c:v>5.7022368503009719</c:v>
                </c:pt>
                <c:pt idx="2">
                  <c:v>5.6342681669936274</c:v>
                </c:pt>
                <c:pt idx="3">
                  <c:v>5.9261220901815932</c:v>
                </c:pt>
                <c:pt idx="4">
                  <c:v>5.7152418633137367</c:v>
                </c:pt>
                <c:pt idx="5">
                  <c:v>5.822310027171719</c:v>
                </c:pt>
                <c:pt idx="6">
                  <c:v>5.986629434912496</c:v>
                </c:pt>
                <c:pt idx="7">
                  <c:v>5.983531269078048</c:v>
                </c:pt>
                <c:pt idx="8">
                  <c:v>6.1108414230086412</c:v>
                </c:pt>
                <c:pt idx="9">
                  <c:v>6.122762469587923</c:v>
                </c:pt>
                <c:pt idx="10">
                  <c:v>6.1502796843730225</c:v>
                </c:pt>
                <c:pt idx="11">
                  <c:v>6.2523306111816828</c:v>
                </c:pt>
                <c:pt idx="12">
                  <c:v>6.3146149910675717</c:v>
                </c:pt>
                <c:pt idx="13">
                  <c:v>6.3828497034700664</c:v>
                </c:pt>
                <c:pt idx="14">
                  <c:v>6.4040434602983742</c:v>
                </c:pt>
                <c:pt idx="15">
                  <c:v>6.4795154201882399</c:v>
                </c:pt>
                <c:pt idx="16">
                  <c:v>6.6664438809706352</c:v>
                </c:pt>
                <c:pt idx="17">
                  <c:v>6.7138651601148203</c:v>
                </c:pt>
                <c:pt idx="18">
                  <c:v>6.8278321073107229</c:v>
                </c:pt>
                <c:pt idx="19">
                  <c:v>6.7834915662111719</c:v>
                </c:pt>
                <c:pt idx="20">
                  <c:v>6.9202921201001919</c:v>
                </c:pt>
                <c:pt idx="21">
                  <c:v>6.9647553383108258</c:v>
                </c:pt>
                <c:pt idx="22">
                  <c:v>6.8994484246634205</c:v>
                </c:pt>
                <c:pt idx="23">
                  <c:v>6.9168056961858495</c:v>
                </c:pt>
                <c:pt idx="24">
                  <c:v>6.9861454157804905</c:v>
                </c:pt>
                <c:pt idx="25">
                  <c:v>7.0433117270169534</c:v>
                </c:pt>
                <c:pt idx="26">
                  <c:v>7.1710829287655864</c:v>
                </c:pt>
                <c:pt idx="27">
                  <c:v>7.1129982192575634</c:v>
                </c:pt>
                <c:pt idx="28">
                  <c:v>7.0660827305634752</c:v>
                </c:pt>
                <c:pt idx="29">
                  <c:v>7.137200053924369</c:v>
                </c:pt>
                <c:pt idx="30">
                  <c:v>7.1889888038265886</c:v>
                </c:pt>
                <c:pt idx="31">
                  <c:v>7.2817755465007368</c:v>
                </c:pt>
                <c:pt idx="32">
                  <c:v>7.2235843498825121</c:v>
                </c:pt>
                <c:pt idx="33">
                  <c:v>7.2952492009920293</c:v>
                </c:pt>
                <c:pt idx="34">
                  <c:v>7.2443253147673783</c:v>
                </c:pt>
                <c:pt idx="35">
                  <c:v>7.3428137194669674</c:v>
                </c:pt>
                <c:pt idx="36">
                  <c:v>7.3684261488930565</c:v>
                </c:pt>
                <c:pt idx="37">
                  <c:v>7.3920069010342733</c:v>
                </c:pt>
                <c:pt idx="38">
                  <c:v>7.4065447925435102</c:v>
                </c:pt>
                <c:pt idx="39">
                  <c:v>7.3938341694711847</c:v>
                </c:pt>
                <c:pt idx="40">
                  <c:v>7.4470668556428912</c:v>
                </c:pt>
                <c:pt idx="41">
                  <c:v>7.5168083570890332</c:v>
                </c:pt>
                <c:pt idx="42">
                  <c:v>7.5113286738455232</c:v>
                </c:pt>
                <c:pt idx="43">
                  <c:v>7.5045266475511392</c:v>
                </c:pt>
                <c:pt idx="44">
                  <c:v>7.5538440300734688</c:v>
                </c:pt>
                <c:pt idx="45">
                  <c:v>7.6052515652940427</c:v>
                </c:pt>
                <c:pt idx="46">
                  <c:v>7.5190251747637182</c:v>
                </c:pt>
                <c:pt idx="47">
                  <c:v>7.6208214913450307</c:v>
                </c:pt>
                <c:pt idx="48">
                  <c:v>7.61920547816531</c:v>
                </c:pt>
                <c:pt idx="49">
                  <c:v>7.700330455707201</c:v>
                </c:pt>
                <c:pt idx="50">
                  <c:v>7.6474239977297067</c:v>
                </c:pt>
                <c:pt idx="51">
                  <c:v>7.6929672656764856</c:v>
                </c:pt>
                <c:pt idx="52">
                  <c:v>7.731936080955121</c:v>
                </c:pt>
                <c:pt idx="53">
                  <c:v>7.6832921735545767</c:v>
                </c:pt>
                <c:pt idx="54">
                  <c:v>7.6249931165535365</c:v>
                </c:pt>
                <c:pt idx="55">
                  <c:v>7.6662217609208625</c:v>
                </c:pt>
                <c:pt idx="56">
                  <c:v>7.7482662059887915</c:v>
                </c:pt>
                <c:pt idx="57">
                  <c:v>7.7407972069296944</c:v>
                </c:pt>
                <c:pt idx="58">
                  <c:v>7.6937791306711691</c:v>
                </c:pt>
                <c:pt idx="59">
                  <c:v>7.6435351358578352</c:v>
                </c:pt>
                <c:pt idx="60">
                  <c:v>7.7936018758908894</c:v>
                </c:pt>
                <c:pt idx="61">
                  <c:v>7.7526912758667095</c:v>
                </c:pt>
                <c:pt idx="62">
                  <c:v>7.6652749283921189</c:v>
                </c:pt>
                <c:pt idx="63">
                  <c:v>7.7861342185555067</c:v>
                </c:pt>
                <c:pt idx="64">
                  <c:v>7.7777112128762393</c:v>
                </c:pt>
                <c:pt idx="65">
                  <c:v>7.7867904698047647</c:v>
                </c:pt>
                <c:pt idx="66">
                  <c:v>7.7244063695519518</c:v>
                </c:pt>
                <c:pt idx="67">
                  <c:v>7.7782074987353305</c:v>
                </c:pt>
                <c:pt idx="68">
                  <c:v>7.8718800630877626</c:v>
                </c:pt>
                <c:pt idx="69">
                  <c:v>7.6972826447756146</c:v>
                </c:pt>
                <c:pt idx="70">
                  <c:v>7.7889666096579937</c:v>
                </c:pt>
                <c:pt idx="71">
                  <c:v>7.7547965194740573</c:v>
                </c:pt>
                <c:pt idx="72">
                  <c:v>7.7460813337515528</c:v>
                </c:pt>
                <c:pt idx="73">
                  <c:v>7.7321832563200683</c:v>
                </c:pt>
                <c:pt idx="74">
                  <c:v>7.6774395924574854</c:v>
                </c:pt>
                <c:pt idx="75">
                  <c:v>7.7747429479314727</c:v>
                </c:pt>
                <c:pt idx="76">
                  <c:v>7.7134427178027876</c:v>
                </c:pt>
                <c:pt idx="77">
                  <c:v>7.7561730281732757</c:v>
                </c:pt>
                <c:pt idx="78">
                  <c:v>7.7714744073453108</c:v>
                </c:pt>
                <c:pt idx="79">
                  <c:v>7.8158737929220647</c:v>
                </c:pt>
                <c:pt idx="80">
                  <c:v>7.6763993434379927</c:v>
                </c:pt>
                <c:pt idx="81">
                  <c:v>7.8717203848404944</c:v>
                </c:pt>
                <c:pt idx="82">
                  <c:v>7.7944777360923254</c:v>
                </c:pt>
                <c:pt idx="83">
                  <c:v>7.7844860121640238</c:v>
                </c:pt>
                <c:pt idx="84">
                  <c:v>7.625824784816821</c:v>
                </c:pt>
                <c:pt idx="85">
                  <c:v>7.7631612926646447</c:v>
                </c:pt>
                <c:pt idx="86">
                  <c:v>7.7951628890927527</c:v>
                </c:pt>
                <c:pt idx="87">
                  <c:v>7.7325744718479221</c:v>
                </c:pt>
                <c:pt idx="88">
                  <c:v>7.7708800572604551</c:v>
                </c:pt>
                <c:pt idx="89">
                  <c:v>7.8211951739624626</c:v>
                </c:pt>
                <c:pt idx="90">
                  <c:v>7.7463776912068276</c:v>
                </c:pt>
                <c:pt idx="91">
                  <c:v>7.7470448688368734</c:v>
                </c:pt>
                <c:pt idx="92">
                  <c:v>7.68566688822375</c:v>
                </c:pt>
                <c:pt idx="93">
                  <c:v>7.8450713316904963</c:v>
                </c:pt>
                <c:pt idx="94">
                  <c:v>7.6855223487171926</c:v>
                </c:pt>
                <c:pt idx="95">
                  <c:v>7.7496267086563524</c:v>
                </c:pt>
                <c:pt idx="96">
                  <c:v>7.744527848228584</c:v>
                </c:pt>
                <c:pt idx="97">
                  <c:v>7.6456733568165109</c:v>
                </c:pt>
                <c:pt idx="98">
                  <c:v>7.7035339950457482</c:v>
                </c:pt>
                <c:pt idx="99">
                  <c:v>7.7165009697825351</c:v>
                </c:pt>
                <c:pt idx="100">
                  <c:v>7.7498933162430674</c:v>
                </c:pt>
                <c:pt idx="101">
                  <c:v>7.7551587186896462</c:v>
                </c:pt>
                <c:pt idx="102">
                  <c:v>7.7179808947777024</c:v>
                </c:pt>
                <c:pt idx="103">
                  <c:v>7.624369941487334</c:v>
                </c:pt>
                <c:pt idx="104">
                  <c:v>7.6602910071712182</c:v>
                </c:pt>
                <c:pt idx="105">
                  <c:v>7.6764627904350542</c:v>
                </c:pt>
                <c:pt idx="106">
                  <c:v>7.7666860215790088</c:v>
                </c:pt>
                <c:pt idx="107">
                  <c:v>7.7963269040097094</c:v>
                </c:pt>
                <c:pt idx="108">
                  <c:v>7.7830389491003498</c:v>
                </c:pt>
                <c:pt idx="109">
                  <c:v>7.774179802210929</c:v>
                </c:pt>
                <c:pt idx="110">
                  <c:v>7.6388419079572492</c:v>
                </c:pt>
                <c:pt idx="111">
                  <c:v>7.7481232279958965</c:v>
                </c:pt>
                <c:pt idx="112">
                  <c:v>7.8793301036498571</c:v>
                </c:pt>
                <c:pt idx="113">
                  <c:v>7.638814089639574</c:v>
                </c:pt>
                <c:pt idx="114">
                  <c:v>7.6767265997075835</c:v>
                </c:pt>
                <c:pt idx="115">
                  <c:v>7.7274278747016947</c:v>
                </c:pt>
                <c:pt idx="116">
                  <c:v>7.7996527517056942</c:v>
                </c:pt>
                <c:pt idx="117">
                  <c:v>7.7866121243810875</c:v>
                </c:pt>
                <c:pt idx="118">
                  <c:v>7.7068575778890764</c:v>
                </c:pt>
                <c:pt idx="119">
                  <c:v>7.8278546951447074</c:v>
                </c:pt>
                <c:pt idx="120">
                  <c:v>7.7235687530256456</c:v>
                </c:pt>
                <c:pt idx="121">
                  <c:v>7.7676791133614662</c:v>
                </c:pt>
                <c:pt idx="122">
                  <c:v>7.7642680306321008</c:v>
                </c:pt>
                <c:pt idx="123">
                  <c:v>7.753049349593323</c:v>
                </c:pt>
                <c:pt idx="124">
                  <c:v>7.8489912259504644</c:v>
                </c:pt>
                <c:pt idx="125">
                  <c:v>7.766517563253398</c:v>
                </c:pt>
                <c:pt idx="126">
                  <c:v>7.6586104284042138</c:v>
                </c:pt>
                <c:pt idx="127">
                  <c:v>7.8386766799568415</c:v>
                </c:pt>
                <c:pt idx="128">
                  <c:v>7.718583933443373</c:v>
                </c:pt>
                <c:pt idx="129">
                  <c:v>7.7530676846363198</c:v>
                </c:pt>
                <c:pt idx="130">
                  <c:v>7.8302834565261801</c:v>
                </c:pt>
                <c:pt idx="131">
                  <c:v>7.7436010983100871</c:v>
                </c:pt>
                <c:pt idx="132">
                  <c:v>7.747254422159747</c:v>
                </c:pt>
                <c:pt idx="133">
                  <c:v>7.8136942477231015</c:v>
                </c:pt>
                <c:pt idx="134">
                  <c:v>7.8027276250962601</c:v>
                </c:pt>
                <c:pt idx="135">
                  <c:v>7.7836644629912914</c:v>
                </c:pt>
                <c:pt idx="136">
                  <c:v>7.7893925393986656</c:v>
                </c:pt>
                <c:pt idx="137">
                  <c:v>7.7336303862824085</c:v>
                </c:pt>
                <c:pt idx="138">
                  <c:v>7.7875207996295712</c:v>
                </c:pt>
                <c:pt idx="139">
                  <c:v>7.8951318595253266</c:v>
                </c:pt>
                <c:pt idx="140">
                  <c:v>7.8210067478604124</c:v>
                </c:pt>
                <c:pt idx="141">
                  <c:v>7.8064634621818021</c:v>
                </c:pt>
                <c:pt idx="142">
                  <c:v>7.7432518092643559</c:v>
                </c:pt>
                <c:pt idx="143">
                  <c:v>7.7657832055667395</c:v>
                </c:pt>
                <c:pt idx="144">
                  <c:v>7.7758132995257334</c:v>
                </c:pt>
                <c:pt idx="145">
                  <c:v>7.8891510251197428</c:v>
                </c:pt>
                <c:pt idx="146">
                  <c:v>7.802214274108298</c:v>
                </c:pt>
                <c:pt idx="147">
                  <c:v>7.8063741825259019</c:v>
                </c:pt>
                <c:pt idx="148">
                  <c:v>7.8893716469099084</c:v>
                </c:pt>
                <c:pt idx="149">
                  <c:v>7.869108211211735</c:v>
                </c:pt>
                <c:pt idx="150">
                  <c:v>7.7835922095569696</c:v>
                </c:pt>
                <c:pt idx="151">
                  <c:v>7.7979592738869261</c:v>
                </c:pt>
                <c:pt idx="152">
                  <c:v>7.8389463580743666</c:v>
                </c:pt>
                <c:pt idx="153">
                  <c:v>7.8265975905126304</c:v>
                </c:pt>
                <c:pt idx="154">
                  <c:v>7.9337991658915925</c:v>
                </c:pt>
                <c:pt idx="155">
                  <c:v>7.8492880865638845</c:v>
                </c:pt>
                <c:pt idx="156">
                  <c:v>7.8983990913998774</c:v>
                </c:pt>
                <c:pt idx="157">
                  <c:v>7.9207318833998519</c:v>
                </c:pt>
                <c:pt idx="158">
                  <c:v>7.8449879776400291</c:v>
                </c:pt>
                <c:pt idx="159">
                  <c:v>7.8639238017810564</c:v>
                </c:pt>
                <c:pt idx="160">
                  <c:v>7.9514435741112806</c:v>
                </c:pt>
                <c:pt idx="161">
                  <c:v>7.8558818154954384</c:v>
                </c:pt>
                <c:pt idx="162">
                  <c:v>7.8837801685543347</c:v>
                </c:pt>
                <c:pt idx="163">
                  <c:v>7.9494789939825221</c:v>
                </c:pt>
                <c:pt idx="164">
                  <c:v>7.8543061558475564</c:v>
                </c:pt>
                <c:pt idx="165">
                  <c:v>7.9389104325299478</c:v>
                </c:pt>
                <c:pt idx="166">
                  <c:v>7.9498382067863673</c:v>
                </c:pt>
                <c:pt idx="167">
                  <c:v>7.8984148815671098</c:v>
                </c:pt>
                <c:pt idx="168">
                  <c:v>7.89418108858926</c:v>
                </c:pt>
                <c:pt idx="169">
                  <c:v>7.936817688227185</c:v>
                </c:pt>
                <c:pt idx="170">
                  <c:v>7.8396173364522568</c:v>
                </c:pt>
                <c:pt idx="171">
                  <c:v>7.918221828367642</c:v>
                </c:pt>
                <c:pt idx="172">
                  <c:v>7.9320660437093125</c:v>
                </c:pt>
                <c:pt idx="173">
                  <c:v>7.922432687662547</c:v>
                </c:pt>
                <c:pt idx="174">
                  <c:v>7.9072395588756805</c:v>
                </c:pt>
                <c:pt idx="175">
                  <c:v>8.0018418838079644</c:v>
                </c:pt>
                <c:pt idx="176">
                  <c:v>7.9071876099038505</c:v>
                </c:pt>
                <c:pt idx="177">
                  <c:v>7.8882380382408499</c:v>
                </c:pt>
                <c:pt idx="178">
                  <c:v>8.0130250085985288</c:v>
                </c:pt>
                <c:pt idx="179">
                  <c:v>7.9306480766099803</c:v>
                </c:pt>
                <c:pt idx="180">
                  <c:v>7.8490661537393116</c:v>
                </c:pt>
                <c:pt idx="181">
                  <c:v>7.8915928344031006</c:v>
                </c:pt>
                <c:pt idx="182">
                  <c:v>7.9307285122208508</c:v>
                </c:pt>
                <c:pt idx="183">
                  <c:v>7.9162094862975536</c:v>
                </c:pt>
                <c:pt idx="184">
                  <c:v>7.9060429369605174</c:v>
                </c:pt>
                <c:pt idx="185">
                  <c:v>7.9058482105802419</c:v>
                </c:pt>
                <c:pt idx="186">
                  <c:v>7.8723163134799439</c:v>
                </c:pt>
                <c:pt idx="187">
                  <c:v>7.9781649021262417</c:v>
                </c:pt>
                <c:pt idx="188">
                  <c:v>8.0348723620876346</c:v>
                </c:pt>
                <c:pt idx="189">
                  <c:v>7.8478359192124874</c:v>
                </c:pt>
                <c:pt idx="190">
                  <c:v>7.9054018913603814</c:v>
                </c:pt>
                <c:pt idx="191">
                  <c:v>7.9624423880382018</c:v>
                </c:pt>
                <c:pt idx="192">
                  <c:v>7.9333096061553388</c:v>
                </c:pt>
                <c:pt idx="193">
                  <c:v>7.8617951837556426</c:v>
                </c:pt>
                <c:pt idx="194">
                  <c:v>7.9829581737901592</c:v>
                </c:pt>
                <c:pt idx="195">
                  <c:v>7.9650893210998728</c:v>
                </c:pt>
                <c:pt idx="196">
                  <c:v>7.8689222689814695</c:v>
                </c:pt>
                <c:pt idx="197">
                  <c:v>7.94657032754243</c:v>
                </c:pt>
                <c:pt idx="198">
                  <c:v>7.9370495861781691</c:v>
                </c:pt>
                <c:pt idx="199">
                  <c:v>7.8749866294496655</c:v>
                </c:pt>
                <c:pt idx="200">
                  <c:v>7.830194277513538</c:v>
                </c:pt>
                <c:pt idx="201">
                  <c:v>7.8400581501118767</c:v>
                </c:pt>
                <c:pt idx="202">
                  <c:v>7.8879372037322302</c:v>
                </c:pt>
                <c:pt idx="203">
                  <c:v>7.828225462648037</c:v>
                </c:pt>
                <c:pt idx="204">
                  <c:v>7.8500849172001015</c:v>
                </c:pt>
                <c:pt idx="205">
                  <c:v>7.9007970658582067</c:v>
                </c:pt>
                <c:pt idx="206">
                  <c:v>7.7953082101282183</c:v>
                </c:pt>
                <c:pt idx="207">
                  <c:v>7.8841753294785413</c:v>
                </c:pt>
                <c:pt idx="208">
                  <c:v>7.9016601618181053</c:v>
                </c:pt>
                <c:pt idx="209">
                  <c:v>7.9695307568808005</c:v>
                </c:pt>
                <c:pt idx="210">
                  <c:v>7.9179055920328967</c:v>
                </c:pt>
                <c:pt idx="211">
                  <c:v>7.9116823127001812</c:v>
                </c:pt>
                <c:pt idx="212">
                  <c:v>7.8922856938457038</c:v>
                </c:pt>
                <c:pt idx="213">
                  <c:v>7.8736053394423493</c:v>
                </c:pt>
                <c:pt idx="214">
                  <c:v>7.9263775064288664</c:v>
                </c:pt>
                <c:pt idx="215">
                  <c:v>7.9135145103942097</c:v>
                </c:pt>
                <c:pt idx="216">
                  <c:v>7.9244246254044803</c:v>
                </c:pt>
                <c:pt idx="217">
                  <c:v>7.8785669314954525</c:v>
                </c:pt>
                <c:pt idx="218">
                  <c:v>7.928179178101356</c:v>
                </c:pt>
                <c:pt idx="219">
                  <c:v>7.8630776753251972</c:v>
                </c:pt>
                <c:pt idx="220">
                  <c:v>7.8142056419956312</c:v>
                </c:pt>
                <c:pt idx="221">
                  <c:v>7.8722726414867346</c:v>
                </c:pt>
                <c:pt idx="222">
                  <c:v>7.8280156912172796</c:v>
                </c:pt>
                <c:pt idx="223">
                  <c:v>7.8334709751342864</c:v>
                </c:pt>
                <c:pt idx="224">
                  <c:v>7.8146495667480362</c:v>
                </c:pt>
                <c:pt idx="225">
                  <c:v>7.8968949069000232</c:v>
                </c:pt>
                <c:pt idx="226">
                  <c:v>7.8509008113849461</c:v>
                </c:pt>
                <c:pt idx="227">
                  <c:v>7.8292373247855895</c:v>
                </c:pt>
                <c:pt idx="228">
                  <c:v>7.8535806781246844</c:v>
                </c:pt>
                <c:pt idx="229">
                  <c:v>7.9354536297291043</c:v>
                </c:pt>
                <c:pt idx="230">
                  <c:v>7.8642960287294006</c:v>
                </c:pt>
                <c:pt idx="231">
                  <c:v>7.8517703836382946</c:v>
                </c:pt>
                <c:pt idx="232">
                  <c:v>7.8311408329117382</c:v>
                </c:pt>
                <c:pt idx="233">
                  <c:v>7.8481656238156354</c:v>
                </c:pt>
                <c:pt idx="234">
                  <c:v>7.9042251934708929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F6-420F-AD6C-06B0A37CBD85}"/>
            </c:ext>
          </c:extLst>
        </c:ser>
        <c:ser>
          <c:idx val="7"/>
          <c:order val="7"/>
          <c:tx>
            <c:v>TK_2-4mg/L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Sheet1!$F$1663:$F$1897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Sheet1!$G$1663:$G$1897</c:f>
              <c:numCache>
                <c:formatCode>General</c:formatCode>
                <c:ptCount val="235"/>
                <c:pt idx="0">
                  <c:v>6.4607102650598316</c:v>
                </c:pt>
                <c:pt idx="1">
                  <c:v>6.4885413799281304</c:v>
                </c:pt>
                <c:pt idx="2">
                  <c:v>6.5680071542723288</c:v>
                </c:pt>
                <c:pt idx="3">
                  <c:v>6.5437798301963506</c:v>
                </c:pt>
                <c:pt idx="4">
                  <c:v>6.631940270633244</c:v>
                </c:pt>
                <c:pt idx="5">
                  <c:v>6.7188810103356156</c:v>
                </c:pt>
                <c:pt idx="6">
                  <c:v>6.6731433056443734</c:v>
                </c:pt>
                <c:pt idx="7">
                  <c:v>6.6860241336818271</c:v>
                </c:pt>
                <c:pt idx="8">
                  <c:v>6.5638527362115493</c:v>
                </c:pt>
                <c:pt idx="9">
                  <c:v>6.4915850933447423</c:v>
                </c:pt>
                <c:pt idx="10">
                  <c:v>6.5667831108399275</c:v>
                </c:pt>
                <c:pt idx="11">
                  <c:v>6.5400109832473632</c:v>
                </c:pt>
                <c:pt idx="12">
                  <c:v>6.6426157569574622</c:v>
                </c:pt>
                <c:pt idx="13">
                  <c:v>6.6347704948505841</c:v>
                </c:pt>
                <c:pt idx="14">
                  <c:v>6.6787381154676027</c:v>
                </c:pt>
                <c:pt idx="15">
                  <c:v>6.6853907360214215</c:v>
                </c:pt>
                <c:pt idx="16">
                  <c:v>6.8069247167733877</c:v>
                </c:pt>
                <c:pt idx="17">
                  <c:v>6.7992325751577711</c:v>
                </c:pt>
                <c:pt idx="18">
                  <c:v>6.8951238054906998</c:v>
                </c:pt>
                <c:pt idx="19">
                  <c:v>6.9943283692043234</c:v>
                </c:pt>
                <c:pt idx="20">
                  <c:v>7.0548208257271598</c:v>
                </c:pt>
                <c:pt idx="21">
                  <c:v>6.9926342099297365</c:v>
                </c:pt>
                <c:pt idx="22">
                  <c:v>7.0488141627079202</c:v>
                </c:pt>
                <c:pt idx="23">
                  <c:v>7.048133844781141</c:v>
                </c:pt>
                <c:pt idx="24">
                  <c:v>7.1653795258441608</c:v>
                </c:pt>
                <c:pt idx="25">
                  <c:v>7.1631328994539549</c:v>
                </c:pt>
                <c:pt idx="26">
                  <c:v>7.1345690029836932</c:v>
                </c:pt>
                <c:pt idx="27">
                  <c:v>7.1574453101974846</c:v>
                </c:pt>
                <c:pt idx="28">
                  <c:v>7.2821731698439507</c:v>
                </c:pt>
                <c:pt idx="29">
                  <c:v>7.2133262511206997</c:v>
                </c:pt>
                <c:pt idx="30">
                  <c:v>7.2161451253769231</c:v>
                </c:pt>
                <c:pt idx="31">
                  <c:v>7.2811158120685686</c:v>
                </c:pt>
                <c:pt idx="32">
                  <c:v>7.2685923330497699</c:v>
                </c:pt>
                <c:pt idx="33">
                  <c:v>7.3234193119445035</c:v>
                </c:pt>
                <c:pt idx="34">
                  <c:v>7.3172992291574843</c:v>
                </c:pt>
                <c:pt idx="35">
                  <c:v>7.3917798930835996</c:v>
                </c:pt>
                <c:pt idx="36">
                  <c:v>7.3532199310474873</c:v>
                </c:pt>
                <c:pt idx="37">
                  <c:v>7.3906943325559595</c:v>
                </c:pt>
                <c:pt idx="38">
                  <c:v>7.3845848843103132</c:v>
                </c:pt>
                <c:pt idx="39">
                  <c:v>7.3860739453043474</c:v>
                </c:pt>
                <c:pt idx="40">
                  <c:v>7.4014576752280057</c:v>
                </c:pt>
                <c:pt idx="41">
                  <c:v>7.4257074262520151</c:v>
                </c:pt>
                <c:pt idx="42">
                  <c:v>7.4338461477107263</c:v>
                </c:pt>
                <c:pt idx="43">
                  <c:v>7.4243418634766503</c:v>
                </c:pt>
                <c:pt idx="44">
                  <c:v>7.4975694294023416</c:v>
                </c:pt>
                <c:pt idx="45">
                  <c:v>7.5425933589281993</c:v>
                </c:pt>
                <c:pt idx="46">
                  <c:v>7.4484355984085058</c:v>
                </c:pt>
                <c:pt idx="47">
                  <c:v>7.5569954119094698</c:v>
                </c:pt>
                <c:pt idx="48">
                  <c:v>7.6092118103755828</c:v>
                </c:pt>
                <c:pt idx="49">
                  <c:v>7.5941431990420902</c:v>
                </c:pt>
                <c:pt idx="50">
                  <c:v>7.6372933723920102</c:v>
                </c:pt>
                <c:pt idx="51">
                  <c:v>7.553740910961972</c:v>
                </c:pt>
                <c:pt idx="52">
                  <c:v>7.6059834950912153</c:v>
                </c:pt>
                <c:pt idx="53">
                  <c:v>7.6764314520095214</c:v>
                </c:pt>
                <c:pt idx="54">
                  <c:v>7.6628551504184079</c:v>
                </c:pt>
                <c:pt idx="55">
                  <c:v>7.641300207169647</c:v>
                </c:pt>
                <c:pt idx="56">
                  <c:v>7.7103816394374665</c:v>
                </c:pt>
                <c:pt idx="57">
                  <c:v>7.657366716904356</c:v>
                </c:pt>
                <c:pt idx="58">
                  <c:v>7.7051751752657758</c:v>
                </c:pt>
                <c:pt idx="59">
                  <c:v>7.653532082620556</c:v>
                </c:pt>
                <c:pt idx="60">
                  <c:v>7.6827701852691241</c:v>
                </c:pt>
                <c:pt idx="61">
                  <c:v>7.7226558644112471</c:v>
                </c:pt>
                <c:pt idx="62">
                  <c:v>7.7101938383217323</c:v>
                </c:pt>
                <c:pt idx="63">
                  <c:v>7.7493174139934657</c:v>
                </c:pt>
                <c:pt idx="64">
                  <c:v>7.7382328681574633</c:v>
                </c:pt>
                <c:pt idx="65">
                  <c:v>7.6943016013304488</c:v>
                </c:pt>
                <c:pt idx="66">
                  <c:v>7.6781768031972097</c:v>
                </c:pt>
                <c:pt idx="67">
                  <c:v>7.7310047832481414</c:v>
                </c:pt>
                <c:pt idx="68">
                  <c:v>7.7298018427701249</c:v>
                </c:pt>
                <c:pt idx="69">
                  <c:v>7.6852651555590317</c:v>
                </c:pt>
                <c:pt idx="70">
                  <c:v>7.6993342431986056</c:v>
                </c:pt>
                <c:pt idx="71">
                  <c:v>7.7765761592252716</c:v>
                </c:pt>
                <c:pt idx="72">
                  <c:v>7.8236319966127663</c:v>
                </c:pt>
                <c:pt idx="73">
                  <c:v>7.6950537303872988</c:v>
                </c:pt>
                <c:pt idx="74">
                  <c:v>7.7016077267778931</c:v>
                </c:pt>
                <c:pt idx="75">
                  <c:v>7.8051450193661989</c:v>
                </c:pt>
                <c:pt idx="76">
                  <c:v>7.6943184544680596</c:v>
                </c:pt>
                <c:pt idx="77">
                  <c:v>7.7038577376435855</c:v>
                </c:pt>
                <c:pt idx="78">
                  <c:v>7.7195654899457047</c:v>
                </c:pt>
                <c:pt idx="79">
                  <c:v>7.7188868079404678</c:v>
                </c:pt>
                <c:pt idx="80">
                  <c:v>7.6395219375865295</c:v>
                </c:pt>
                <c:pt idx="81">
                  <c:v>7.7209866581933673</c:v>
                </c:pt>
                <c:pt idx="82">
                  <c:v>7.7891264400477196</c:v>
                </c:pt>
                <c:pt idx="83">
                  <c:v>7.8703157778955672</c:v>
                </c:pt>
                <c:pt idx="84">
                  <c:v>7.6596786349355686</c:v>
                </c:pt>
                <c:pt idx="85">
                  <c:v>7.7706809841623654</c:v>
                </c:pt>
                <c:pt idx="86">
                  <c:v>7.6828976591629194</c:v>
                </c:pt>
                <c:pt idx="87">
                  <c:v>7.6798927838387634</c:v>
                </c:pt>
                <c:pt idx="88">
                  <c:v>7.7459738767939728</c:v>
                </c:pt>
                <c:pt idx="89">
                  <c:v>7.7872718883173135</c:v>
                </c:pt>
                <c:pt idx="90">
                  <c:v>7.6095580968767216</c:v>
                </c:pt>
                <c:pt idx="91">
                  <c:v>7.7201663569780195</c:v>
                </c:pt>
                <c:pt idx="92">
                  <c:v>7.7535912219122114</c:v>
                </c:pt>
                <c:pt idx="93">
                  <c:v>7.6996892846804412</c:v>
                </c:pt>
                <c:pt idx="94">
                  <c:v>7.7003563150607466</c:v>
                </c:pt>
                <c:pt idx="95">
                  <c:v>7.738686060788476</c:v>
                </c:pt>
                <c:pt idx="96">
                  <c:v>7.6931711041848505</c:v>
                </c:pt>
                <c:pt idx="97">
                  <c:v>7.6815825658840593</c:v>
                </c:pt>
                <c:pt idx="98">
                  <c:v>7.7010537978469609</c:v>
                </c:pt>
                <c:pt idx="99">
                  <c:v>7.803893939177776</c:v>
                </c:pt>
                <c:pt idx="100">
                  <c:v>7.7053036008889082</c:v>
                </c:pt>
                <c:pt idx="101">
                  <c:v>7.6979897671801654</c:v>
                </c:pt>
                <c:pt idx="102">
                  <c:v>7.7907307864964013</c:v>
                </c:pt>
                <c:pt idx="103">
                  <c:v>7.790523531461</c:v>
                </c:pt>
                <c:pt idx="104">
                  <c:v>7.6809049663603757</c:v>
                </c:pt>
                <c:pt idx="105">
                  <c:v>7.7589817124401526</c:v>
                </c:pt>
                <c:pt idx="106">
                  <c:v>7.6716879273383061</c:v>
                </c:pt>
                <c:pt idx="107">
                  <c:v>7.6551282489667161</c:v>
                </c:pt>
                <c:pt idx="108">
                  <c:v>7.7788658896900742</c:v>
                </c:pt>
                <c:pt idx="109">
                  <c:v>7.7646051412130568</c:v>
                </c:pt>
                <c:pt idx="110">
                  <c:v>7.7307345801325882</c:v>
                </c:pt>
                <c:pt idx="111">
                  <c:v>7.7284194343348842</c:v>
                </c:pt>
                <c:pt idx="112">
                  <c:v>7.7709321608908111</c:v>
                </c:pt>
                <c:pt idx="113">
                  <c:v>7.7324362094042449</c:v>
                </c:pt>
                <c:pt idx="114">
                  <c:v>7.7212366319596342</c:v>
                </c:pt>
                <c:pt idx="115">
                  <c:v>7.7834026471185993</c:v>
                </c:pt>
                <c:pt idx="116">
                  <c:v>7.7577162115865379</c:v>
                </c:pt>
                <c:pt idx="117">
                  <c:v>7.6840749878873966</c:v>
                </c:pt>
                <c:pt idx="118">
                  <c:v>7.7493794862677365</c:v>
                </c:pt>
                <c:pt idx="119">
                  <c:v>7.7204524906068395</c:v>
                </c:pt>
                <c:pt idx="120">
                  <c:v>7.6552030052877198</c:v>
                </c:pt>
                <c:pt idx="121">
                  <c:v>7.7831063887755292</c:v>
                </c:pt>
                <c:pt idx="122">
                  <c:v>7.7477175675735852</c:v>
                </c:pt>
                <c:pt idx="123">
                  <c:v>7.724643546054935</c:v>
                </c:pt>
                <c:pt idx="124">
                  <c:v>7.7905989451212179</c:v>
                </c:pt>
                <c:pt idx="125">
                  <c:v>7.7239990257618647</c:v>
                </c:pt>
                <c:pt idx="126">
                  <c:v>7.8100118815752353</c:v>
                </c:pt>
                <c:pt idx="127">
                  <c:v>7.8332651611340847</c:v>
                </c:pt>
                <c:pt idx="128">
                  <c:v>7.7698819977444371</c:v>
                </c:pt>
                <c:pt idx="129">
                  <c:v>7.6568818916726382</c:v>
                </c:pt>
                <c:pt idx="130">
                  <c:v>7.7219695794417031</c:v>
                </c:pt>
                <c:pt idx="131">
                  <c:v>7.7025195839999681</c:v>
                </c:pt>
                <c:pt idx="132">
                  <c:v>7.7633188499538992</c:v>
                </c:pt>
                <c:pt idx="133">
                  <c:v>7.7871439459567853</c:v>
                </c:pt>
                <c:pt idx="134">
                  <c:v>7.7670516604051851</c:v>
                </c:pt>
                <c:pt idx="135">
                  <c:v>7.7529288946166641</c:v>
                </c:pt>
                <c:pt idx="136">
                  <c:v>7.8282685143398387</c:v>
                </c:pt>
                <c:pt idx="137">
                  <c:v>7.7423818393102497</c:v>
                </c:pt>
                <c:pt idx="138">
                  <c:v>7.758256730883959</c:v>
                </c:pt>
                <c:pt idx="139">
                  <c:v>7.7203211991925853</c:v>
                </c:pt>
                <c:pt idx="140">
                  <c:v>7.7091857653882645</c:v>
                </c:pt>
                <c:pt idx="141">
                  <c:v>7.7646322555291389</c:v>
                </c:pt>
                <c:pt idx="142">
                  <c:v>7.8138408534880854</c:v>
                </c:pt>
                <c:pt idx="143">
                  <c:v>7.8151855635932002</c:v>
                </c:pt>
                <c:pt idx="144">
                  <c:v>7.7050448590513332</c:v>
                </c:pt>
                <c:pt idx="145">
                  <c:v>7.8998035076113347</c:v>
                </c:pt>
                <c:pt idx="146">
                  <c:v>7.7759486800097033</c:v>
                </c:pt>
                <c:pt idx="147">
                  <c:v>7.7697439704073412</c:v>
                </c:pt>
                <c:pt idx="148">
                  <c:v>7.8102220452628135</c:v>
                </c:pt>
                <c:pt idx="149">
                  <c:v>7.7277801663494916</c:v>
                </c:pt>
                <c:pt idx="150">
                  <c:v>7.7803571573445875</c:v>
                </c:pt>
                <c:pt idx="151">
                  <c:v>7.767992736856705</c:v>
                </c:pt>
                <c:pt idx="152">
                  <c:v>7.7778426955632236</c:v>
                </c:pt>
                <c:pt idx="153">
                  <c:v>7.7279277436169052</c:v>
                </c:pt>
                <c:pt idx="154">
                  <c:v>7.8520966159963281</c:v>
                </c:pt>
                <c:pt idx="155">
                  <c:v>7.8130912968707786</c:v>
                </c:pt>
                <c:pt idx="156">
                  <c:v>7.7521508147385951</c:v>
                </c:pt>
                <c:pt idx="157">
                  <c:v>7.8194683436006631</c:v>
                </c:pt>
                <c:pt idx="158">
                  <c:v>7.7374619965362008</c:v>
                </c:pt>
                <c:pt idx="159">
                  <c:v>7.7538097220527966</c:v>
                </c:pt>
                <c:pt idx="160">
                  <c:v>7.8356253220941259</c:v>
                </c:pt>
                <c:pt idx="161">
                  <c:v>7.8014570370566974</c:v>
                </c:pt>
                <c:pt idx="162">
                  <c:v>7.8163781522945985</c:v>
                </c:pt>
                <c:pt idx="163">
                  <c:v>7.8682902287936196</c:v>
                </c:pt>
                <c:pt idx="164">
                  <c:v>7.6954193434404505</c:v>
                </c:pt>
                <c:pt idx="165">
                  <c:v>7.8068146341406157</c:v>
                </c:pt>
                <c:pt idx="166">
                  <c:v>7.8599281215056473</c:v>
                </c:pt>
                <c:pt idx="167">
                  <c:v>7.8239671004038822</c:v>
                </c:pt>
                <c:pt idx="168">
                  <c:v>7.8192973909076446</c:v>
                </c:pt>
                <c:pt idx="169">
                  <c:v>7.8448816315471257</c:v>
                </c:pt>
                <c:pt idx="170">
                  <c:v>7.7619581737664625</c:v>
                </c:pt>
                <c:pt idx="171">
                  <c:v>7.7660308428766465</c:v>
                </c:pt>
                <c:pt idx="172">
                  <c:v>7.8344189470576762</c:v>
                </c:pt>
                <c:pt idx="173">
                  <c:v>7.8335351849972508</c:v>
                </c:pt>
                <c:pt idx="174">
                  <c:v>7.8365588479365389</c:v>
                </c:pt>
                <c:pt idx="175">
                  <c:v>7.858100486703341</c:v>
                </c:pt>
                <c:pt idx="176">
                  <c:v>7.7634116068132766</c:v>
                </c:pt>
                <c:pt idx="177">
                  <c:v>7.7738497575714316</c:v>
                </c:pt>
                <c:pt idx="178">
                  <c:v>7.8384729667933009</c:v>
                </c:pt>
                <c:pt idx="179">
                  <c:v>7.9084357929204012</c:v>
                </c:pt>
                <c:pt idx="180">
                  <c:v>7.7824422231997019</c:v>
                </c:pt>
                <c:pt idx="181">
                  <c:v>7.8115866325298642</c:v>
                </c:pt>
                <c:pt idx="182">
                  <c:v>7.7855250593788154</c:v>
                </c:pt>
                <c:pt idx="183">
                  <c:v>7.8358324076059525</c:v>
                </c:pt>
                <c:pt idx="184">
                  <c:v>7.8520916440023258</c:v>
                </c:pt>
                <c:pt idx="185">
                  <c:v>7.8782687272872689</c:v>
                </c:pt>
                <c:pt idx="186">
                  <c:v>7.8166199455075223</c:v>
                </c:pt>
                <c:pt idx="187">
                  <c:v>7.8524605247512245</c:v>
                </c:pt>
                <c:pt idx="188">
                  <c:v>7.8751208000677355</c:v>
                </c:pt>
                <c:pt idx="189">
                  <c:v>7.7805088925775383</c:v>
                </c:pt>
                <c:pt idx="190">
                  <c:v>7.8032649135568475</c:v>
                </c:pt>
                <c:pt idx="191">
                  <c:v>7.9146323587326606</c:v>
                </c:pt>
                <c:pt idx="192">
                  <c:v>7.8268855297365176</c:v>
                </c:pt>
                <c:pt idx="193">
                  <c:v>7.7864427299277859</c:v>
                </c:pt>
                <c:pt idx="194">
                  <c:v>7.8408342846993948</c:v>
                </c:pt>
                <c:pt idx="195">
                  <c:v>7.8480630194632566</c:v>
                </c:pt>
                <c:pt idx="196">
                  <c:v>7.7916991098445081</c:v>
                </c:pt>
                <c:pt idx="197">
                  <c:v>7.8806112605988528</c:v>
                </c:pt>
                <c:pt idx="198">
                  <c:v>7.8052203159472109</c:v>
                </c:pt>
                <c:pt idx="199">
                  <c:v>7.878506470196319</c:v>
                </c:pt>
                <c:pt idx="200">
                  <c:v>7.7478614236331094</c:v>
                </c:pt>
                <c:pt idx="201">
                  <c:v>7.8473182050389649</c:v>
                </c:pt>
                <c:pt idx="202">
                  <c:v>7.8113469820145705</c:v>
                </c:pt>
                <c:pt idx="203">
                  <c:v>7.7746711789937288</c:v>
                </c:pt>
                <c:pt idx="204">
                  <c:v>7.7628957584726832</c:v>
                </c:pt>
                <c:pt idx="205">
                  <c:v>7.8688815549426625</c:v>
                </c:pt>
                <c:pt idx="206">
                  <c:v>7.7253536682525734</c:v>
                </c:pt>
                <c:pt idx="207">
                  <c:v>7.7790258526040255</c:v>
                </c:pt>
                <c:pt idx="208">
                  <c:v>7.8076068751041969</c:v>
                </c:pt>
                <c:pt idx="209">
                  <c:v>7.8106522424345259</c:v>
                </c:pt>
                <c:pt idx="210">
                  <c:v>7.7900085009254063</c:v>
                </c:pt>
                <c:pt idx="211">
                  <c:v>7.7859302782205333</c:v>
                </c:pt>
                <c:pt idx="212">
                  <c:v>7.920797025533842</c:v>
                </c:pt>
                <c:pt idx="213">
                  <c:v>7.8540714741596922</c:v>
                </c:pt>
                <c:pt idx="214">
                  <c:v>7.7866325804714664</c:v>
                </c:pt>
                <c:pt idx="215">
                  <c:v>7.8475002752984766</c:v>
                </c:pt>
                <c:pt idx="216">
                  <c:v>7.8033434287464072</c:v>
                </c:pt>
                <c:pt idx="217">
                  <c:v>7.8219313940690594</c:v>
                </c:pt>
                <c:pt idx="218">
                  <c:v>7.8057228572569546</c:v>
                </c:pt>
                <c:pt idx="219">
                  <c:v>7.7875174497433912</c:v>
                </c:pt>
                <c:pt idx="220">
                  <c:v>7.7716476928212401</c:v>
                </c:pt>
                <c:pt idx="221">
                  <c:v>7.7751067412250219</c:v>
                </c:pt>
                <c:pt idx="222">
                  <c:v>7.7569262607053835</c:v>
                </c:pt>
                <c:pt idx="223">
                  <c:v>7.7411814545925814</c:v>
                </c:pt>
                <c:pt idx="224">
                  <c:v>7.7880024882785515</c:v>
                </c:pt>
                <c:pt idx="225">
                  <c:v>7.8033535210823031</c:v>
                </c:pt>
                <c:pt idx="226">
                  <c:v>7.7422387350989013</c:v>
                </c:pt>
                <c:pt idx="227">
                  <c:v>7.7758049107044283</c:v>
                </c:pt>
                <c:pt idx="228">
                  <c:v>7.7616443782366575</c:v>
                </c:pt>
                <c:pt idx="229">
                  <c:v>7.7984092444912854</c:v>
                </c:pt>
                <c:pt idx="230">
                  <c:v>7.668762178176797</c:v>
                </c:pt>
                <c:pt idx="231">
                  <c:v>7.777653475734807</c:v>
                </c:pt>
                <c:pt idx="232">
                  <c:v>7.8238042373707568</c:v>
                </c:pt>
                <c:pt idx="233">
                  <c:v>7.8236789338373462</c:v>
                </c:pt>
                <c:pt idx="234">
                  <c:v>7.8023934597632643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F6-420F-AD6C-06B0A37CBD85}"/>
            </c:ext>
          </c:extLst>
        </c:ser>
        <c:ser>
          <c:idx val="8"/>
          <c:order val="8"/>
          <c:tx>
            <c:v>TK_3-4mg/L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Sheet1!$F$1898:$F$2132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Sheet1!$G$1898:$G$2132</c:f>
              <c:numCache>
                <c:formatCode>General</c:formatCode>
                <c:ptCount val="235"/>
                <c:pt idx="0">
                  <c:v>6.014719180300574</c:v>
                </c:pt>
                <c:pt idx="1">
                  <c:v>6.0537423595093838</c:v>
                </c:pt>
                <c:pt idx="2">
                  <c:v>6.034335585970827</c:v>
                </c:pt>
                <c:pt idx="3">
                  <c:v>6.0971951580712513</c:v>
                </c:pt>
                <c:pt idx="4">
                  <c:v>6.1614167028982703</c:v>
                </c:pt>
                <c:pt idx="5">
                  <c:v>6.1243164565165991</c:v>
                </c:pt>
                <c:pt idx="6">
                  <c:v>6.1775556565105916</c:v>
                </c:pt>
                <c:pt idx="7">
                  <c:v>6.142998548858273</c:v>
                </c:pt>
                <c:pt idx="8">
                  <c:v>6.129081538312585</c:v>
                </c:pt>
                <c:pt idx="9">
                  <c:v>6.1032821268752162</c:v>
                </c:pt>
                <c:pt idx="10">
                  <c:v>6.1880995317504075</c:v>
                </c:pt>
                <c:pt idx="11">
                  <c:v>6.1359759191157792</c:v>
                </c:pt>
                <c:pt idx="12">
                  <c:v>6.2696262722942562</c:v>
                </c:pt>
                <c:pt idx="13">
                  <c:v>6.3239750705112927</c:v>
                </c:pt>
                <c:pt idx="14">
                  <c:v>6.4731753953797622</c:v>
                </c:pt>
                <c:pt idx="15">
                  <c:v>6.4319332950410928</c:v>
                </c:pt>
                <c:pt idx="16">
                  <c:v>6.5631217620308826</c:v>
                </c:pt>
                <c:pt idx="17">
                  <c:v>6.5443686547109294</c:v>
                </c:pt>
                <c:pt idx="18">
                  <c:v>6.7118588977148548</c:v>
                </c:pt>
                <c:pt idx="19">
                  <c:v>6.6876953359903473</c:v>
                </c:pt>
                <c:pt idx="20">
                  <c:v>6.7370120342457245</c:v>
                </c:pt>
                <c:pt idx="21">
                  <c:v>6.7700011457728335</c:v>
                </c:pt>
                <c:pt idx="22">
                  <c:v>6.7519300605305812</c:v>
                </c:pt>
                <c:pt idx="23">
                  <c:v>6.7095426396550204</c:v>
                </c:pt>
                <c:pt idx="24">
                  <c:v>6.7646298913725484</c:v>
                </c:pt>
                <c:pt idx="25">
                  <c:v>6.7798832513718041</c:v>
                </c:pt>
                <c:pt idx="26">
                  <c:v>6.812479873201057</c:v>
                </c:pt>
                <c:pt idx="27">
                  <c:v>6.7749029189794019</c:v>
                </c:pt>
                <c:pt idx="28">
                  <c:v>6.7846242156238938</c:v>
                </c:pt>
                <c:pt idx="29">
                  <c:v>6.8464946659006714</c:v>
                </c:pt>
                <c:pt idx="30">
                  <c:v>6.7728139775490241</c:v>
                </c:pt>
                <c:pt idx="31">
                  <c:v>6.7681628445476099</c:v>
                </c:pt>
                <c:pt idx="32">
                  <c:v>6.8092659967406828</c:v>
                </c:pt>
                <c:pt idx="33">
                  <c:v>6.86872798505867</c:v>
                </c:pt>
                <c:pt idx="34">
                  <c:v>6.8194391750040007</c:v>
                </c:pt>
                <c:pt idx="35">
                  <c:v>6.777859398231147</c:v>
                </c:pt>
                <c:pt idx="36">
                  <c:v>6.8180198706791133</c:v>
                </c:pt>
                <c:pt idx="37">
                  <c:v>6.8491648243116812</c:v>
                </c:pt>
                <c:pt idx="38">
                  <c:v>6.7532306786162337</c:v>
                </c:pt>
                <c:pt idx="39">
                  <c:v>6.7885512569590638</c:v>
                </c:pt>
                <c:pt idx="40">
                  <c:v>6.7772197491701007</c:v>
                </c:pt>
                <c:pt idx="41">
                  <c:v>6.8545564933706906</c:v>
                </c:pt>
                <c:pt idx="42">
                  <c:v>6.8314573267467251</c:v>
                </c:pt>
                <c:pt idx="43">
                  <c:v>6.7283010542980737</c:v>
                </c:pt>
                <c:pt idx="44">
                  <c:v>6.777069192114868</c:v>
                </c:pt>
                <c:pt idx="45">
                  <c:v>6.7653237916595597</c:v>
                </c:pt>
                <c:pt idx="46">
                  <c:v>6.7463019379271625</c:v>
                </c:pt>
                <c:pt idx="47">
                  <c:v>6.7382907158640233</c:v>
                </c:pt>
                <c:pt idx="48">
                  <c:v>6.818296737487259</c:v>
                </c:pt>
                <c:pt idx="49">
                  <c:v>6.7249809631348239</c:v>
                </c:pt>
                <c:pt idx="50">
                  <c:v>6.7264838631067301</c:v>
                </c:pt>
                <c:pt idx="51">
                  <c:v>6.675931779614154</c:v>
                </c:pt>
                <c:pt idx="52">
                  <c:v>6.7961619103988742</c:v>
                </c:pt>
                <c:pt idx="53">
                  <c:v>6.6783245769952639</c:v>
                </c:pt>
                <c:pt idx="54">
                  <c:v>6.7439298112282815</c:v>
                </c:pt>
                <c:pt idx="55">
                  <c:v>6.7253357443474693</c:v>
                </c:pt>
                <c:pt idx="56">
                  <c:v>6.7299410880513637</c:v>
                </c:pt>
                <c:pt idx="57">
                  <c:v>6.7236694748766999</c:v>
                </c:pt>
                <c:pt idx="58">
                  <c:v>6.7176193548443521</c:v>
                </c:pt>
                <c:pt idx="59">
                  <c:v>6.7573945987498254</c:v>
                </c:pt>
                <c:pt idx="60">
                  <c:v>6.7912570191932549</c:v>
                </c:pt>
                <c:pt idx="61">
                  <c:v>6.6655055325133343</c:v>
                </c:pt>
                <c:pt idx="62">
                  <c:v>6.7590023816538922</c:v>
                </c:pt>
                <c:pt idx="63">
                  <c:v>6.6674496030111365</c:v>
                </c:pt>
                <c:pt idx="64">
                  <c:v>6.6919405130715655</c:v>
                </c:pt>
                <c:pt idx="65">
                  <c:v>6.7199415379486558</c:v>
                </c:pt>
                <c:pt idx="66">
                  <c:v>6.6552992871626211</c:v>
                </c:pt>
                <c:pt idx="67">
                  <c:v>6.646418164936386</c:v>
                </c:pt>
                <c:pt idx="68">
                  <c:v>6.7654253364582591</c:v>
                </c:pt>
                <c:pt idx="69">
                  <c:v>6.6905769209999946</c:v>
                </c:pt>
                <c:pt idx="70">
                  <c:v>6.6605896495627777</c:v>
                </c:pt>
                <c:pt idx="71">
                  <c:v>6.6218119301764888</c:v>
                </c:pt>
                <c:pt idx="72">
                  <c:v>6.6864396211414086</c:v>
                </c:pt>
                <c:pt idx="73">
                  <c:v>6.5865868892857451</c:v>
                </c:pt>
                <c:pt idx="74">
                  <c:v>6.6436785737818251</c:v>
                </c:pt>
                <c:pt idx="75">
                  <c:v>6.7866439507923291</c:v>
                </c:pt>
                <c:pt idx="76">
                  <c:v>6.6663726782051764</c:v>
                </c:pt>
                <c:pt idx="77">
                  <c:v>6.6918996830179802</c:v>
                </c:pt>
                <c:pt idx="78">
                  <c:v>6.6746826653355491</c:v>
                </c:pt>
                <c:pt idx="79">
                  <c:v>6.709726967042732</c:v>
                </c:pt>
                <c:pt idx="80">
                  <c:v>6.6455017176728299</c:v>
                </c:pt>
                <c:pt idx="81">
                  <c:v>6.7623482316739967</c:v>
                </c:pt>
                <c:pt idx="82">
                  <c:v>6.7624631299654965</c:v>
                </c:pt>
                <c:pt idx="83">
                  <c:v>6.8171241865192043</c:v>
                </c:pt>
                <c:pt idx="84">
                  <c:v>6.8182810307813417</c:v>
                </c:pt>
                <c:pt idx="85">
                  <c:v>6.8176627928829285</c:v>
                </c:pt>
                <c:pt idx="86">
                  <c:v>6.8702904426587654</c:v>
                </c:pt>
                <c:pt idx="87">
                  <c:v>6.8939970296736535</c:v>
                </c:pt>
                <c:pt idx="88">
                  <c:v>7.0215996725522327</c:v>
                </c:pt>
                <c:pt idx="89">
                  <c:v>7.0523747276930546</c:v>
                </c:pt>
                <c:pt idx="90">
                  <c:v>7.1237915910158245</c:v>
                </c:pt>
                <c:pt idx="91">
                  <c:v>7.0937806261191634</c:v>
                </c:pt>
                <c:pt idx="92">
                  <c:v>7.1843615894659107</c:v>
                </c:pt>
                <c:pt idx="93">
                  <c:v>7.1988288607725872</c:v>
                </c:pt>
                <c:pt idx="94">
                  <c:v>7.2553233638604304</c:v>
                </c:pt>
                <c:pt idx="95">
                  <c:v>7.30065818681192</c:v>
                </c:pt>
                <c:pt idx="96">
                  <c:v>7.3670114252663375</c:v>
                </c:pt>
                <c:pt idx="97">
                  <c:v>7.4597206840326118</c:v>
                </c:pt>
                <c:pt idx="98">
                  <c:v>7.5476966146857283</c:v>
                </c:pt>
                <c:pt idx="99">
                  <c:v>7.5885416236229375</c:v>
                </c:pt>
                <c:pt idx="100">
                  <c:v>7.725002805671056</c:v>
                </c:pt>
                <c:pt idx="101">
                  <c:v>7.7325035061724101</c:v>
                </c:pt>
                <c:pt idx="102">
                  <c:v>7.8367993693426286</c:v>
                </c:pt>
                <c:pt idx="103">
                  <c:v>7.9091324547993596</c:v>
                </c:pt>
                <c:pt idx="104">
                  <c:v>7.8992814142421679</c:v>
                </c:pt>
                <c:pt idx="105">
                  <c:v>7.8878770602037251</c:v>
                </c:pt>
                <c:pt idx="106">
                  <c:v>7.8871012899517403</c:v>
                </c:pt>
                <c:pt idx="107">
                  <c:v>7.9808932637874461</c:v>
                </c:pt>
                <c:pt idx="108">
                  <c:v>7.946195133623208</c:v>
                </c:pt>
                <c:pt idx="109">
                  <c:v>7.9632498689619267</c:v>
                </c:pt>
                <c:pt idx="110">
                  <c:v>8.0321693052942909</c:v>
                </c:pt>
                <c:pt idx="111">
                  <c:v>7.9807856787377682</c:v>
                </c:pt>
                <c:pt idx="112">
                  <c:v>8.0962956016606515</c:v>
                </c:pt>
                <c:pt idx="113">
                  <c:v>8.1299614552504469</c:v>
                </c:pt>
                <c:pt idx="114">
                  <c:v>8.0902084773235945</c:v>
                </c:pt>
                <c:pt idx="115">
                  <c:v>8.0411317359386327</c:v>
                </c:pt>
                <c:pt idx="116">
                  <c:v>8.0489352772447358</c:v>
                </c:pt>
                <c:pt idx="117">
                  <c:v>8.1100252811481983</c:v>
                </c:pt>
                <c:pt idx="118">
                  <c:v>7.9985980146935614</c:v>
                </c:pt>
                <c:pt idx="119">
                  <c:v>8.0656791613304168</c:v>
                </c:pt>
                <c:pt idx="120">
                  <c:v>8.0924852409844963</c:v>
                </c:pt>
                <c:pt idx="121">
                  <c:v>8.0716488857689281</c:v>
                </c:pt>
                <c:pt idx="122">
                  <c:v>8.0964986351068653</c:v>
                </c:pt>
                <c:pt idx="123">
                  <c:v>8.0024950899948646</c:v>
                </c:pt>
                <c:pt idx="124">
                  <c:v>8.0596478461617433</c:v>
                </c:pt>
                <c:pt idx="125">
                  <c:v>8.0612809071912839</c:v>
                </c:pt>
                <c:pt idx="126">
                  <c:v>8.1337057478456778</c:v>
                </c:pt>
                <c:pt idx="127">
                  <c:v>8.1310253478569656</c:v>
                </c:pt>
                <c:pt idx="128">
                  <c:v>8.1015672874659721</c:v>
                </c:pt>
                <c:pt idx="129">
                  <c:v>8.1097148055662647</c:v>
                </c:pt>
                <c:pt idx="130">
                  <c:v>8.093791249856837</c:v>
                </c:pt>
                <c:pt idx="131">
                  <c:v>8.0842412246619322</c:v>
                </c:pt>
                <c:pt idx="132">
                  <c:v>8.1138482992581604</c:v>
                </c:pt>
                <c:pt idx="133">
                  <c:v>8.0686477328411197</c:v>
                </c:pt>
                <c:pt idx="134">
                  <c:v>8.1206103942110293</c:v>
                </c:pt>
                <c:pt idx="135">
                  <c:v>8.1297212958834724</c:v>
                </c:pt>
                <c:pt idx="136">
                  <c:v>8.0221561104542189</c:v>
                </c:pt>
                <c:pt idx="137">
                  <c:v>8.0530780164500939</c:v>
                </c:pt>
                <c:pt idx="138">
                  <c:v>8.0728040752205352</c:v>
                </c:pt>
                <c:pt idx="139">
                  <c:v>8.155038372697792</c:v>
                </c:pt>
                <c:pt idx="140">
                  <c:v>8.1005473306688334</c:v>
                </c:pt>
                <c:pt idx="141">
                  <c:v>8.18086826702549</c:v>
                </c:pt>
                <c:pt idx="142">
                  <c:v>8.1616324633712765</c:v>
                </c:pt>
                <c:pt idx="143">
                  <c:v>8.0696170309638156</c:v>
                </c:pt>
                <c:pt idx="144">
                  <c:v>8.0770454574877153</c:v>
                </c:pt>
                <c:pt idx="145">
                  <c:v>8.2280404741850379</c:v>
                </c:pt>
                <c:pt idx="146">
                  <c:v>8.1196584805532055</c:v>
                </c:pt>
                <c:pt idx="147">
                  <c:v>8.1106521558024749</c:v>
                </c:pt>
                <c:pt idx="148">
                  <c:v>8.1927315650489625</c:v>
                </c:pt>
                <c:pt idx="149">
                  <c:v>8.1356938579230285</c:v>
                </c:pt>
                <c:pt idx="150">
                  <c:v>8.114897693782023</c:v>
                </c:pt>
                <c:pt idx="151">
                  <c:v>8.1158145938305193</c:v>
                </c:pt>
                <c:pt idx="152">
                  <c:v>8.1569222416053897</c:v>
                </c:pt>
                <c:pt idx="153">
                  <c:v>8.1260092524291867</c:v>
                </c:pt>
                <c:pt idx="154">
                  <c:v>8.1928604055485348</c:v>
                </c:pt>
                <c:pt idx="155">
                  <c:v>8.1229594099756728</c:v>
                </c:pt>
                <c:pt idx="156">
                  <c:v>8.1477351133348517</c:v>
                </c:pt>
                <c:pt idx="157">
                  <c:v>8.1890887131278518</c:v>
                </c:pt>
                <c:pt idx="158">
                  <c:v>8.180541470947313</c:v>
                </c:pt>
                <c:pt idx="159">
                  <c:v>8.162872978714022</c:v>
                </c:pt>
                <c:pt idx="160">
                  <c:v>8.17508410819344</c:v>
                </c:pt>
                <c:pt idx="161">
                  <c:v>8.2122656659779949</c:v>
                </c:pt>
                <c:pt idx="162">
                  <c:v>8.1226267391966971</c:v>
                </c:pt>
                <c:pt idx="163">
                  <c:v>8.1717765229992825</c:v>
                </c:pt>
                <c:pt idx="164">
                  <c:v>8.1364534596842724</c:v>
                </c:pt>
                <c:pt idx="165">
                  <c:v>8.1884399404406327</c:v>
                </c:pt>
                <c:pt idx="166">
                  <c:v>8.2522349455465864</c:v>
                </c:pt>
                <c:pt idx="167">
                  <c:v>8.1567904969190526</c:v>
                </c:pt>
                <c:pt idx="168">
                  <c:v>8.15948934572857</c:v>
                </c:pt>
                <c:pt idx="169">
                  <c:v>8.1294438124968895</c:v>
                </c:pt>
                <c:pt idx="170">
                  <c:v>8.0970767048173631</c:v>
                </c:pt>
                <c:pt idx="171">
                  <c:v>8.144251816080283</c:v>
                </c:pt>
                <c:pt idx="172">
                  <c:v>8.2152471465670089</c:v>
                </c:pt>
                <c:pt idx="173">
                  <c:v>8.2032024400567867</c:v>
                </c:pt>
                <c:pt idx="174">
                  <c:v>8.1588449476764335</c:v>
                </c:pt>
                <c:pt idx="175">
                  <c:v>8.176155708097232</c:v>
                </c:pt>
                <c:pt idx="176">
                  <c:v>8.1392045158788413</c:v>
                </c:pt>
                <c:pt idx="177">
                  <c:v>8.0828110231177437</c:v>
                </c:pt>
                <c:pt idx="178">
                  <c:v>8.2367974015994765</c:v>
                </c:pt>
                <c:pt idx="179">
                  <c:v>8.2666954162989477</c:v>
                </c:pt>
                <c:pt idx="180">
                  <c:v>8.2648715213890807</c:v>
                </c:pt>
                <c:pt idx="181">
                  <c:v>8.1766162576778374</c:v>
                </c:pt>
                <c:pt idx="182">
                  <c:v>8.2035117068540959</c:v>
                </c:pt>
                <c:pt idx="183">
                  <c:v>8.183409290069207</c:v>
                </c:pt>
                <c:pt idx="184">
                  <c:v>8.2652040829537814</c:v>
                </c:pt>
                <c:pt idx="185">
                  <c:v>8.2111404585235963</c:v>
                </c:pt>
                <c:pt idx="186">
                  <c:v>8.2216233233085987</c:v>
                </c:pt>
                <c:pt idx="187">
                  <c:v>8.1650924682136967</c:v>
                </c:pt>
                <c:pt idx="188">
                  <c:v>8.2616153639429832</c:v>
                </c:pt>
                <c:pt idx="189">
                  <c:v>8.2096973318056357</c:v>
                </c:pt>
                <c:pt idx="190">
                  <c:v>8.1172041324640727</c:v>
                </c:pt>
                <c:pt idx="191">
                  <c:v>8.186035459074029</c:v>
                </c:pt>
                <c:pt idx="192">
                  <c:v>8.1715433982629779</c:v>
                </c:pt>
                <c:pt idx="193">
                  <c:v>8.2244126185004713</c:v>
                </c:pt>
                <c:pt idx="194">
                  <c:v>8.2131069232608738</c:v>
                </c:pt>
                <c:pt idx="195">
                  <c:v>8.1482182732162141</c:v>
                </c:pt>
                <c:pt idx="196">
                  <c:v>8.2067645991377098</c:v>
                </c:pt>
                <c:pt idx="197">
                  <c:v>8.1631351987433725</c:v>
                </c:pt>
                <c:pt idx="198">
                  <c:v>8.2058978150547564</c:v>
                </c:pt>
                <c:pt idx="199">
                  <c:v>8.1415057967784854</c:v>
                </c:pt>
                <c:pt idx="200">
                  <c:v>8.2090215683729539</c:v>
                </c:pt>
                <c:pt idx="201">
                  <c:v>8.1152991631252309</c:v>
                </c:pt>
                <c:pt idx="202">
                  <c:v>8.0674711256735563</c:v>
                </c:pt>
                <c:pt idx="203">
                  <c:v>8.1748042141907007</c:v>
                </c:pt>
                <c:pt idx="204">
                  <c:v>8.1470820464715068</c:v>
                </c:pt>
                <c:pt idx="205">
                  <c:v>8.1033799998125797</c:v>
                </c:pt>
                <c:pt idx="206">
                  <c:v>8.2293013303634002</c:v>
                </c:pt>
                <c:pt idx="207">
                  <c:v>8.1724314882452038</c:v>
                </c:pt>
                <c:pt idx="208">
                  <c:v>8.1959982531955049</c:v>
                </c:pt>
                <c:pt idx="209">
                  <c:v>8.1843668771062941</c:v>
                </c:pt>
                <c:pt idx="210">
                  <c:v>8.1901212601988078</c:v>
                </c:pt>
                <c:pt idx="211">
                  <c:v>8.2308598486271762</c:v>
                </c:pt>
                <c:pt idx="212">
                  <c:v>8.0880207850078634</c:v>
                </c:pt>
                <c:pt idx="213">
                  <c:v>8.213597644788301</c:v>
                </c:pt>
                <c:pt idx="214">
                  <c:v>8.2041212884584294</c:v>
                </c:pt>
                <c:pt idx="215">
                  <c:v>8.2360671465454143</c:v>
                </c:pt>
                <c:pt idx="216">
                  <c:v>8.2376136512626843</c:v>
                </c:pt>
                <c:pt idx="217">
                  <c:v>8.0749884334527309</c:v>
                </c:pt>
                <c:pt idx="218">
                  <c:v>8.1243631833338714</c:v>
                </c:pt>
                <c:pt idx="219">
                  <c:v>8.202658573869348</c:v>
                </c:pt>
                <c:pt idx="220">
                  <c:v>8.1081303097851709</c:v>
                </c:pt>
                <c:pt idx="221">
                  <c:v>8.0801331270605168</c:v>
                </c:pt>
                <c:pt idx="222">
                  <c:v>8.0507350749131703</c:v>
                </c:pt>
                <c:pt idx="223">
                  <c:v>8.0782615449595472</c:v>
                </c:pt>
                <c:pt idx="224">
                  <c:v>8.2218318893913267</c:v>
                </c:pt>
                <c:pt idx="225">
                  <c:v>8.0733709665811286</c:v>
                </c:pt>
                <c:pt idx="226">
                  <c:v>8.1899056270186588</c:v>
                </c:pt>
                <c:pt idx="227">
                  <c:v>8.2183629904570061</c:v>
                </c:pt>
                <c:pt idx="228">
                  <c:v>8.1264265136725715</c:v>
                </c:pt>
                <c:pt idx="229">
                  <c:v>8.1218710567097308</c:v>
                </c:pt>
                <c:pt idx="230">
                  <c:v>8.195059932018653</c:v>
                </c:pt>
                <c:pt idx="231">
                  <c:v>8.0731968742167552</c:v>
                </c:pt>
                <c:pt idx="232">
                  <c:v>8.1107472677112771</c:v>
                </c:pt>
                <c:pt idx="233">
                  <c:v>8.0964076333476775</c:v>
                </c:pt>
                <c:pt idx="234">
                  <c:v>8.0720746261340359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FF6-420F-AD6C-06B0A37CBD85}"/>
            </c:ext>
          </c:extLst>
        </c:ser>
        <c:ser>
          <c:idx val="9"/>
          <c:order val="9"/>
          <c:tx>
            <c:v>TK_1-16mg/L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Sheet1!$F$2133:$F$2367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Sheet1!$G$2133:$G$2367</c:f>
              <c:numCache>
                <c:formatCode>General</c:formatCode>
                <c:ptCount val="235"/>
                <c:pt idx="0">
                  <c:v>6.0960389251693696</c:v>
                </c:pt>
                <c:pt idx="1">
                  <c:v>6.2051788177650913</c:v>
                </c:pt>
                <c:pt idx="2">
                  <c:v>6.2492238605609751</c:v>
                </c:pt>
                <c:pt idx="3">
                  <c:v>6.2819638683357848</c:v>
                </c:pt>
                <c:pt idx="4">
                  <c:v>6.3493649507819914</c:v>
                </c:pt>
                <c:pt idx="5">
                  <c:v>6.2959630273094511</c:v>
                </c:pt>
                <c:pt idx="6">
                  <c:v>6.2677157476625496</c:v>
                </c:pt>
                <c:pt idx="7">
                  <c:v>6.2120235907476227</c:v>
                </c:pt>
                <c:pt idx="8">
                  <c:v>6.2548221316697976</c:v>
                </c:pt>
                <c:pt idx="9">
                  <c:v>6.2326674261160369</c:v>
                </c:pt>
                <c:pt idx="10">
                  <c:v>6.259910107752833</c:v>
                </c:pt>
                <c:pt idx="11">
                  <c:v>6.2761427425082932</c:v>
                </c:pt>
                <c:pt idx="12">
                  <c:v>6.4069448698393376</c:v>
                </c:pt>
                <c:pt idx="13">
                  <c:v>6.4930960814967031</c:v>
                </c:pt>
                <c:pt idx="14">
                  <c:v>6.4530025857042759</c:v>
                </c:pt>
                <c:pt idx="15">
                  <c:v>6.5063122633033919</c:v>
                </c:pt>
                <c:pt idx="16">
                  <c:v>6.6629425413117245</c:v>
                </c:pt>
                <c:pt idx="17">
                  <c:v>6.7185530972926477</c:v>
                </c:pt>
                <c:pt idx="18">
                  <c:v>6.7474127890308813</c:v>
                </c:pt>
                <c:pt idx="19">
                  <c:v>6.6724694850751671</c:v>
                </c:pt>
                <c:pt idx="20">
                  <c:v>6.7201277309082155</c:v>
                </c:pt>
                <c:pt idx="21">
                  <c:v>6.7011971765657226</c:v>
                </c:pt>
                <c:pt idx="22">
                  <c:v>6.6821258638692704</c:v>
                </c:pt>
                <c:pt idx="23">
                  <c:v>6.805701487754086</c:v>
                </c:pt>
                <c:pt idx="24">
                  <c:v>6.6918567668135838</c:v>
                </c:pt>
                <c:pt idx="25">
                  <c:v>6.6868922691632582</c:v>
                </c:pt>
                <c:pt idx="26">
                  <c:v>6.647433505033308</c:v>
                </c:pt>
                <c:pt idx="27">
                  <c:v>6.6745555772824359</c:v>
                </c:pt>
                <c:pt idx="28">
                  <c:v>6.6636457173119306</c:v>
                </c:pt>
                <c:pt idx="29">
                  <c:v>6.7032217483407548</c:v>
                </c:pt>
                <c:pt idx="30">
                  <c:v>6.6544128969357956</c:v>
                </c:pt>
                <c:pt idx="31">
                  <c:v>6.7436780093626094</c:v>
                </c:pt>
                <c:pt idx="32">
                  <c:v>6.6441667375815125</c:v>
                </c:pt>
                <c:pt idx="33">
                  <c:v>6.622197835801459</c:v>
                </c:pt>
                <c:pt idx="34">
                  <c:v>6.7013440603815129</c:v>
                </c:pt>
                <c:pt idx="35">
                  <c:v>6.6349211027304866</c:v>
                </c:pt>
                <c:pt idx="36">
                  <c:v>6.5981830886807362</c:v>
                </c:pt>
                <c:pt idx="37">
                  <c:v>6.5852949445883961</c:v>
                </c:pt>
                <c:pt idx="38">
                  <c:v>6.6271760601949028</c:v>
                </c:pt>
                <c:pt idx="39">
                  <c:v>6.4777280045143755</c:v>
                </c:pt>
                <c:pt idx="40">
                  <c:v>6.6161014059336232</c:v>
                </c:pt>
                <c:pt idx="41">
                  <c:v>6.5593900026320808</c:v>
                </c:pt>
                <c:pt idx="42">
                  <c:v>6.5072721489933008</c:v>
                </c:pt>
                <c:pt idx="43">
                  <c:v>6.6060241314373496</c:v>
                </c:pt>
                <c:pt idx="44">
                  <c:v>6.6307668882272095</c:v>
                </c:pt>
                <c:pt idx="45">
                  <c:v>6.548958531211551</c:v>
                </c:pt>
                <c:pt idx="46">
                  <c:v>6.5001306945938966</c:v>
                </c:pt>
                <c:pt idx="47">
                  <c:v>6.4879524845634355</c:v>
                </c:pt>
                <c:pt idx="48">
                  <c:v>6.5396108394077697</c:v>
                </c:pt>
                <c:pt idx="49">
                  <c:v>6.4802470433915103</c:v>
                </c:pt>
                <c:pt idx="50">
                  <c:v>6.4988630612814511</c:v>
                </c:pt>
                <c:pt idx="51">
                  <c:v>6.48932059665034</c:v>
                </c:pt>
                <c:pt idx="52">
                  <c:v>6.5503175566854672</c:v>
                </c:pt>
                <c:pt idx="53">
                  <c:v>6.4784217103369546</c:v>
                </c:pt>
                <c:pt idx="54">
                  <c:v>6.4655813634420367</c:v>
                </c:pt>
                <c:pt idx="55">
                  <c:v>6.5099888562288415</c:v>
                </c:pt>
                <c:pt idx="56">
                  <c:v>6.5690694134609764</c:v>
                </c:pt>
                <c:pt idx="57">
                  <c:v>6.4762234223247388</c:v>
                </c:pt>
                <c:pt idx="58">
                  <c:v>6.4497224114678513</c:v>
                </c:pt>
                <c:pt idx="59">
                  <c:v>6.4374480272190757</c:v>
                </c:pt>
                <c:pt idx="60">
                  <c:v>6.485981406655176</c:v>
                </c:pt>
                <c:pt idx="61">
                  <c:v>6.5257485125089252</c:v>
                </c:pt>
                <c:pt idx="62">
                  <c:v>6.5178265103088266</c:v>
                </c:pt>
                <c:pt idx="63">
                  <c:v>6.4477380684185466</c:v>
                </c:pt>
                <c:pt idx="64">
                  <c:v>6.497937039757729</c:v>
                </c:pt>
                <c:pt idx="65">
                  <c:v>6.526632301280153</c:v>
                </c:pt>
                <c:pt idx="66">
                  <c:v>6.4347974345977699</c:v>
                </c:pt>
                <c:pt idx="67">
                  <c:v>6.5323120612886214</c:v>
                </c:pt>
                <c:pt idx="68">
                  <c:v>6.4779035430953309</c:v>
                </c:pt>
                <c:pt idx="69">
                  <c:v>6.4720206690028625</c:v>
                </c:pt>
                <c:pt idx="70">
                  <c:v>6.338175111915973</c:v>
                </c:pt>
                <c:pt idx="71">
                  <c:v>6.3719981633980023</c:v>
                </c:pt>
                <c:pt idx="72">
                  <c:v>6.428161406042908</c:v>
                </c:pt>
                <c:pt idx="73">
                  <c:v>6.4770588616141547</c:v>
                </c:pt>
                <c:pt idx="74">
                  <c:v>6.3519947559773184</c:v>
                </c:pt>
                <c:pt idx="75">
                  <c:v>6.5258621719007062</c:v>
                </c:pt>
                <c:pt idx="76">
                  <c:v>6.4690220033033308</c:v>
                </c:pt>
                <c:pt idx="77">
                  <c:v>6.3999070659782005</c:v>
                </c:pt>
                <c:pt idx="78">
                  <c:v>6.442372473917934</c:v>
                </c:pt>
                <c:pt idx="79">
                  <c:v>6.3565994053769144</c:v>
                </c:pt>
                <c:pt idx="80">
                  <c:v>6.3394549101505326</c:v>
                </c:pt>
                <c:pt idx="81">
                  <c:v>6.5783137778250032</c:v>
                </c:pt>
                <c:pt idx="82">
                  <c:v>6.5405987757489941</c:v>
                </c:pt>
                <c:pt idx="83">
                  <c:v>6.512124323896809</c:v>
                </c:pt>
                <c:pt idx="84">
                  <c:v>6.4862202610837718</c:v>
                </c:pt>
                <c:pt idx="85">
                  <c:v>6.515020639271822</c:v>
                </c:pt>
                <c:pt idx="86">
                  <c:v>6.42747282878448</c:v>
                </c:pt>
                <c:pt idx="87">
                  <c:v>6.4978521890644272</c:v>
                </c:pt>
                <c:pt idx="88">
                  <c:v>6.5082860806036171</c:v>
                </c:pt>
                <c:pt idx="89">
                  <c:v>6.6227310135915847</c:v>
                </c:pt>
                <c:pt idx="90">
                  <c:v>6.4948839558384295</c:v>
                </c:pt>
                <c:pt idx="91">
                  <c:v>6.4941082561340906</c:v>
                </c:pt>
                <c:pt idx="92">
                  <c:v>6.5664128160632655</c:v>
                </c:pt>
                <c:pt idx="93">
                  <c:v>6.4598702620177093</c:v>
                </c:pt>
                <c:pt idx="94">
                  <c:v>6.6069380215408797</c:v>
                </c:pt>
                <c:pt idx="95">
                  <c:v>6.8267326393604453</c:v>
                </c:pt>
                <c:pt idx="96">
                  <c:v>6.5369814094279599</c:v>
                </c:pt>
                <c:pt idx="97">
                  <c:v>6.5972964098943301</c:v>
                </c:pt>
                <c:pt idx="98">
                  <c:v>6.7106256619009956</c:v>
                </c:pt>
                <c:pt idx="99">
                  <c:v>6.6733759443733742</c:v>
                </c:pt>
                <c:pt idx="100">
                  <c:v>6.646651630934258</c:v>
                </c:pt>
                <c:pt idx="101">
                  <c:v>6.70277699916912</c:v>
                </c:pt>
                <c:pt idx="102">
                  <c:v>6.7362191904128252</c:v>
                </c:pt>
                <c:pt idx="103">
                  <c:v>6.7578046953426467</c:v>
                </c:pt>
                <c:pt idx="104">
                  <c:v>6.7980621695351955</c:v>
                </c:pt>
                <c:pt idx="105">
                  <c:v>6.8157743651385587</c:v>
                </c:pt>
                <c:pt idx="106">
                  <c:v>6.9450688921566073</c:v>
                </c:pt>
                <c:pt idx="107">
                  <c:v>7.2610500463170098</c:v>
                </c:pt>
                <c:pt idx="108">
                  <c:v>6.9067315751613592</c:v>
                </c:pt>
                <c:pt idx="109">
                  <c:v>6.9441472433498053</c:v>
                </c:pt>
                <c:pt idx="110">
                  <c:v>7.0176628102157643</c:v>
                </c:pt>
                <c:pt idx="111">
                  <c:v>7.0574523056579457</c:v>
                </c:pt>
                <c:pt idx="112">
                  <c:v>7.1426393551935501</c:v>
                </c:pt>
                <c:pt idx="113">
                  <c:v>7.1968484146995904</c:v>
                </c:pt>
                <c:pt idx="114">
                  <c:v>6.2279375348047834</c:v>
                </c:pt>
                <c:pt idx="115">
                  <c:v>6.2264520129745238</c:v>
                </c:pt>
                <c:pt idx="116">
                  <c:v>6.194794467184817</c:v>
                </c:pt>
                <c:pt idx="117">
                  <c:v>6.1451596296744864</c:v>
                </c:pt>
                <c:pt idx="118">
                  <c:v>6.2519572939830743</c:v>
                </c:pt>
                <c:pt idx="119">
                  <c:v>6.2315902821273887</c:v>
                </c:pt>
                <c:pt idx="120">
                  <c:v>6.2062991175557176</c:v>
                </c:pt>
                <c:pt idx="121">
                  <c:v>6.2513942726361096</c:v>
                </c:pt>
                <c:pt idx="122">
                  <c:v>6.2097232130806841</c:v>
                </c:pt>
                <c:pt idx="123">
                  <c:v>6.240003705749837</c:v>
                </c:pt>
                <c:pt idx="124">
                  <c:v>6.1644153138345548</c:v>
                </c:pt>
                <c:pt idx="125">
                  <c:v>6.0973522273564047</c:v>
                </c:pt>
                <c:pt idx="126">
                  <c:v>6.1783488466812377</c:v>
                </c:pt>
                <c:pt idx="127">
                  <c:v>6.1584781042803591</c:v>
                </c:pt>
                <c:pt idx="128">
                  <c:v>6.1340321635578663</c:v>
                </c:pt>
                <c:pt idx="129">
                  <c:v>6.1943508509855452</c:v>
                </c:pt>
                <c:pt idx="130">
                  <c:v>6.1779611117762565</c:v>
                </c:pt>
                <c:pt idx="131">
                  <c:v>6.2706353202141027</c:v>
                </c:pt>
                <c:pt idx="132">
                  <c:v>6.1966437115936364</c:v>
                </c:pt>
                <c:pt idx="133">
                  <c:v>6.2158861736388804</c:v>
                </c:pt>
                <c:pt idx="134">
                  <c:v>6.198836719029031</c:v>
                </c:pt>
                <c:pt idx="135">
                  <c:v>6.1787092588984951</c:v>
                </c:pt>
                <c:pt idx="136">
                  <c:v>6.2661422435908678</c:v>
                </c:pt>
                <c:pt idx="137">
                  <c:v>6.1498576807450398</c:v>
                </c:pt>
                <c:pt idx="138">
                  <c:v>6.1647959510696513</c:v>
                </c:pt>
                <c:pt idx="139">
                  <c:v>6.2389926194089016</c:v>
                </c:pt>
                <c:pt idx="140">
                  <c:v>6.140724955061625</c:v>
                </c:pt>
                <c:pt idx="141">
                  <c:v>6.1541360980443534</c:v>
                </c:pt>
                <c:pt idx="142">
                  <c:v>6.1636287572419572</c:v>
                </c:pt>
                <c:pt idx="143">
                  <c:v>6.1197506579918501</c:v>
                </c:pt>
                <c:pt idx="144">
                  <c:v>6.1439386896858963</c:v>
                </c:pt>
                <c:pt idx="145">
                  <c:v>6.1944829983475724</c:v>
                </c:pt>
                <c:pt idx="146">
                  <c:v>6.1451715617239744</c:v>
                </c:pt>
                <c:pt idx="147">
                  <c:v>6.1422616922857012</c:v>
                </c:pt>
                <c:pt idx="148">
                  <c:v>6.2083434829463231</c:v>
                </c:pt>
                <c:pt idx="149">
                  <c:v>6.1524874828533873</c:v>
                </c:pt>
                <c:pt idx="150">
                  <c:v>6.1452947484879843</c:v>
                </c:pt>
                <c:pt idx="151">
                  <c:v>6.1500198367693466</c:v>
                </c:pt>
                <c:pt idx="152">
                  <c:v>6.1271003442426908</c:v>
                </c:pt>
                <c:pt idx="153">
                  <c:v>6.1190474330207989</c:v>
                </c:pt>
                <c:pt idx="154">
                  <c:v>6.1673149726322229</c:v>
                </c:pt>
                <c:pt idx="155">
                  <c:v>6.0998239422938463</c:v>
                </c:pt>
                <c:pt idx="156">
                  <c:v>6.101506311204461</c:v>
                </c:pt>
                <c:pt idx="157">
                  <c:v>6.1556727909703524</c:v>
                </c:pt>
                <c:pt idx="158">
                  <c:v>6.0946314653289972</c:v>
                </c:pt>
                <c:pt idx="159">
                  <c:v>6.1261576262405963</c:v>
                </c:pt>
                <c:pt idx="160">
                  <c:v>6.2062986985527742</c:v>
                </c:pt>
                <c:pt idx="161">
                  <c:v>6.1433584476709786</c:v>
                </c:pt>
                <c:pt idx="162">
                  <c:v>6.0492794219764745</c:v>
                </c:pt>
                <c:pt idx="163">
                  <c:v>6.1617788490936141</c:v>
                </c:pt>
                <c:pt idx="164">
                  <c:v>6.0866208442613292</c:v>
                </c:pt>
                <c:pt idx="165">
                  <c:v>6.1225295389068064</c:v>
                </c:pt>
                <c:pt idx="166">
                  <c:v>6.0729721518146773</c:v>
                </c:pt>
                <c:pt idx="167">
                  <c:v>6.1783784738840923</c:v>
                </c:pt>
                <c:pt idx="168">
                  <c:v>6.1304782303819465</c:v>
                </c:pt>
                <c:pt idx="169">
                  <c:v>6.0545996108051563</c:v>
                </c:pt>
                <c:pt idx="170">
                  <c:v>6.1025072665338227</c:v>
                </c:pt>
                <c:pt idx="171">
                  <c:v>6.0464135019130456</c:v>
                </c:pt>
                <c:pt idx="172">
                  <c:v>6.0538887540579145</c:v>
                </c:pt>
                <c:pt idx="173">
                  <c:v>6.1350059955118077</c:v>
                </c:pt>
                <c:pt idx="174">
                  <c:v>6.145805587854424</c:v>
                </c:pt>
                <c:pt idx="175">
                  <c:v>6.081637842862782</c:v>
                </c:pt>
                <c:pt idx="176">
                  <c:v>6.0063072337429046</c:v>
                </c:pt>
                <c:pt idx="177">
                  <c:v>6.0238595842563933</c:v>
                </c:pt>
                <c:pt idx="178">
                  <c:v>6.0691907296582528</c:v>
                </c:pt>
                <c:pt idx="179">
                  <c:v>6.0768006641451269</c:v>
                </c:pt>
                <c:pt idx="180">
                  <c:v>6.1247060464347065</c:v>
                </c:pt>
                <c:pt idx="181">
                  <c:v>6.0589900726867807</c:v>
                </c:pt>
                <c:pt idx="182">
                  <c:v>6.1030037403323982</c:v>
                </c:pt>
                <c:pt idx="183">
                  <c:v>6.0943099421233917</c:v>
                </c:pt>
                <c:pt idx="184">
                  <c:v>6.0725232878896103</c:v>
                </c:pt>
                <c:pt idx="185">
                  <c:v>6.0270878377836201</c:v>
                </c:pt>
                <c:pt idx="186">
                  <c:v>6.0703456218046714</c:v>
                </c:pt>
                <c:pt idx="187">
                  <c:v>6.1058874259549301</c:v>
                </c:pt>
                <c:pt idx="188">
                  <c:v>6.0798106965258487</c:v>
                </c:pt>
                <c:pt idx="189">
                  <c:v>6.1216179463570848</c:v>
                </c:pt>
                <c:pt idx="190">
                  <c:v>5.9866692884274162</c:v>
                </c:pt>
                <c:pt idx="191">
                  <c:v>6.0959448707180037</c:v>
                </c:pt>
                <c:pt idx="192">
                  <c:v>6.05026561865595</c:v>
                </c:pt>
                <c:pt idx="193">
                  <c:v>6.1006971415381139</c:v>
                </c:pt>
                <c:pt idx="194">
                  <c:v>6.0829087029602604</c:v>
                </c:pt>
                <c:pt idx="195">
                  <c:v>6.0781644772657417</c:v>
                </c:pt>
                <c:pt idx="196">
                  <c:v>6.0578386676102882</c:v>
                </c:pt>
                <c:pt idx="197">
                  <c:v>6.1400587642372768</c:v>
                </c:pt>
                <c:pt idx="198">
                  <c:v>6.06863421751902</c:v>
                </c:pt>
                <c:pt idx="199">
                  <c:v>6.0472558214769361</c:v>
                </c:pt>
                <c:pt idx="200">
                  <c:v>6.0988152033097771</c:v>
                </c:pt>
                <c:pt idx="201">
                  <c:v>6.0668887355919434</c:v>
                </c:pt>
                <c:pt idx="202">
                  <c:v>5.9928679441170267</c:v>
                </c:pt>
                <c:pt idx="203">
                  <c:v>6.0196941374525483</c:v>
                </c:pt>
                <c:pt idx="204">
                  <c:v>6.0555282459865571</c:v>
                </c:pt>
                <c:pt idx="205">
                  <c:v>5.9965818922688481</c:v>
                </c:pt>
                <c:pt idx="206">
                  <c:v>6.1029911926660967</c:v>
                </c:pt>
                <c:pt idx="207">
                  <c:v>6.0718254782860575</c:v>
                </c:pt>
                <c:pt idx="208">
                  <c:v>6.0738406905261133</c:v>
                </c:pt>
                <c:pt idx="209">
                  <c:v>6.0169202798666408</c:v>
                </c:pt>
                <c:pt idx="210">
                  <c:v>6.043012177471053</c:v>
                </c:pt>
                <c:pt idx="211">
                  <c:v>6.0587701350628569</c:v>
                </c:pt>
                <c:pt idx="212">
                  <c:v>6.1188488039786124</c:v>
                </c:pt>
                <c:pt idx="213">
                  <c:v>6.0846434476993245</c:v>
                </c:pt>
                <c:pt idx="214">
                  <c:v>6.0872949575513262</c:v>
                </c:pt>
                <c:pt idx="215">
                  <c:v>6.1228086123561303</c:v>
                </c:pt>
                <c:pt idx="216">
                  <c:v>6.081362390170419</c:v>
                </c:pt>
                <c:pt idx="217">
                  <c:v>6.0674290582021175</c:v>
                </c:pt>
                <c:pt idx="218">
                  <c:v>6.0489604346046066</c:v>
                </c:pt>
                <c:pt idx="219">
                  <c:v>6.0572331909695798</c:v>
                </c:pt>
                <c:pt idx="220">
                  <c:v>6.033875762593663</c:v>
                </c:pt>
                <c:pt idx="221">
                  <c:v>5.9943213445996477</c:v>
                </c:pt>
                <c:pt idx="222">
                  <c:v>6.0270177220068248</c:v>
                </c:pt>
                <c:pt idx="223">
                  <c:v>6.0186180998620769</c:v>
                </c:pt>
                <c:pt idx="224">
                  <c:v>6.0816569209909686</c:v>
                </c:pt>
                <c:pt idx="225">
                  <c:v>6.0604356190470057</c:v>
                </c:pt>
                <c:pt idx="226">
                  <c:v>6.1143404057201716</c:v>
                </c:pt>
                <c:pt idx="227">
                  <c:v>6.0648369339859958</c:v>
                </c:pt>
                <c:pt idx="228">
                  <c:v>5.9822531060374207</c:v>
                </c:pt>
                <c:pt idx="229">
                  <c:v>5.9773274846231157</c:v>
                </c:pt>
                <c:pt idx="230">
                  <c:v>6.0136019813415977</c:v>
                </c:pt>
                <c:pt idx="231">
                  <c:v>5.9728341811403602</c:v>
                </c:pt>
                <c:pt idx="232">
                  <c:v>5.9668155325885621</c:v>
                </c:pt>
                <c:pt idx="233">
                  <c:v>6.0174165291887993</c:v>
                </c:pt>
                <c:pt idx="234">
                  <c:v>5.9987133630280418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FF6-420F-AD6C-06B0A37CBD85}"/>
            </c:ext>
          </c:extLst>
        </c:ser>
        <c:ser>
          <c:idx val="10"/>
          <c:order val="10"/>
          <c:tx>
            <c:v>TK_2-16mg/L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Sheet1!$F$2368:$F$2602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Sheet1!$G$2368:$G$2602</c:f>
              <c:numCache>
                <c:formatCode>General</c:formatCode>
                <c:ptCount val="235"/>
                <c:pt idx="0">
                  <c:v>6.2024102016025413</c:v>
                </c:pt>
                <c:pt idx="1">
                  <c:v>6.2053845768488634</c:v>
                </c:pt>
                <c:pt idx="2">
                  <c:v>6.276459283562426</c:v>
                </c:pt>
                <c:pt idx="3">
                  <c:v>6.2839602446751064</c:v>
                </c:pt>
                <c:pt idx="4">
                  <c:v>6.2723870892489249</c:v>
                </c:pt>
                <c:pt idx="5">
                  <c:v>6.3189034156195314</c:v>
                </c:pt>
                <c:pt idx="6">
                  <c:v>6.3377128593772278</c:v>
                </c:pt>
                <c:pt idx="7">
                  <c:v>6.3029860518723062</c:v>
                </c:pt>
                <c:pt idx="8">
                  <c:v>6.3087095913906932</c:v>
                </c:pt>
                <c:pt idx="9">
                  <c:v>6.3317234098859529</c:v>
                </c:pt>
                <c:pt idx="10">
                  <c:v>6.3304333994004507</c:v>
                </c:pt>
                <c:pt idx="11">
                  <c:v>6.3976349780800597</c:v>
                </c:pt>
                <c:pt idx="12">
                  <c:v>6.4904776684321037</c:v>
                </c:pt>
                <c:pt idx="13">
                  <c:v>6.5853705551214174</c:v>
                </c:pt>
                <c:pt idx="14">
                  <c:v>6.5807517763265464</c:v>
                </c:pt>
                <c:pt idx="15">
                  <c:v>6.6768315767996729</c:v>
                </c:pt>
                <c:pt idx="16">
                  <c:v>6.6325697925137499</c:v>
                </c:pt>
                <c:pt idx="17">
                  <c:v>6.7078325474310034</c:v>
                </c:pt>
                <c:pt idx="18">
                  <c:v>6.8150832845761693</c:v>
                </c:pt>
                <c:pt idx="19">
                  <c:v>6.763766173715946</c:v>
                </c:pt>
                <c:pt idx="20">
                  <c:v>6.8030633929916959</c:v>
                </c:pt>
                <c:pt idx="21">
                  <c:v>6.8488526016084768</c:v>
                </c:pt>
                <c:pt idx="22">
                  <c:v>6.8474753352039093</c:v>
                </c:pt>
                <c:pt idx="23">
                  <c:v>6.7290362311830414</c:v>
                </c:pt>
                <c:pt idx="24">
                  <c:v>6.7262474059417894</c:v>
                </c:pt>
                <c:pt idx="25">
                  <c:v>6.882624431908515</c:v>
                </c:pt>
                <c:pt idx="26">
                  <c:v>6.8185151113719682</c:v>
                </c:pt>
                <c:pt idx="27">
                  <c:v>6.7728687661774476</c:v>
                </c:pt>
                <c:pt idx="28">
                  <c:v>6.7592552351875979</c:v>
                </c:pt>
                <c:pt idx="29">
                  <c:v>6.7676734352265573</c:v>
                </c:pt>
                <c:pt idx="30">
                  <c:v>6.7214612683802901</c:v>
                </c:pt>
                <c:pt idx="31">
                  <c:v>6.687914662068553</c:v>
                </c:pt>
                <c:pt idx="32">
                  <c:v>6.7033949185212629</c:v>
                </c:pt>
                <c:pt idx="33">
                  <c:v>6.7077900995053819</c:v>
                </c:pt>
                <c:pt idx="34">
                  <c:v>6.6738072123141841</c:v>
                </c:pt>
                <c:pt idx="35">
                  <c:v>6.6834817260891546</c:v>
                </c:pt>
                <c:pt idx="36">
                  <c:v>6.6900021174355153</c:v>
                </c:pt>
                <c:pt idx="37">
                  <c:v>6.6062047469367711</c:v>
                </c:pt>
                <c:pt idx="38">
                  <c:v>6.6965230913772285</c:v>
                </c:pt>
                <c:pt idx="39">
                  <c:v>6.7171996111336956</c:v>
                </c:pt>
                <c:pt idx="40">
                  <c:v>6.6693513005617637</c:v>
                </c:pt>
                <c:pt idx="41">
                  <c:v>6.6757903424707523</c:v>
                </c:pt>
                <c:pt idx="42">
                  <c:v>6.7121779962467079</c:v>
                </c:pt>
                <c:pt idx="43">
                  <c:v>6.608760041044027</c:v>
                </c:pt>
                <c:pt idx="44">
                  <c:v>6.7389298718958912</c:v>
                </c:pt>
                <c:pt idx="45">
                  <c:v>6.6326826925093405</c:v>
                </c:pt>
                <c:pt idx="46">
                  <c:v>6.5985835769515138</c:v>
                </c:pt>
                <c:pt idx="47">
                  <c:v>6.5971225961238291</c:v>
                </c:pt>
                <c:pt idx="48">
                  <c:v>6.595301869656109</c:v>
                </c:pt>
                <c:pt idx="49">
                  <c:v>6.5843392451221519</c:v>
                </c:pt>
                <c:pt idx="50">
                  <c:v>6.641361083898996</c:v>
                </c:pt>
                <c:pt idx="51">
                  <c:v>6.5841971214073949</c:v>
                </c:pt>
                <c:pt idx="52">
                  <c:v>6.6094469300020897</c:v>
                </c:pt>
                <c:pt idx="53">
                  <c:v>6.523675990674505</c:v>
                </c:pt>
                <c:pt idx="54">
                  <c:v>6.5752777520383949</c:v>
                </c:pt>
                <c:pt idx="55">
                  <c:v>6.568122419815503</c:v>
                </c:pt>
                <c:pt idx="56">
                  <c:v>6.5251653060302361</c:v>
                </c:pt>
                <c:pt idx="57">
                  <c:v>6.5268450087851351</c:v>
                </c:pt>
                <c:pt idx="58">
                  <c:v>6.6013029559816099</c:v>
                </c:pt>
                <c:pt idx="59">
                  <c:v>6.5965347054837142</c:v>
                </c:pt>
                <c:pt idx="60">
                  <c:v>6.5649480330797365</c:v>
                </c:pt>
                <c:pt idx="61">
                  <c:v>6.5442986382658921</c:v>
                </c:pt>
                <c:pt idx="62">
                  <c:v>6.5811493576219657</c:v>
                </c:pt>
                <c:pt idx="63">
                  <c:v>6.5113223005796632</c:v>
                </c:pt>
                <c:pt idx="64">
                  <c:v>6.4103282175911884</c:v>
                </c:pt>
                <c:pt idx="65">
                  <c:v>6.5734808670220088</c:v>
                </c:pt>
                <c:pt idx="66">
                  <c:v>6.5218205566641299</c:v>
                </c:pt>
                <c:pt idx="67">
                  <c:v>6.5445523972518886</c:v>
                </c:pt>
                <c:pt idx="68">
                  <c:v>6.5576942509795746</c:v>
                </c:pt>
                <c:pt idx="69">
                  <c:v>6.5237651919946797</c:v>
                </c:pt>
                <c:pt idx="70">
                  <c:v>6.5139738629420192</c:v>
                </c:pt>
                <c:pt idx="71">
                  <c:v>6.5105040279699242</c:v>
                </c:pt>
                <c:pt idx="72">
                  <c:v>6.5412732693039546</c:v>
                </c:pt>
                <c:pt idx="73">
                  <c:v>6.5252184811646918</c:v>
                </c:pt>
                <c:pt idx="74">
                  <c:v>6.4266696344133996</c:v>
                </c:pt>
                <c:pt idx="75">
                  <c:v>6.5106509278848268</c:v>
                </c:pt>
                <c:pt idx="76">
                  <c:v>6.4374311168773684</c:v>
                </c:pt>
                <c:pt idx="77">
                  <c:v>6.4202370430045939</c:v>
                </c:pt>
                <c:pt idx="78">
                  <c:v>6.3967070192839541</c:v>
                </c:pt>
                <c:pt idx="79">
                  <c:v>6.3731677707981786</c:v>
                </c:pt>
                <c:pt idx="80">
                  <c:v>6.4407359530350297</c:v>
                </c:pt>
                <c:pt idx="81">
                  <c:v>6.4930985665964398</c:v>
                </c:pt>
                <c:pt idx="82">
                  <c:v>6.4897973460613088</c:v>
                </c:pt>
                <c:pt idx="83">
                  <c:v>6.4396180404739507</c:v>
                </c:pt>
                <c:pt idx="84">
                  <c:v>6.4691669471760358</c:v>
                </c:pt>
                <c:pt idx="85">
                  <c:v>6.4696503287110723</c:v>
                </c:pt>
                <c:pt idx="86">
                  <c:v>6.4469497081197549</c:v>
                </c:pt>
                <c:pt idx="87">
                  <c:v>6.3735263967734381</c:v>
                </c:pt>
                <c:pt idx="88">
                  <c:v>6.3856111872679717</c:v>
                </c:pt>
                <c:pt idx="89">
                  <c:v>6.3695213633627885</c:v>
                </c:pt>
                <c:pt idx="90">
                  <c:v>6.4254349314910151</c:v>
                </c:pt>
                <c:pt idx="91">
                  <c:v>6.4832034392463465</c:v>
                </c:pt>
                <c:pt idx="92">
                  <c:v>6.4276953711434288</c:v>
                </c:pt>
                <c:pt idx="93">
                  <c:v>6.3948479314307241</c:v>
                </c:pt>
                <c:pt idx="94">
                  <c:v>6.4395956559504368</c:v>
                </c:pt>
                <c:pt idx="95">
                  <c:v>6.4422339119654088</c:v>
                </c:pt>
                <c:pt idx="96">
                  <c:v>6.3290979336780122</c:v>
                </c:pt>
                <c:pt idx="97">
                  <c:v>6.4151461218120955</c:v>
                </c:pt>
                <c:pt idx="98">
                  <c:v>6.3384880237665131</c:v>
                </c:pt>
                <c:pt idx="99">
                  <c:v>6.3339821696204623</c:v>
                </c:pt>
                <c:pt idx="100">
                  <c:v>6.3948098572868579</c:v>
                </c:pt>
                <c:pt idx="101">
                  <c:v>6.3709765833771748</c:v>
                </c:pt>
                <c:pt idx="102">
                  <c:v>6.3583894788703752</c:v>
                </c:pt>
                <c:pt idx="103">
                  <c:v>6.3522407592248555</c:v>
                </c:pt>
                <c:pt idx="104">
                  <c:v>6.3608839993275978</c:v>
                </c:pt>
                <c:pt idx="105">
                  <c:v>6.3389947028307763</c:v>
                </c:pt>
                <c:pt idx="106">
                  <c:v>6.3666108447500553</c:v>
                </c:pt>
                <c:pt idx="107">
                  <c:v>6.3530713688070781</c:v>
                </c:pt>
                <c:pt idx="108">
                  <c:v>6.3313560725622802</c:v>
                </c:pt>
                <c:pt idx="109">
                  <c:v>6.4332296000101437</c:v>
                </c:pt>
                <c:pt idx="110">
                  <c:v>6.4770103991977566</c:v>
                </c:pt>
                <c:pt idx="111">
                  <c:v>6.4033934220000068</c:v>
                </c:pt>
                <c:pt idx="112">
                  <c:v>6.4127203169679081</c:v>
                </c:pt>
                <c:pt idx="113">
                  <c:v>6.4464253719764475</c:v>
                </c:pt>
                <c:pt idx="114">
                  <c:v>6.3910812681814289</c:v>
                </c:pt>
                <c:pt idx="115">
                  <c:v>6.3774048065929785</c:v>
                </c:pt>
                <c:pt idx="116">
                  <c:v>6.3745697484164188</c:v>
                </c:pt>
                <c:pt idx="117">
                  <c:v>6.383323645368951</c:v>
                </c:pt>
                <c:pt idx="118">
                  <c:v>6.4299498437111033</c:v>
                </c:pt>
                <c:pt idx="119">
                  <c:v>6.3894665325610651</c:v>
                </c:pt>
                <c:pt idx="120">
                  <c:v>6.4061772021657442</c:v>
                </c:pt>
                <c:pt idx="121">
                  <c:v>6.3754651640455258</c:v>
                </c:pt>
                <c:pt idx="122">
                  <c:v>6.4088440626074306</c:v>
                </c:pt>
                <c:pt idx="123">
                  <c:v>6.3815610846939794</c:v>
                </c:pt>
                <c:pt idx="124">
                  <c:v>6.3557885833655972</c:v>
                </c:pt>
                <c:pt idx="125">
                  <c:v>6.4067355734884579</c:v>
                </c:pt>
                <c:pt idx="126">
                  <c:v>6.3936065920001601</c:v>
                </c:pt>
                <c:pt idx="127">
                  <c:v>6.4424474024227862</c:v>
                </c:pt>
                <c:pt idx="128">
                  <c:v>6.4239001511724272</c:v>
                </c:pt>
                <c:pt idx="129">
                  <c:v>6.4163688692507153</c:v>
                </c:pt>
                <c:pt idx="130">
                  <c:v>6.3791226979358706</c:v>
                </c:pt>
                <c:pt idx="131">
                  <c:v>6.4401483262591332</c:v>
                </c:pt>
                <c:pt idx="132">
                  <c:v>6.4114670798206843</c:v>
                </c:pt>
                <c:pt idx="133">
                  <c:v>6.4058970278469127</c:v>
                </c:pt>
                <c:pt idx="134">
                  <c:v>6.3383700654876902</c:v>
                </c:pt>
                <c:pt idx="135">
                  <c:v>6.3797884389726391</c:v>
                </c:pt>
                <c:pt idx="136">
                  <c:v>6.416141793528122</c:v>
                </c:pt>
                <c:pt idx="137">
                  <c:v>6.4090371505913462</c:v>
                </c:pt>
                <c:pt idx="138">
                  <c:v>6.3634888029741816</c:v>
                </c:pt>
                <c:pt idx="139">
                  <c:v>6.4258515253260171</c:v>
                </c:pt>
                <c:pt idx="140">
                  <c:v>6.3573495091274639</c:v>
                </c:pt>
                <c:pt idx="141">
                  <c:v>6.3663944256181022</c:v>
                </c:pt>
                <c:pt idx="142">
                  <c:v>6.4132748211850936</c:v>
                </c:pt>
                <c:pt idx="143">
                  <c:v>6.3272790524389668</c:v>
                </c:pt>
                <c:pt idx="144">
                  <c:v>6.3334540051753834</c:v>
                </c:pt>
                <c:pt idx="145">
                  <c:v>6.3390387940125699</c:v>
                </c:pt>
                <c:pt idx="146">
                  <c:v>6.37447638972285</c:v>
                </c:pt>
                <c:pt idx="147">
                  <c:v>6.3754865920249522</c:v>
                </c:pt>
                <c:pt idx="148">
                  <c:v>6.3791743971072714</c:v>
                </c:pt>
                <c:pt idx="149">
                  <c:v>6.3917753163546749</c:v>
                </c:pt>
                <c:pt idx="150">
                  <c:v>6.3374666559091004</c:v>
                </c:pt>
                <c:pt idx="151">
                  <c:v>6.297297110841992</c:v>
                </c:pt>
                <c:pt idx="152">
                  <c:v>6.3831839336661327</c:v>
                </c:pt>
                <c:pt idx="153">
                  <c:v>6.3276079775489453</c:v>
                </c:pt>
                <c:pt idx="154">
                  <c:v>6.3073826910954125</c:v>
                </c:pt>
                <c:pt idx="155">
                  <c:v>6.269186898750454</c:v>
                </c:pt>
                <c:pt idx="156">
                  <c:v>6.3848772078489544</c:v>
                </c:pt>
                <c:pt idx="157">
                  <c:v>6.3156189230484383</c:v>
                </c:pt>
                <c:pt idx="158">
                  <c:v>6.300970361645124</c:v>
                </c:pt>
                <c:pt idx="159">
                  <c:v>6.3019146734995362</c:v>
                </c:pt>
                <c:pt idx="160">
                  <c:v>6.2602044920775004</c:v>
                </c:pt>
                <c:pt idx="161">
                  <c:v>6.3723645986605755</c:v>
                </c:pt>
                <c:pt idx="162">
                  <c:v>6.3008113467743199</c:v>
                </c:pt>
                <c:pt idx="163">
                  <c:v>6.309020058993644</c:v>
                </c:pt>
                <c:pt idx="164">
                  <c:v>6.3136094893857706</c:v>
                </c:pt>
                <c:pt idx="165">
                  <c:v>6.3628608569824259</c:v>
                </c:pt>
                <c:pt idx="166">
                  <c:v>6.2519492282017826</c:v>
                </c:pt>
                <c:pt idx="167">
                  <c:v>6.3709824915200786</c:v>
                </c:pt>
                <c:pt idx="168">
                  <c:v>6.3245823974620983</c:v>
                </c:pt>
                <c:pt idx="169">
                  <c:v>6.2674334697934393</c:v>
                </c:pt>
                <c:pt idx="170">
                  <c:v>6.2559349831636819</c:v>
                </c:pt>
                <c:pt idx="171">
                  <c:v>6.2971375465447457</c:v>
                </c:pt>
                <c:pt idx="172">
                  <c:v>6.3267249552922031</c:v>
                </c:pt>
                <c:pt idx="173">
                  <c:v>6.325732994133789</c:v>
                </c:pt>
                <c:pt idx="174">
                  <c:v>6.2943959934556704</c:v>
                </c:pt>
                <c:pt idx="175">
                  <c:v>6.4558251164137443</c:v>
                </c:pt>
                <c:pt idx="176">
                  <c:v>6.3177266254156734</c:v>
                </c:pt>
                <c:pt idx="177">
                  <c:v>6.2899318731813949</c:v>
                </c:pt>
                <c:pt idx="178">
                  <c:v>6.2787055322416565</c:v>
                </c:pt>
                <c:pt idx="179">
                  <c:v>6.3971177143050229</c:v>
                </c:pt>
                <c:pt idx="180">
                  <c:v>6.3413224589984187</c:v>
                </c:pt>
                <c:pt idx="181">
                  <c:v>6.2614831237309279</c:v>
                </c:pt>
                <c:pt idx="182">
                  <c:v>6.2805797922517508</c:v>
                </c:pt>
                <c:pt idx="183">
                  <c:v>6.3627774028910418</c:v>
                </c:pt>
                <c:pt idx="184">
                  <c:v>6.3162125960194357</c:v>
                </c:pt>
                <c:pt idx="185">
                  <c:v>6.2625494368360215</c:v>
                </c:pt>
                <c:pt idx="186">
                  <c:v>6.3088346901366945</c:v>
                </c:pt>
                <c:pt idx="187">
                  <c:v>6.3332539460230617</c:v>
                </c:pt>
                <c:pt idx="188">
                  <c:v>6.2676974363190601</c:v>
                </c:pt>
                <c:pt idx="189">
                  <c:v>6.3580054942366013</c:v>
                </c:pt>
                <c:pt idx="190">
                  <c:v>6.2512629027640356</c:v>
                </c:pt>
                <c:pt idx="191">
                  <c:v>6.2287652972221492</c:v>
                </c:pt>
                <c:pt idx="192">
                  <c:v>6.2907897377496003</c:v>
                </c:pt>
                <c:pt idx="193">
                  <c:v>6.311291213426065</c:v>
                </c:pt>
                <c:pt idx="194">
                  <c:v>6.3546940779023657</c:v>
                </c:pt>
                <c:pt idx="195">
                  <c:v>6.3004778816664988</c:v>
                </c:pt>
                <c:pt idx="196">
                  <c:v>6.3342037300008194</c:v>
                </c:pt>
                <c:pt idx="197">
                  <c:v>6.2482575160415719</c:v>
                </c:pt>
                <c:pt idx="198">
                  <c:v>6.3218485348403171</c:v>
                </c:pt>
                <c:pt idx="199">
                  <c:v>6.2707528219770197</c:v>
                </c:pt>
                <c:pt idx="200">
                  <c:v>6.1973101684083796</c:v>
                </c:pt>
                <c:pt idx="201">
                  <c:v>6.2729530328531</c:v>
                </c:pt>
                <c:pt idx="202">
                  <c:v>6.2441162810505277</c:v>
                </c:pt>
                <c:pt idx="203">
                  <c:v>6.2168388068264004</c:v>
                </c:pt>
                <c:pt idx="204">
                  <c:v>6.2349689509363566</c:v>
                </c:pt>
                <c:pt idx="205">
                  <c:v>6.133872610591582</c:v>
                </c:pt>
                <c:pt idx="206">
                  <c:v>6.3172146196461032</c:v>
                </c:pt>
                <c:pt idx="207">
                  <c:v>6.2750974037887337</c:v>
                </c:pt>
                <c:pt idx="208">
                  <c:v>6.2951362248521239</c:v>
                </c:pt>
                <c:pt idx="209">
                  <c:v>6.2557135491662308</c:v>
                </c:pt>
                <c:pt idx="210">
                  <c:v>6.3099162457916949</c:v>
                </c:pt>
                <c:pt idx="211">
                  <c:v>6.2670718383730586</c:v>
                </c:pt>
                <c:pt idx="212">
                  <c:v>6.2805300078462807</c:v>
                </c:pt>
                <c:pt idx="213">
                  <c:v>6.2822638017182975</c:v>
                </c:pt>
                <c:pt idx="214">
                  <c:v>6.3454723440589467</c:v>
                </c:pt>
                <c:pt idx="215">
                  <c:v>6.295928904892973</c:v>
                </c:pt>
                <c:pt idx="216">
                  <c:v>6.1811547695587681</c:v>
                </c:pt>
                <c:pt idx="217">
                  <c:v>6.2509256432767035</c:v>
                </c:pt>
                <c:pt idx="218">
                  <c:v>6.2709643262374311</c:v>
                </c:pt>
                <c:pt idx="219">
                  <c:v>6.2616840253236701</c:v>
                </c:pt>
                <c:pt idx="220">
                  <c:v>6.1910213097585665</c:v>
                </c:pt>
                <c:pt idx="221">
                  <c:v>6.1464163973542796</c:v>
                </c:pt>
                <c:pt idx="222">
                  <c:v>6.2368616100548833</c:v>
                </c:pt>
                <c:pt idx="223">
                  <c:v>6.3026271076327598</c:v>
                </c:pt>
                <c:pt idx="224">
                  <c:v>6.2465971582346915</c:v>
                </c:pt>
                <c:pt idx="225">
                  <c:v>6.2271519107484865</c:v>
                </c:pt>
                <c:pt idx="226">
                  <c:v>6.2767611670764367</c:v>
                </c:pt>
                <c:pt idx="227">
                  <c:v>6.2302247588632795</c:v>
                </c:pt>
                <c:pt idx="228">
                  <c:v>6.2111338224811128</c:v>
                </c:pt>
                <c:pt idx="229">
                  <c:v>6.2023776307786589</c:v>
                </c:pt>
                <c:pt idx="230">
                  <c:v>6.2318261579787277</c:v>
                </c:pt>
                <c:pt idx="231">
                  <c:v>6.1592933605807749</c:v>
                </c:pt>
                <c:pt idx="232">
                  <c:v>6.1107806972897265</c:v>
                </c:pt>
                <c:pt idx="233">
                  <c:v>6.1984345598739541</c:v>
                </c:pt>
                <c:pt idx="234">
                  <c:v>6.2505980222982851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FF6-420F-AD6C-06B0A37CBD85}"/>
            </c:ext>
          </c:extLst>
        </c:ser>
        <c:ser>
          <c:idx val="11"/>
          <c:order val="11"/>
          <c:tx>
            <c:v>TK_3-16mg/mL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Sheet1!$F$2603:$F$2837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Sheet1!$G$2603:$G$2837</c:f>
              <c:numCache>
                <c:formatCode>General</c:formatCode>
                <c:ptCount val="235"/>
                <c:pt idx="0">
                  <c:v>6.1952001836642516</c:v>
                </c:pt>
                <c:pt idx="1">
                  <c:v>6.081160650158103</c:v>
                </c:pt>
                <c:pt idx="2">
                  <c:v>6.2203308185877226</c:v>
                </c:pt>
                <c:pt idx="3">
                  <c:v>6.2455793155050312</c:v>
                </c:pt>
                <c:pt idx="4">
                  <c:v>6.2323238717302125</c:v>
                </c:pt>
                <c:pt idx="5">
                  <c:v>6.247442523877889</c:v>
                </c:pt>
                <c:pt idx="6">
                  <c:v>6.1354845004659548</c:v>
                </c:pt>
                <c:pt idx="7">
                  <c:v>6.1173060611835588</c:v>
                </c:pt>
                <c:pt idx="8">
                  <c:v>6.1347420523740999</c:v>
                </c:pt>
                <c:pt idx="9">
                  <c:v>6.2205407152160594</c:v>
                </c:pt>
                <c:pt idx="10">
                  <c:v>6.1927439273344733</c:v>
                </c:pt>
                <c:pt idx="11">
                  <c:v>6.212456884422072</c:v>
                </c:pt>
                <c:pt idx="12">
                  <c:v>6.3529564816089481</c:v>
                </c:pt>
                <c:pt idx="13">
                  <c:v>6.4610145061183033</c:v>
                </c:pt>
                <c:pt idx="14">
                  <c:v>6.487215426557257</c:v>
                </c:pt>
                <c:pt idx="15">
                  <c:v>6.5572735885595934</c:v>
                </c:pt>
                <c:pt idx="16">
                  <c:v>6.5687828167642426</c:v>
                </c:pt>
                <c:pt idx="17">
                  <c:v>6.6439917790284833</c:v>
                </c:pt>
                <c:pt idx="18">
                  <c:v>6.6304473993998414</c:v>
                </c:pt>
                <c:pt idx="19">
                  <c:v>6.6658217554832229</c:v>
                </c:pt>
                <c:pt idx="20">
                  <c:v>6.660232169483975</c:v>
                </c:pt>
                <c:pt idx="21">
                  <c:v>6.7255878610343274</c:v>
                </c:pt>
                <c:pt idx="22">
                  <c:v>6.7077655991479084</c:v>
                </c:pt>
                <c:pt idx="23">
                  <c:v>6.7550082694945486</c:v>
                </c:pt>
                <c:pt idx="24">
                  <c:v>6.6874809389756695</c:v>
                </c:pt>
                <c:pt idx="25">
                  <c:v>6.6606496930259267</c:v>
                </c:pt>
                <c:pt idx="26">
                  <c:v>6.6549844787325734</c:v>
                </c:pt>
                <c:pt idx="27">
                  <c:v>6.6153594516262855</c:v>
                </c:pt>
                <c:pt idx="28">
                  <c:v>6.6214401618315168</c:v>
                </c:pt>
                <c:pt idx="29">
                  <c:v>6.6397710154390159</c:v>
                </c:pt>
                <c:pt idx="30">
                  <c:v>6.663370168497746</c:v>
                </c:pt>
                <c:pt idx="31">
                  <c:v>6.5776608391269207</c:v>
                </c:pt>
                <c:pt idx="32">
                  <c:v>6.5924027604709057</c:v>
                </c:pt>
                <c:pt idx="33">
                  <c:v>6.5718124434142027</c:v>
                </c:pt>
                <c:pt idx="34">
                  <c:v>6.6472922862493498</c:v>
                </c:pt>
                <c:pt idx="35">
                  <c:v>6.5604549047609257</c:v>
                </c:pt>
                <c:pt idx="36">
                  <c:v>6.4885063137919543</c:v>
                </c:pt>
                <c:pt idx="37">
                  <c:v>6.5589753166099598</c:v>
                </c:pt>
                <c:pt idx="38">
                  <c:v>6.5798049084889207</c:v>
                </c:pt>
                <c:pt idx="39">
                  <c:v>6.5253634779076854</c:v>
                </c:pt>
                <c:pt idx="40">
                  <c:v>6.5530006808845513</c:v>
                </c:pt>
                <c:pt idx="41">
                  <c:v>6.5036071142346525</c:v>
                </c:pt>
                <c:pt idx="42">
                  <c:v>6.485163368760583</c:v>
                </c:pt>
                <c:pt idx="43">
                  <c:v>6.5467684144028278</c:v>
                </c:pt>
                <c:pt idx="44">
                  <c:v>6.4716975558226997</c:v>
                </c:pt>
                <c:pt idx="45">
                  <c:v>6.4990759608922248</c:v>
                </c:pt>
                <c:pt idx="46">
                  <c:v>6.5364248155071971</c:v>
                </c:pt>
                <c:pt idx="47">
                  <c:v>6.4545381561230828</c:v>
                </c:pt>
                <c:pt idx="48">
                  <c:v>6.4520629893130925</c:v>
                </c:pt>
                <c:pt idx="49">
                  <c:v>6.5452802666296988</c:v>
                </c:pt>
                <c:pt idx="50">
                  <c:v>6.4912743629481815</c:v>
                </c:pt>
                <c:pt idx="51">
                  <c:v>6.4742769514524978</c:v>
                </c:pt>
                <c:pt idx="52">
                  <c:v>6.4343826145197669</c:v>
                </c:pt>
                <c:pt idx="53">
                  <c:v>6.5617336719411492</c:v>
                </c:pt>
                <c:pt idx="54">
                  <c:v>6.4228407985882914</c:v>
                </c:pt>
                <c:pt idx="55">
                  <c:v>6.442581004331438</c:v>
                </c:pt>
                <c:pt idx="56">
                  <c:v>6.4579183549374681</c:v>
                </c:pt>
                <c:pt idx="57">
                  <c:v>6.4689021300361729</c:v>
                </c:pt>
                <c:pt idx="58">
                  <c:v>6.4289176735055564</c:v>
                </c:pt>
                <c:pt idx="59">
                  <c:v>6.4306998527222072</c:v>
                </c:pt>
                <c:pt idx="60">
                  <c:v>6.4010518738254172</c:v>
                </c:pt>
                <c:pt idx="61">
                  <c:v>6.5122844905972173</c:v>
                </c:pt>
                <c:pt idx="62">
                  <c:v>6.4227951053101071</c:v>
                </c:pt>
                <c:pt idx="63">
                  <c:v>6.4541189518931334</c:v>
                </c:pt>
                <c:pt idx="64">
                  <c:v>6.4135561604603142</c:v>
                </c:pt>
                <c:pt idx="65">
                  <c:v>6.3815678068398842</c:v>
                </c:pt>
                <c:pt idx="66">
                  <c:v>6.3860506647244737</c:v>
                </c:pt>
                <c:pt idx="67">
                  <c:v>6.359828195404333</c:v>
                </c:pt>
                <c:pt idx="68">
                  <c:v>6.3858795372431221</c:v>
                </c:pt>
                <c:pt idx="69">
                  <c:v>6.3847179090790842</c:v>
                </c:pt>
                <c:pt idx="70">
                  <c:v>6.4014606885550522</c:v>
                </c:pt>
                <c:pt idx="71">
                  <c:v>6.350417221271206</c:v>
                </c:pt>
                <c:pt idx="72">
                  <c:v>6.3604411375830958</c:v>
                </c:pt>
                <c:pt idx="73">
                  <c:v>6.3904499175831546</c:v>
                </c:pt>
                <c:pt idx="74">
                  <c:v>6.2983475611477449</c:v>
                </c:pt>
                <c:pt idx="75">
                  <c:v>6.4095950329777622</c:v>
                </c:pt>
                <c:pt idx="76">
                  <c:v>6.3421899871452894</c:v>
                </c:pt>
                <c:pt idx="77">
                  <c:v>6.3675111314981665</c:v>
                </c:pt>
                <c:pt idx="78">
                  <c:v>6.440805935426364</c:v>
                </c:pt>
                <c:pt idx="79">
                  <c:v>6.3874451971388924</c:v>
                </c:pt>
                <c:pt idx="80">
                  <c:v>6.36658924167123</c:v>
                </c:pt>
                <c:pt idx="81">
                  <c:v>6.3786570562711304</c:v>
                </c:pt>
                <c:pt idx="82">
                  <c:v>6.3172068732511102</c:v>
                </c:pt>
                <c:pt idx="83">
                  <c:v>6.389659574681076</c:v>
                </c:pt>
                <c:pt idx="84">
                  <c:v>6.3531128481764645</c:v>
                </c:pt>
                <c:pt idx="85">
                  <c:v>6.3060351477294123</c:v>
                </c:pt>
                <c:pt idx="86">
                  <c:v>6.3027718990178458</c:v>
                </c:pt>
                <c:pt idx="87">
                  <c:v>6.28312854456283</c:v>
                </c:pt>
                <c:pt idx="88">
                  <c:v>6.3425314954467025</c:v>
                </c:pt>
                <c:pt idx="89">
                  <c:v>6.2660311026646962</c:v>
                </c:pt>
                <c:pt idx="90">
                  <c:v>6.3579442520094291</c:v>
                </c:pt>
                <c:pt idx="91">
                  <c:v>6.3189684812272731</c:v>
                </c:pt>
                <c:pt idx="92">
                  <c:v>6.2935198893765474</c:v>
                </c:pt>
                <c:pt idx="93">
                  <c:v>6.2843133826548669</c:v>
                </c:pt>
                <c:pt idx="94">
                  <c:v>6.3668689084707806</c:v>
                </c:pt>
                <c:pt idx="95">
                  <c:v>6.3949369158905798</c:v>
                </c:pt>
                <c:pt idx="96">
                  <c:v>6.2761870287418997</c:v>
                </c:pt>
                <c:pt idx="97">
                  <c:v>6.3493875938828763</c:v>
                </c:pt>
                <c:pt idx="98">
                  <c:v>6.2789316952639522</c:v>
                </c:pt>
                <c:pt idx="99">
                  <c:v>6.400589406615893</c:v>
                </c:pt>
                <c:pt idx="100">
                  <c:v>6.3260490155193612</c:v>
                </c:pt>
                <c:pt idx="101">
                  <c:v>6.3132153062811547</c:v>
                </c:pt>
                <c:pt idx="102">
                  <c:v>6.2651985404241337</c:v>
                </c:pt>
                <c:pt idx="103">
                  <c:v>6.2943310836009427</c:v>
                </c:pt>
                <c:pt idx="104">
                  <c:v>6.3570775155811567</c:v>
                </c:pt>
                <c:pt idx="105">
                  <c:v>6.2673782795658575</c:v>
                </c:pt>
                <c:pt idx="106">
                  <c:v>6.3834911898210205</c:v>
                </c:pt>
                <c:pt idx="107">
                  <c:v>6.3023793173431404</c:v>
                </c:pt>
                <c:pt idx="108">
                  <c:v>6.3395428815555466</c:v>
                </c:pt>
                <c:pt idx="109">
                  <c:v>6.3544047866012665</c:v>
                </c:pt>
                <c:pt idx="110">
                  <c:v>6.3780164520773113</c:v>
                </c:pt>
                <c:pt idx="111">
                  <c:v>6.3949104099829732</c:v>
                </c:pt>
                <c:pt idx="112">
                  <c:v>6.3964356738710668</c:v>
                </c:pt>
                <c:pt idx="113">
                  <c:v>6.3424952808673707</c:v>
                </c:pt>
                <c:pt idx="114">
                  <c:v>6.39030517880117</c:v>
                </c:pt>
                <c:pt idx="115">
                  <c:v>6.4098117507276386</c:v>
                </c:pt>
                <c:pt idx="116">
                  <c:v>6.3747793150929475</c:v>
                </c:pt>
                <c:pt idx="117">
                  <c:v>6.3665717961921588</c:v>
                </c:pt>
                <c:pt idx="118">
                  <c:v>6.2957497526516049</c:v>
                </c:pt>
                <c:pt idx="119">
                  <c:v>6.4147558153009934</c:v>
                </c:pt>
                <c:pt idx="120">
                  <c:v>6.3628101694373411</c:v>
                </c:pt>
                <c:pt idx="121">
                  <c:v>6.3516281533323902</c:v>
                </c:pt>
                <c:pt idx="122">
                  <c:v>6.4635926699066912</c:v>
                </c:pt>
                <c:pt idx="123">
                  <c:v>6.4135596922479845</c:v>
                </c:pt>
                <c:pt idx="124">
                  <c:v>6.3780033784594448</c:v>
                </c:pt>
                <c:pt idx="125">
                  <c:v>6.3857723260342691</c:v>
                </c:pt>
                <c:pt idx="126">
                  <c:v>6.3842035871932561</c:v>
                </c:pt>
                <c:pt idx="127">
                  <c:v>6.3676724497221731</c:v>
                </c:pt>
                <c:pt idx="128">
                  <c:v>6.4349750331483344</c:v>
                </c:pt>
                <c:pt idx="129">
                  <c:v>6.398274127615843</c:v>
                </c:pt>
                <c:pt idx="130">
                  <c:v>6.3243750322781107</c:v>
                </c:pt>
                <c:pt idx="131">
                  <c:v>6.4063052907862659</c:v>
                </c:pt>
                <c:pt idx="132">
                  <c:v>6.4293159594681466</c:v>
                </c:pt>
                <c:pt idx="133">
                  <c:v>6.3275509011774549</c:v>
                </c:pt>
                <c:pt idx="134">
                  <c:v>6.4130995188862245</c:v>
                </c:pt>
                <c:pt idx="135">
                  <c:v>6.3509625041002744</c:v>
                </c:pt>
                <c:pt idx="136">
                  <c:v>6.3121851933169175</c:v>
                </c:pt>
                <c:pt idx="137">
                  <c:v>6.3720922381966494</c:v>
                </c:pt>
                <c:pt idx="138">
                  <c:v>6.3669305749469673</c:v>
                </c:pt>
                <c:pt idx="139">
                  <c:v>6.3333543911729615</c:v>
                </c:pt>
                <c:pt idx="140">
                  <c:v>6.340751093292468</c:v>
                </c:pt>
                <c:pt idx="141">
                  <c:v>6.4062891933798563</c:v>
                </c:pt>
                <c:pt idx="142">
                  <c:v>6.2764363021528302</c:v>
                </c:pt>
                <c:pt idx="143">
                  <c:v>6.4399060430928685</c:v>
                </c:pt>
                <c:pt idx="144">
                  <c:v>6.4283192600796593</c:v>
                </c:pt>
                <c:pt idx="145">
                  <c:v>6.3880443615340967</c:v>
                </c:pt>
                <c:pt idx="146">
                  <c:v>6.3694854912687537</c:v>
                </c:pt>
                <c:pt idx="147">
                  <c:v>6.3668167951420029</c:v>
                </c:pt>
                <c:pt idx="148">
                  <c:v>6.4598107286839808</c:v>
                </c:pt>
                <c:pt idx="149">
                  <c:v>6.4469969505702061</c:v>
                </c:pt>
                <c:pt idx="150">
                  <c:v>6.3092201073390628</c:v>
                </c:pt>
                <c:pt idx="151">
                  <c:v>6.2805476571395786</c:v>
                </c:pt>
                <c:pt idx="152">
                  <c:v>6.3789387892096139</c:v>
                </c:pt>
                <c:pt idx="153">
                  <c:v>6.377126171275374</c:v>
                </c:pt>
                <c:pt idx="154">
                  <c:v>6.3164462900093667</c:v>
                </c:pt>
                <c:pt idx="155">
                  <c:v>6.3443204953463344</c:v>
                </c:pt>
                <c:pt idx="156">
                  <c:v>6.3577167478048144</c:v>
                </c:pt>
                <c:pt idx="157">
                  <c:v>6.2904605968501937</c:v>
                </c:pt>
                <c:pt idx="158">
                  <c:v>6.3201793379039897</c:v>
                </c:pt>
                <c:pt idx="159">
                  <c:v>6.4211172126804534</c:v>
                </c:pt>
                <c:pt idx="160">
                  <c:v>6.4069991438614737</c:v>
                </c:pt>
                <c:pt idx="161">
                  <c:v>6.3786281178222328</c:v>
                </c:pt>
                <c:pt idx="162">
                  <c:v>6.3622554079344082</c:v>
                </c:pt>
                <c:pt idx="163">
                  <c:v>6.3385495761802186</c:v>
                </c:pt>
                <c:pt idx="164">
                  <c:v>6.3536625802802726</c:v>
                </c:pt>
                <c:pt idx="165">
                  <c:v>6.3872063151104985</c:v>
                </c:pt>
                <c:pt idx="166">
                  <c:v>6.4258614589586287</c:v>
                </c:pt>
                <c:pt idx="167">
                  <c:v>6.4363944863225075</c:v>
                </c:pt>
                <c:pt idx="168">
                  <c:v>6.3260833588180745</c:v>
                </c:pt>
                <c:pt idx="169">
                  <c:v>6.2725097956976521</c:v>
                </c:pt>
                <c:pt idx="170">
                  <c:v>6.3348051371636034</c:v>
                </c:pt>
                <c:pt idx="171">
                  <c:v>6.346281586269475</c:v>
                </c:pt>
                <c:pt idx="172">
                  <c:v>6.4734880505597721</c:v>
                </c:pt>
                <c:pt idx="173">
                  <c:v>6.4345383635239886</c:v>
                </c:pt>
                <c:pt idx="174">
                  <c:v>6.3996824518433799</c:v>
                </c:pt>
                <c:pt idx="175">
                  <c:v>6.3628588039144462</c:v>
                </c:pt>
                <c:pt idx="176">
                  <c:v>6.3177220462851</c:v>
                </c:pt>
                <c:pt idx="177">
                  <c:v>6.3387809957624528</c:v>
                </c:pt>
                <c:pt idx="178">
                  <c:v>6.4180596037636226</c:v>
                </c:pt>
                <c:pt idx="179">
                  <c:v>6.4629833957346046</c:v>
                </c:pt>
                <c:pt idx="180">
                  <c:v>6.3552079281454192</c:v>
                </c:pt>
                <c:pt idx="181">
                  <c:v>6.3182628657377542</c:v>
                </c:pt>
                <c:pt idx="182">
                  <c:v>6.482302511391115</c:v>
                </c:pt>
                <c:pt idx="183">
                  <c:v>6.4693475142377705</c:v>
                </c:pt>
                <c:pt idx="184">
                  <c:v>6.4706186078153758</c:v>
                </c:pt>
                <c:pt idx="185">
                  <c:v>6.6222966151863432</c:v>
                </c:pt>
                <c:pt idx="186">
                  <c:v>6.560596157884234</c:v>
                </c:pt>
                <c:pt idx="187">
                  <c:v>6.4896011929547734</c:v>
                </c:pt>
                <c:pt idx="188">
                  <c:v>6.5707698646088337</c:v>
                </c:pt>
                <c:pt idx="189">
                  <c:v>6.5601201903826034</c:v>
                </c:pt>
                <c:pt idx="190">
                  <c:v>6.3123573699979767</c:v>
                </c:pt>
                <c:pt idx="191">
                  <c:v>6.594745378519816</c:v>
                </c:pt>
                <c:pt idx="192">
                  <c:v>6.6263283898715137</c:v>
                </c:pt>
                <c:pt idx="193">
                  <c:v>6.6474655910985856</c:v>
                </c:pt>
                <c:pt idx="194">
                  <c:v>6.4154834422039997</c:v>
                </c:pt>
                <c:pt idx="195">
                  <c:v>6.5389034175171599</c:v>
                </c:pt>
                <c:pt idx="196">
                  <c:v>6.425304284188357</c:v>
                </c:pt>
                <c:pt idx="197">
                  <c:v>6.4675597432530543</c:v>
                </c:pt>
                <c:pt idx="198">
                  <c:v>6.4517775431839217</c:v>
                </c:pt>
                <c:pt idx="199">
                  <c:v>6.5334094774359261</c:v>
                </c:pt>
                <c:pt idx="200">
                  <c:v>6.5412504879471394</c:v>
                </c:pt>
                <c:pt idx="201">
                  <c:v>6.4055375195088029</c:v>
                </c:pt>
                <c:pt idx="202">
                  <c:v>6.4161383138552806</c:v>
                </c:pt>
                <c:pt idx="203">
                  <c:v>6.4707663380178397</c:v>
                </c:pt>
                <c:pt idx="204">
                  <c:v>6.4615878743573942</c:v>
                </c:pt>
                <c:pt idx="205">
                  <c:v>6.4270176855852075</c:v>
                </c:pt>
                <c:pt idx="206">
                  <c:v>6.3163792958734248</c:v>
                </c:pt>
                <c:pt idx="207">
                  <c:v>6.3950221874697748</c:v>
                </c:pt>
                <c:pt idx="208">
                  <c:v>6.5093597373665544</c:v>
                </c:pt>
                <c:pt idx="209">
                  <c:v>6.4949181378030163</c:v>
                </c:pt>
                <c:pt idx="210">
                  <c:v>6.4756977850116089</c:v>
                </c:pt>
                <c:pt idx="211">
                  <c:v>6.4445763922956729</c:v>
                </c:pt>
                <c:pt idx="212">
                  <c:v>6.4360592405981336</c:v>
                </c:pt>
                <c:pt idx="213">
                  <c:v>6.497480786520299</c:v>
                </c:pt>
                <c:pt idx="214">
                  <c:v>6.4495342250435455</c:v>
                </c:pt>
                <c:pt idx="215">
                  <c:v>6.4411368437284242</c:v>
                </c:pt>
                <c:pt idx="216">
                  <c:v>6.4408978848326077</c:v>
                </c:pt>
                <c:pt idx="217">
                  <c:v>6.4914952702573618</c:v>
                </c:pt>
                <c:pt idx="218">
                  <c:v>6.4232229085293513</c:v>
                </c:pt>
                <c:pt idx="219">
                  <c:v>6.4541665551000031</c:v>
                </c:pt>
                <c:pt idx="220">
                  <c:v>6.2840366283535101</c:v>
                </c:pt>
                <c:pt idx="221">
                  <c:v>6.4196064367152799</c:v>
                </c:pt>
                <c:pt idx="222">
                  <c:v>6.4499332665506897</c:v>
                </c:pt>
                <c:pt idx="223">
                  <c:v>6.471553725848227</c:v>
                </c:pt>
                <c:pt idx="224">
                  <c:v>6.2350389208344659</c:v>
                </c:pt>
                <c:pt idx="225">
                  <c:v>6.4031096073957796</c:v>
                </c:pt>
                <c:pt idx="226">
                  <c:v>6.5135009244609181</c:v>
                </c:pt>
                <c:pt idx="227">
                  <c:v>6.4937216382667335</c:v>
                </c:pt>
                <c:pt idx="228">
                  <c:v>6.4090472072094773</c:v>
                </c:pt>
                <c:pt idx="229">
                  <c:v>6.4401742664256991</c:v>
                </c:pt>
                <c:pt idx="230">
                  <c:v>6.370704726326947</c:v>
                </c:pt>
                <c:pt idx="231">
                  <c:v>6.553641786223019</c:v>
                </c:pt>
                <c:pt idx="232">
                  <c:v>6.4655575808424297</c:v>
                </c:pt>
                <c:pt idx="233">
                  <c:v>6.4157911871117861</c:v>
                </c:pt>
                <c:pt idx="234">
                  <c:v>6.4809279083356222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FF6-420F-AD6C-06B0A37CBD85}"/>
            </c:ext>
          </c:extLst>
        </c:ser>
        <c:ser>
          <c:idx val="12"/>
          <c:order val="12"/>
          <c:tx>
            <c:v>TK_1-64mg/mL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Sheet1!$F$2838:$F$3072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Sheet1!$G$2838:$G$3072</c:f>
              <c:numCache>
                <c:formatCode>General</c:formatCode>
                <c:ptCount val="235"/>
                <c:pt idx="0">
                  <c:v>6.1687207375162405</c:v>
                </c:pt>
                <c:pt idx="1">
                  <c:v>6.208332486780586</c:v>
                </c:pt>
                <c:pt idx="2">
                  <c:v>6.2839679795733385</c:v>
                </c:pt>
                <c:pt idx="3">
                  <c:v>6.3174498781568165</c:v>
                </c:pt>
                <c:pt idx="4">
                  <c:v>6.3379192614565003</c:v>
                </c:pt>
                <c:pt idx="5">
                  <c:v>6.3304178384553191</c:v>
                </c:pt>
                <c:pt idx="6">
                  <c:v>6.3229467437362077</c:v>
                </c:pt>
                <c:pt idx="7">
                  <c:v>6.3573720567816494</c:v>
                </c:pt>
                <c:pt idx="8">
                  <c:v>6.4560194103401809</c:v>
                </c:pt>
                <c:pt idx="9">
                  <c:v>6.3682884999805021</c:v>
                </c:pt>
                <c:pt idx="10">
                  <c:v>6.3534564171033114</c:v>
                </c:pt>
                <c:pt idx="11">
                  <c:v>6.4154017385571693</c:v>
                </c:pt>
                <c:pt idx="12">
                  <c:v>6.4827411943896252</c:v>
                </c:pt>
                <c:pt idx="13">
                  <c:v>6.5135764131987823</c:v>
                </c:pt>
                <c:pt idx="14">
                  <c:v>6.643911847768913</c:v>
                </c:pt>
                <c:pt idx="15">
                  <c:v>6.6916690638966356</c:v>
                </c:pt>
                <c:pt idx="16">
                  <c:v>6.7472749508134537</c:v>
                </c:pt>
                <c:pt idx="17">
                  <c:v>6.7116392570294776</c:v>
                </c:pt>
                <c:pt idx="18">
                  <c:v>6.7836405541283877</c:v>
                </c:pt>
                <c:pt idx="19">
                  <c:v>6.7556312932148295</c:v>
                </c:pt>
                <c:pt idx="20">
                  <c:v>6.78090716029301</c:v>
                </c:pt>
                <c:pt idx="21">
                  <c:v>6.7945181486306998</c:v>
                </c:pt>
                <c:pt idx="22">
                  <c:v>6.8354112484082972</c:v>
                </c:pt>
                <c:pt idx="23">
                  <c:v>6.7528547056489048</c:v>
                </c:pt>
                <c:pt idx="24">
                  <c:v>6.7208401156498363</c:v>
                </c:pt>
                <c:pt idx="25">
                  <c:v>6.8242906136981345</c:v>
                </c:pt>
                <c:pt idx="26">
                  <c:v>6.8002438531358562</c:v>
                </c:pt>
                <c:pt idx="27">
                  <c:v>6.7751795044363936</c:v>
                </c:pt>
                <c:pt idx="28">
                  <c:v>6.6709497327864211</c:v>
                </c:pt>
                <c:pt idx="29">
                  <c:v>6.7316537033810846</c:v>
                </c:pt>
                <c:pt idx="30">
                  <c:v>6.7685261758677839</c:v>
                </c:pt>
                <c:pt idx="31">
                  <c:v>6.7779388576068511</c:v>
                </c:pt>
                <c:pt idx="32">
                  <c:v>6.7498368565229425</c:v>
                </c:pt>
                <c:pt idx="33">
                  <c:v>6.6945947476436221</c:v>
                </c:pt>
                <c:pt idx="34">
                  <c:v>6.7138945064916955</c:v>
                </c:pt>
                <c:pt idx="35">
                  <c:v>6.7005801300283512</c:v>
                </c:pt>
                <c:pt idx="36">
                  <c:v>6.671430725567153</c:v>
                </c:pt>
                <c:pt idx="37">
                  <c:v>6.7085522140162697</c:v>
                </c:pt>
                <c:pt idx="38">
                  <c:v>6.7012812989644335</c:v>
                </c:pt>
                <c:pt idx="39">
                  <c:v>6.6976815074701825</c:v>
                </c:pt>
                <c:pt idx="40">
                  <c:v>6.6308199210637726</c:v>
                </c:pt>
                <c:pt idx="41">
                  <c:v>6.5906909712872723</c:v>
                </c:pt>
                <c:pt idx="42">
                  <c:v>6.6833599018244509</c:v>
                </c:pt>
                <c:pt idx="43">
                  <c:v>6.6656898262234279</c:v>
                </c:pt>
                <c:pt idx="44">
                  <c:v>6.6247088758532149</c:v>
                </c:pt>
                <c:pt idx="45">
                  <c:v>6.5367134804883325</c:v>
                </c:pt>
                <c:pt idx="46">
                  <c:v>6.6584228022007599</c:v>
                </c:pt>
                <c:pt idx="47">
                  <c:v>6.5754650013577907</c:v>
                </c:pt>
                <c:pt idx="48">
                  <c:v>6.5586175630314711</c:v>
                </c:pt>
                <c:pt idx="49">
                  <c:v>6.5652046230856991</c:v>
                </c:pt>
                <c:pt idx="50">
                  <c:v>6.5973290942370442</c:v>
                </c:pt>
                <c:pt idx="51">
                  <c:v>6.5483765591416452</c:v>
                </c:pt>
                <c:pt idx="52">
                  <c:v>6.5716561920350012</c:v>
                </c:pt>
                <c:pt idx="53">
                  <c:v>6.5093636420623655</c:v>
                </c:pt>
                <c:pt idx="54">
                  <c:v>6.5980730917506172</c:v>
                </c:pt>
                <c:pt idx="55">
                  <c:v>6.5958374115507237</c:v>
                </c:pt>
                <c:pt idx="56">
                  <c:v>6.5804566106369844</c:v>
                </c:pt>
                <c:pt idx="57">
                  <c:v>6.5987837988878875</c:v>
                </c:pt>
                <c:pt idx="58">
                  <c:v>6.5594631450149476</c:v>
                </c:pt>
                <c:pt idx="59">
                  <c:v>6.5340218296531356</c:v>
                </c:pt>
                <c:pt idx="60">
                  <c:v>6.5265896831684813</c:v>
                </c:pt>
                <c:pt idx="61">
                  <c:v>6.5140651423000167</c:v>
                </c:pt>
                <c:pt idx="62">
                  <c:v>6.5037739402457193</c:v>
                </c:pt>
                <c:pt idx="63">
                  <c:v>6.5436239582068962</c:v>
                </c:pt>
                <c:pt idx="64">
                  <c:v>6.5484616853148019</c:v>
                </c:pt>
                <c:pt idx="65">
                  <c:v>6.4345416430777584</c:v>
                </c:pt>
                <c:pt idx="66">
                  <c:v>6.4643628348103723</c:v>
                </c:pt>
                <c:pt idx="67">
                  <c:v>6.4756935121873687</c:v>
                </c:pt>
                <c:pt idx="68">
                  <c:v>6.5354158846673007</c:v>
                </c:pt>
                <c:pt idx="69">
                  <c:v>6.4290791106687841</c:v>
                </c:pt>
                <c:pt idx="70">
                  <c:v>6.5527213698484275</c:v>
                </c:pt>
                <c:pt idx="71">
                  <c:v>6.5671908116207192</c:v>
                </c:pt>
                <c:pt idx="72">
                  <c:v>6.4792963550037621</c:v>
                </c:pt>
                <c:pt idx="73">
                  <c:v>6.4209534944203552</c:v>
                </c:pt>
                <c:pt idx="74">
                  <c:v>6.3833045241801605</c:v>
                </c:pt>
                <c:pt idx="75">
                  <c:v>6.4934994215765229</c:v>
                </c:pt>
                <c:pt idx="76">
                  <c:v>6.4134600704382185</c:v>
                </c:pt>
                <c:pt idx="77">
                  <c:v>6.4255436505005576</c:v>
                </c:pt>
                <c:pt idx="78">
                  <c:v>6.4377798211928754</c:v>
                </c:pt>
                <c:pt idx="79">
                  <c:v>6.4459127811770616</c:v>
                </c:pt>
                <c:pt idx="80">
                  <c:v>6.4751346700403456</c:v>
                </c:pt>
                <c:pt idx="81">
                  <c:v>6.4341326567322001</c:v>
                </c:pt>
                <c:pt idx="82">
                  <c:v>6.4107915424594735</c:v>
                </c:pt>
                <c:pt idx="83">
                  <c:v>6.4073594883236371</c:v>
                </c:pt>
                <c:pt idx="84">
                  <c:v>6.3681952746038206</c:v>
                </c:pt>
                <c:pt idx="85">
                  <c:v>6.3702328222799371</c:v>
                </c:pt>
                <c:pt idx="86">
                  <c:v>6.3934906569177183</c:v>
                </c:pt>
                <c:pt idx="87">
                  <c:v>6.4152056180640473</c:v>
                </c:pt>
                <c:pt idx="88">
                  <c:v>6.3748275021009864</c:v>
                </c:pt>
                <c:pt idx="89">
                  <c:v>6.4396374279191866</c:v>
                </c:pt>
                <c:pt idx="90">
                  <c:v>6.3798236475306735</c:v>
                </c:pt>
                <c:pt idx="91">
                  <c:v>6.3429465892327919</c:v>
                </c:pt>
                <c:pt idx="92">
                  <c:v>6.3485653721249644</c:v>
                </c:pt>
                <c:pt idx="93">
                  <c:v>6.3571926150462046</c:v>
                </c:pt>
                <c:pt idx="94">
                  <c:v>6.3252709092544013</c:v>
                </c:pt>
                <c:pt idx="95">
                  <c:v>6.3735085669099112</c:v>
                </c:pt>
                <c:pt idx="96">
                  <c:v>6.3204446096889644</c:v>
                </c:pt>
                <c:pt idx="97">
                  <c:v>6.3787346650356795</c:v>
                </c:pt>
                <c:pt idx="98">
                  <c:v>6.3960682950191101</c:v>
                </c:pt>
                <c:pt idx="99">
                  <c:v>6.3278239988525522</c:v>
                </c:pt>
                <c:pt idx="100">
                  <c:v>6.4116750843672721</c:v>
                </c:pt>
                <c:pt idx="101">
                  <c:v>6.392113106796951</c:v>
                </c:pt>
                <c:pt idx="102">
                  <c:v>6.4019542969033729</c:v>
                </c:pt>
                <c:pt idx="103">
                  <c:v>6.3449020086060379</c:v>
                </c:pt>
                <c:pt idx="104">
                  <c:v>6.3089449684574106</c:v>
                </c:pt>
                <c:pt idx="105">
                  <c:v>6.3635440536168595</c:v>
                </c:pt>
                <c:pt idx="106">
                  <c:v>6.3065086293346084</c:v>
                </c:pt>
                <c:pt idx="107">
                  <c:v>6.3062120415940495</c:v>
                </c:pt>
                <c:pt idx="108">
                  <c:v>6.3587840270990306</c:v>
                </c:pt>
                <c:pt idx="109">
                  <c:v>6.3672736076311818</c:v>
                </c:pt>
                <c:pt idx="110">
                  <c:v>6.3910257875048018</c:v>
                </c:pt>
                <c:pt idx="111">
                  <c:v>6.3924218036606799</c:v>
                </c:pt>
                <c:pt idx="112">
                  <c:v>6.3618616847710214</c:v>
                </c:pt>
                <c:pt idx="113">
                  <c:v>6.3801637854613729</c:v>
                </c:pt>
                <c:pt idx="114">
                  <c:v>6.3993333472053591</c:v>
                </c:pt>
                <c:pt idx="115">
                  <c:v>6.4420679190091672</c:v>
                </c:pt>
                <c:pt idx="116">
                  <c:v>6.4034227270970687</c:v>
                </c:pt>
                <c:pt idx="117">
                  <c:v>6.4091840756026768</c:v>
                </c:pt>
                <c:pt idx="118">
                  <c:v>6.4441754595000713</c:v>
                </c:pt>
                <c:pt idx="119">
                  <c:v>6.3832969815539737</c:v>
                </c:pt>
                <c:pt idx="120">
                  <c:v>6.4710773620905231</c:v>
                </c:pt>
                <c:pt idx="121">
                  <c:v>6.4492521865145491</c:v>
                </c:pt>
                <c:pt idx="122">
                  <c:v>6.4287235116047805</c:v>
                </c:pt>
                <c:pt idx="123">
                  <c:v>6.4195067759769318</c:v>
                </c:pt>
                <c:pt idx="124">
                  <c:v>6.4467244913676369</c:v>
                </c:pt>
                <c:pt idx="125">
                  <c:v>6.4751473932414729</c:v>
                </c:pt>
                <c:pt idx="126">
                  <c:v>6.3685930232503338</c:v>
                </c:pt>
                <c:pt idx="127">
                  <c:v>6.451406746085345</c:v>
                </c:pt>
                <c:pt idx="128">
                  <c:v>6.4458135181178928</c:v>
                </c:pt>
                <c:pt idx="129">
                  <c:v>6.4441458570356902</c:v>
                </c:pt>
                <c:pt idx="130">
                  <c:v>6.4344453165723641</c:v>
                </c:pt>
                <c:pt idx="131">
                  <c:v>6.3825295607347297</c:v>
                </c:pt>
                <c:pt idx="132">
                  <c:v>6.3862129857370595</c:v>
                </c:pt>
                <c:pt idx="133">
                  <c:v>6.4412560228489948</c:v>
                </c:pt>
                <c:pt idx="134">
                  <c:v>6.3789028239903551</c:v>
                </c:pt>
                <c:pt idx="135">
                  <c:v>6.3572670421852058</c:v>
                </c:pt>
                <c:pt idx="136">
                  <c:v>6.4366175448445633</c:v>
                </c:pt>
                <c:pt idx="137">
                  <c:v>6.4750277011269786</c:v>
                </c:pt>
                <c:pt idx="138">
                  <c:v>6.3486473908753203</c:v>
                </c:pt>
                <c:pt idx="139">
                  <c:v>6.3800568571161813</c:v>
                </c:pt>
                <c:pt idx="140">
                  <c:v>6.3452909868628211</c:v>
                </c:pt>
                <c:pt idx="141">
                  <c:v>6.3726386450279922</c:v>
                </c:pt>
                <c:pt idx="142">
                  <c:v>6.4387141982076708</c:v>
                </c:pt>
                <c:pt idx="143">
                  <c:v>6.3822413478843449</c:v>
                </c:pt>
                <c:pt idx="144">
                  <c:v>6.3232555691284675</c:v>
                </c:pt>
                <c:pt idx="145">
                  <c:v>6.3328885222336222</c:v>
                </c:pt>
                <c:pt idx="146">
                  <c:v>6.4009586757184822</c:v>
                </c:pt>
                <c:pt idx="147">
                  <c:v>6.2772073796150032</c:v>
                </c:pt>
                <c:pt idx="148">
                  <c:v>6.3528261396620058</c:v>
                </c:pt>
                <c:pt idx="149">
                  <c:v>6.372266563758556</c:v>
                </c:pt>
                <c:pt idx="150">
                  <c:v>6.3293661599583908</c:v>
                </c:pt>
                <c:pt idx="151">
                  <c:v>6.3649211325429871</c:v>
                </c:pt>
                <c:pt idx="152">
                  <c:v>6.2973469534531201</c:v>
                </c:pt>
                <c:pt idx="153">
                  <c:v>6.3239441457861032</c:v>
                </c:pt>
                <c:pt idx="154">
                  <c:v>6.3785446581118874</c:v>
                </c:pt>
                <c:pt idx="155">
                  <c:v>6.3619164258582277</c:v>
                </c:pt>
                <c:pt idx="156">
                  <c:v>6.3025724917556882</c:v>
                </c:pt>
                <c:pt idx="157">
                  <c:v>6.3003947635835438</c:v>
                </c:pt>
                <c:pt idx="158">
                  <c:v>6.3069687978619156</c:v>
                </c:pt>
                <c:pt idx="159">
                  <c:v>6.3054800891971938</c:v>
                </c:pt>
                <c:pt idx="160">
                  <c:v>6.3816249108399417</c:v>
                </c:pt>
                <c:pt idx="161">
                  <c:v>6.3483307946892653</c:v>
                </c:pt>
                <c:pt idx="162">
                  <c:v>6.3457984622833656</c:v>
                </c:pt>
                <c:pt idx="163">
                  <c:v>6.396425687845622</c:v>
                </c:pt>
                <c:pt idx="164">
                  <c:v>6.3918040380363639</c:v>
                </c:pt>
                <c:pt idx="165">
                  <c:v>6.3492788646215743</c:v>
                </c:pt>
                <c:pt idx="166">
                  <c:v>6.3473008728911759</c:v>
                </c:pt>
                <c:pt idx="167">
                  <c:v>6.3288683926741989</c:v>
                </c:pt>
                <c:pt idx="168">
                  <c:v>6.2482558556451799</c:v>
                </c:pt>
                <c:pt idx="169">
                  <c:v>6.3083659315527534</c:v>
                </c:pt>
                <c:pt idx="170">
                  <c:v>6.3141887251545095</c:v>
                </c:pt>
                <c:pt idx="171">
                  <c:v>6.2975005900579006</c:v>
                </c:pt>
                <c:pt idx="172">
                  <c:v>6.2946656783754067</c:v>
                </c:pt>
                <c:pt idx="173">
                  <c:v>6.2411470682501093</c:v>
                </c:pt>
                <c:pt idx="174">
                  <c:v>6.3039295361836842</c:v>
                </c:pt>
                <c:pt idx="175">
                  <c:v>6.2884178210334083</c:v>
                </c:pt>
                <c:pt idx="176">
                  <c:v>6.2481996660231438</c:v>
                </c:pt>
                <c:pt idx="177">
                  <c:v>6.3147015284485795</c:v>
                </c:pt>
                <c:pt idx="178">
                  <c:v>6.2862993267966365</c:v>
                </c:pt>
                <c:pt idx="179">
                  <c:v>6.313152781302712</c:v>
                </c:pt>
                <c:pt idx="180">
                  <c:v>6.1741739682952881</c:v>
                </c:pt>
                <c:pt idx="181">
                  <c:v>6.2724720084935788</c:v>
                </c:pt>
                <c:pt idx="182">
                  <c:v>6.3137085128598898</c:v>
                </c:pt>
                <c:pt idx="183">
                  <c:v>6.2531921151632837</c:v>
                </c:pt>
                <c:pt idx="184">
                  <c:v>6.264068753591129</c:v>
                </c:pt>
                <c:pt idx="185">
                  <c:v>6.2505747723629579</c:v>
                </c:pt>
                <c:pt idx="186">
                  <c:v>6.1911883813810675</c:v>
                </c:pt>
                <c:pt idx="187">
                  <c:v>6.2354396898186906</c:v>
                </c:pt>
                <c:pt idx="188">
                  <c:v>6.287488196091461</c:v>
                </c:pt>
                <c:pt idx="189">
                  <c:v>6.2437497310659413</c:v>
                </c:pt>
                <c:pt idx="190">
                  <c:v>6.1544162213093676</c:v>
                </c:pt>
                <c:pt idx="191">
                  <c:v>6.2832102867369528</c:v>
                </c:pt>
                <c:pt idx="192">
                  <c:v>6.2631639196141027</c:v>
                </c:pt>
                <c:pt idx="193">
                  <c:v>6.2047159255535904</c:v>
                </c:pt>
                <c:pt idx="194">
                  <c:v>6.3238530555186694</c:v>
                </c:pt>
                <c:pt idx="195">
                  <c:v>6.2808305100231987</c:v>
                </c:pt>
                <c:pt idx="196">
                  <c:v>6.2469539611533946</c:v>
                </c:pt>
                <c:pt idx="197">
                  <c:v>6.2683848842387935</c:v>
                </c:pt>
                <c:pt idx="198">
                  <c:v>6.2446530373084999</c:v>
                </c:pt>
                <c:pt idx="199">
                  <c:v>6.284403917571403</c:v>
                </c:pt>
                <c:pt idx="200">
                  <c:v>6.1737704646528471</c:v>
                </c:pt>
                <c:pt idx="201">
                  <c:v>6.149177260882122</c:v>
                </c:pt>
                <c:pt idx="202">
                  <c:v>6.2337061574196291</c:v>
                </c:pt>
                <c:pt idx="203">
                  <c:v>6.1690793990731665</c:v>
                </c:pt>
                <c:pt idx="204">
                  <c:v>6.1525602116268034</c:v>
                </c:pt>
                <c:pt idx="205">
                  <c:v>6.1706015360033089</c:v>
                </c:pt>
                <c:pt idx="206">
                  <c:v>6.2014856026708669</c:v>
                </c:pt>
                <c:pt idx="207">
                  <c:v>6.1581236911898634</c:v>
                </c:pt>
                <c:pt idx="208">
                  <c:v>6.2103928115401414</c:v>
                </c:pt>
                <c:pt idx="209">
                  <c:v>6.2996774473360047</c:v>
                </c:pt>
                <c:pt idx="210">
                  <c:v>6.2418270039600579</c:v>
                </c:pt>
                <c:pt idx="211">
                  <c:v>6.1643452603071607</c:v>
                </c:pt>
                <c:pt idx="212">
                  <c:v>6.1947965151138407</c:v>
                </c:pt>
                <c:pt idx="213">
                  <c:v>6.1948794187187204</c:v>
                </c:pt>
                <c:pt idx="214">
                  <c:v>6.1488150685883021</c:v>
                </c:pt>
                <c:pt idx="215">
                  <c:v>6.1877505930360996</c:v>
                </c:pt>
                <c:pt idx="216">
                  <c:v>6.3189049400693582</c:v>
                </c:pt>
                <c:pt idx="217">
                  <c:v>6.2467257943331358</c:v>
                </c:pt>
                <c:pt idx="218">
                  <c:v>6.247344183974878</c:v>
                </c:pt>
                <c:pt idx="219">
                  <c:v>6.1660047214065186</c:v>
                </c:pt>
                <c:pt idx="220">
                  <c:v>6.2456703884420133</c:v>
                </c:pt>
                <c:pt idx="221">
                  <c:v>6.20211151382947</c:v>
                </c:pt>
                <c:pt idx="222">
                  <c:v>6.2307961406436219</c:v>
                </c:pt>
                <c:pt idx="223">
                  <c:v>6.2063964729462757</c:v>
                </c:pt>
                <c:pt idx="224">
                  <c:v>6.2121142744033282</c:v>
                </c:pt>
                <c:pt idx="225">
                  <c:v>6.2815648659449366</c:v>
                </c:pt>
                <c:pt idx="226">
                  <c:v>6.1872970488909216</c:v>
                </c:pt>
                <c:pt idx="227">
                  <c:v>6.1576698799519312</c:v>
                </c:pt>
                <c:pt idx="228">
                  <c:v>6.1617792485955327</c:v>
                </c:pt>
                <c:pt idx="229">
                  <c:v>6.1878065346778186</c:v>
                </c:pt>
                <c:pt idx="230">
                  <c:v>6.2312932612818317</c:v>
                </c:pt>
                <c:pt idx="231">
                  <c:v>6.2498902302834702</c:v>
                </c:pt>
                <c:pt idx="232">
                  <c:v>6.2055810399297329</c:v>
                </c:pt>
                <c:pt idx="233">
                  <c:v>6.2193800671611044</c:v>
                </c:pt>
                <c:pt idx="234">
                  <c:v>6.1811867456896206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FF6-420F-AD6C-06B0A37CBD85}"/>
            </c:ext>
          </c:extLst>
        </c:ser>
        <c:ser>
          <c:idx val="13"/>
          <c:order val="13"/>
          <c:tx>
            <c:v>TK_2-64mg/mL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Sheet1!$F$3073:$F$3307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Sheet1!$G$3073:$G$3307</c:f>
              <c:numCache>
                <c:formatCode>General</c:formatCode>
                <c:ptCount val="235"/>
                <c:pt idx="0">
                  <c:v>6.2961661439986685</c:v>
                </c:pt>
                <c:pt idx="1">
                  <c:v>6.2696574871038315</c:v>
                </c:pt>
                <c:pt idx="2">
                  <c:v>6.132814487983496</c:v>
                </c:pt>
                <c:pt idx="3">
                  <c:v>6.0150329946422785</c:v>
                </c:pt>
                <c:pt idx="4">
                  <c:v>6.1110871744598665</c:v>
                </c:pt>
                <c:pt idx="5">
                  <c:v>6.1179609019085897</c:v>
                </c:pt>
                <c:pt idx="6">
                  <c:v>6.1285037830650193</c:v>
                </c:pt>
                <c:pt idx="7">
                  <c:v>6.1172859877562713</c:v>
                </c:pt>
                <c:pt idx="8">
                  <c:v>6.1740156138273248</c:v>
                </c:pt>
                <c:pt idx="9">
                  <c:v>6.1699145792415795</c:v>
                </c:pt>
                <c:pt idx="10">
                  <c:v>6.1478941661304534</c:v>
                </c:pt>
                <c:pt idx="11">
                  <c:v>6.2165549828961666</c:v>
                </c:pt>
                <c:pt idx="12">
                  <c:v>6.208150190164142</c:v>
                </c:pt>
                <c:pt idx="13">
                  <c:v>6.2730606211816102</c:v>
                </c:pt>
                <c:pt idx="14">
                  <c:v>6.3715380709989544</c:v>
                </c:pt>
                <c:pt idx="15">
                  <c:v>6.366694324893464</c:v>
                </c:pt>
                <c:pt idx="16">
                  <c:v>6.4834711034301771</c:v>
                </c:pt>
                <c:pt idx="17">
                  <c:v>6.5159713620264927</c:v>
                </c:pt>
                <c:pt idx="18">
                  <c:v>6.5474691535451957</c:v>
                </c:pt>
                <c:pt idx="19">
                  <c:v>6.5259613869536546</c:v>
                </c:pt>
                <c:pt idx="20">
                  <c:v>6.5557032099679287</c:v>
                </c:pt>
                <c:pt idx="21">
                  <c:v>6.6093493715397891</c:v>
                </c:pt>
                <c:pt idx="22">
                  <c:v>6.5870363115319739</c:v>
                </c:pt>
                <c:pt idx="23">
                  <c:v>6.6238972183516935</c:v>
                </c:pt>
                <c:pt idx="24">
                  <c:v>6.6391107258896227</c:v>
                </c:pt>
                <c:pt idx="25">
                  <c:v>6.556604408564735</c:v>
                </c:pt>
                <c:pt idx="26">
                  <c:v>6.632447782013303</c:v>
                </c:pt>
                <c:pt idx="27">
                  <c:v>6.5346524223092466</c:v>
                </c:pt>
                <c:pt idx="28">
                  <c:v>6.4788446925116574</c:v>
                </c:pt>
                <c:pt idx="29">
                  <c:v>6.5264636868288965</c:v>
                </c:pt>
                <c:pt idx="30">
                  <c:v>6.569677406338938</c:v>
                </c:pt>
                <c:pt idx="31">
                  <c:v>6.5496397660223904</c:v>
                </c:pt>
                <c:pt idx="32">
                  <c:v>6.5618549827730401</c:v>
                </c:pt>
                <c:pt idx="33">
                  <c:v>6.5133455650847853</c:v>
                </c:pt>
                <c:pt idx="34">
                  <c:v>6.4670662906772645</c:v>
                </c:pt>
                <c:pt idx="35">
                  <c:v>6.4986817588469492</c:v>
                </c:pt>
                <c:pt idx="36">
                  <c:v>6.5288116829141378</c:v>
                </c:pt>
                <c:pt idx="37">
                  <c:v>6.4724158983875135</c:v>
                </c:pt>
                <c:pt idx="38">
                  <c:v>6.4719645345388273</c:v>
                </c:pt>
                <c:pt idx="39">
                  <c:v>6.4392276237771933</c:v>
                </c:pt>
                <c:pt idx="40">
                  <c:v>6.4102384708918407</c:v>
                </c:pt>
                <c:pt idx="41">
                  <c:v>6.4206564442385634</c:v>
                </c:pt>
                <c:pt idx="42">
                  <c:v>6.4338690652820949</c:v>
                </c:pt>
                <c:pt idx="43">
                  <c:v>6.4369224678465908</c:v>
                </c:pt>
                <c:pt idx="44">
                  <c:v>6.3949102846293391</c:v>
                </c:pt>
                <c:pt idx="45">
                  <c:v>6.4158297794966472</c:v>
                </c:pt>
                <c:pt idx="46">
                  <c:v>6.3886257609947066</c:v>
                </c:pt>
                <c:pt idx="47">
                  <c:v>6.3790587616851973</c:v>
                </c:pt>
                <c:pt idx="48">
                  <c:v>6.3776055861432148</c:v>
                </c:pt>
                <c:pt idx="49">
                  <c:v>6.3397369797227983</c:v>
                </c:pt>
                <c:pt idx="50">
                  <c:v>6.3415888910840863</c:v>
                </c:pt>
                <c:pt idx="51">
                  <c:v>6.3458905639522429</c:v>
                </c:pt>
                <c:pt idx="52">
                  <c:v>6.3465235422035846</c:v>
                </c:pt>
                <c:pt idx="53">
                  <c:v>6.3588013508150736</c:v>
                </c:pt>
                <c:pt idx="54">
                  <c:v>6.3543245668528092</c:v>
                </c:pt>
                <c:pt idx="55">
                  <c:v>6.3576837711744281</c:v>
                </c:pt>
                <c:pt idx="56">
                  <c:v>6.3263240826836977</c:v>
                </c:pt>
                <c:pt idx="57">
                  <c:v>6.3607085432378856</c:v>
                </c:pt>
                <c:pt idx="58">
                  <c:v>6.3104041325371059</c:v>
                </c:pt>
                <c:pt idx="59">
                  <c:v>6.3389849203976834</c:v>
                </c:pt>
                <c:pt idx="60">
                  <c:v>6.3940721330524779</c:v>
                </c:pt>
                <c:pt idx="61">
                  <c:v>6.3155220011518374</c:v>
                </c:pt>
                <c:pt idx="62">
                  <c:v>6.2947003695424524</c:v>
                </c:pt>
                <c:pt idx="63">
                  <c:v>6.2555787011592354</c:v>
                </c:pt>
                <c:pt idx="64">
                  <c:v>6.350413930323465</c:v>
                </c:pt>
                <c:pt idx="65">
                  <c:v>6.2785293902055059</c:v>
                </c:pt>
                <c:pt idx="66">
                  <c:v>6.2717859594194287</c:v>
                </c:pt>
                <c:pt idx="67">
                  <c:v>6.2674908631770627</c:v>
                </c:pt>
                <c:pt idx="68">
                  <c:v>6.2752255225673181</c:v>
                </c:pt>
                <c:pt idx="69">
                  <c:v>6.2503868954223192</c:v>
                </c:pt>
                <c:pt idx="70">
                  <c:v>6.2331860144710074</c:v>
                </c:pt>
                <c:pt idx="71">
                  <c:v>6.2131949246796507</c:v>
                </c:pt>
                <c:pt idx="72">
                  <c:v>6.2010792902301697</c:v>
                </c:pt>
                <c:pt idx="73">
                  <c:v>6.2112340284610097</c:v>
                </c:pt>
                <c:pt idx="74">
                  <c:v>6.1746000720601648</c:v>
                </c:pt>
                <c:pt idx="75">
                  <c:v>6.1676502423129413</c:v>
                </c:pt>
                <c:pt idx="76">
                  <c:v>6.212100301310409</c:v>
                </c:pt>
                <c:pt idx="77">
                  <c:v>6.1864315734813902</c:v>
                </c:pt>
                <c:pt idx="78">
                  <c:v>6.1307680252105499</c:v>
                </c:pt>
                <c:pt idx="79">
                  <c:v>6.2442566364654404</c:v>
                </c:pt>
                <c:pt idx="80">
                  <c:v>6.1607504805692193</c:v>
                </c:pt>
                <c:pt idx="81">
                  <c:v>6.2114411654331638</c:v>
                </c:pt>
                <c:pt idx="82">
                  <c:v>6.2390652634203274</c:v>
                </c:pt>
                <c:pt idx="83">
                  <c:v>6.1255621326872411</c:v>
                </c:pt>
                <c:pt idx="84">
                  <c:v>6.1179608924858471</c:v>
                </c:pt>
                <c:pt idx="85">
                  <c:v>6.168498783257955</c:v>
                </c:pt>
                <c:pt idx="86">
                  <c:v>6.0672383249568451</c:v>
                </c:pt>
                <c:pt idx="87">
                  <c:v>6.1266485961753308</c:v>
                </c:pt>
                <c:pt idx="88">
                  <c:v>6.10674971029042</c:v>
                </c:pt>
                <c:pt idx="89">
                  <c:v>6.1876270521177004</c:v>
                </c:pt>
                <c:pt idx="90">
                  <c:v>6.1659512659134297</c:v>
                </c:pt>
                <c:pt idx="91">
                  <c:v>6.1219510935546966</c:v>
                </c:pt>
                <c:pt idx="92">
                  <c:v>6.1044450348196824</c:v>
                </c:pt>
                <c:pt idx="93">
                  <c:v>6.1218606103344149</c:v>
                </c:pt>
                <c:pt idx="94">
                  <c:v>6.1420179850619174</c:v>
                </c:pt>
                <c:pt idx="95">
                  <c:v>6.1691421880846233</c:v>
                </c:pt>
                <c:pt idx="96">
                  <c:v>6.0633948371012494</c:v>
                </c:pt>
                <c:pt idx="97">
                  <c:v>6.1273184378281149</c:v>
                </c:pt>
                <c:pt idx="98">
                  <c:v>6.1545237726567317</c:v>
                </c:pt>
                <c:pt idx="99">
                  <c:v>6.0953352921380501</c:v>
                </c:pt>
                <c:pt idx="100">
                  <c:v>6.093928670459924</c:v>
                </c:pt>
                <c:pt idx="101">
                  <c:v>6.098480395333679</c:v>
                </c:pt>
                <c:pt idx="102">
                  <c:v>6.048589508568158</c:v>
                </c:pt>
                <c:pt idx="103">
                  <c:v>6.173573806779844</c:v>
                </c:pt>
                <c:pt idx="104">
                  <c:v>6.0808919370381904</c:v>
                </c:pt>
                <c:pt idx="105">
                  <c:v>6.0930502189187496</c:v>
                </c:pt>
                <c:pt idx="106">
                  <c:v>6.0278132581622614</c:v>
                </c:pt>
                <c:pt idx="107">
                  <c:v>6.1229005973265105</c:v>
                </c:pt>
                <c:pt idx="108">
                  <c:v>6.0905480806520469</c:v>
                </c:pt>
                <c:pt idx="109">
                  <c:v>6.0841768521494659</c:v>
                </c:pt>
                <c:pt idx="110">
                  <c:v>6.0949576302305886</c:v>
                </c:pt>
                <c:pt idx="111">
                  <c:v>6.0902948177770044</c:v>
                </c:pt>
                <c:pt idx="112">
                  <c:v>6.1133613834888356</c:v>
                </c:pt>
                <c:pt idx="113">
                  <c:v>6.1303655256436453</c:v>
                </c:pt>
                <c:pt idx="114">
                  <c:v>6.1016092115276752</c:v>
                </c:pt>
                <c:pt idx="115">
                  <c:v>6.0699233235053729</c:v>
                </c:pt>
                <c:pt idx="116">
                  <c:v>6.1159983501275077</c:v>
                </c:pt>
                <c:pt idx="117">
                  <c:v>6.0691907858148673</c:v>
                </c:pt>
                <c:pt idx="118">
                  <c:v>6.1121066511013584</c:v>
                </c:pt>
                <c:pt idx="119">
                  <c:v>6.125609588290831</c:v>
                </c:pt>
                <c:pt idx="120">
                  <c:v>6.0739463845338344</c:v>
                </c:pt>
                <c:pt idx="121">
                  <c:v>6.1299308524671323</c:v>
                </c:pt>
                <c:pt idx="122">
                  <c:v>6.1105701281278479</c:v>
                </c:pt>
                <c:pt idx="123">
                  <c:v>6.1166402535314841</c:v>
                </c:pt>
                <c:pt idx="124">
                  <c:v>6.1263899234137993</c:v>
                </c:pt>
                <c:pt idx="125">
                  <c:v>6.1239533323814195</c:v>
                </c:pt>
                <c:pt idx="126">
                  <c:v>6.0930649818098468</c:v>
                </c:pt>
                <c:pt idx="127">
                  <c:v>6.1872530943856896</c:v>
                </c:pt>
                <c:pt idx="128">
                  <c:v>6.0502468713221882</c:v>
                </c:pt>
                <c:pt idx="129">
                  <c:v>6.1008445280186443</c:v>
                </c:pt>
                <c:pt idx="130">
                  <c:v>6.1051730220300371</c:v>
                </c:pt>
                <c:pt idx="131">
                  <c:v>6.1105541571253621</c:v>
                </c:pt>
                <c:pt idx="132">
                  <c:v>6.1151797470282148</c:v>
                </c:pt>
                <c:pt idx="133">
                  <c:v>6.0859122962895142</c:v>
                </c:pt>
                <c:pt idx="134">
                  <c:v>6.094121296438888</c:v>
                </c:pt>
                <c:pt idx="135">
                  <c:v>6.0710165453985105</c:v>
                </c:pt>
                <c:pt idx="136">
                  <c:v>6.1439670130203607</c:v>
                </c:pt>
                <c:pt idx="137">
                  <c:v>6.1092927457311381</c:v>
                </c:pt>
                <c:pt idx="138">
                  <c:v>6.1335769339703337</c:v>
                </c:pt>
                <c:pt idx="139">
                  <c:v>6.0751174815177889</c:v>
                </c:pt>
                <c:pt idx="140">
                  <c:v>6.0935579579969312</c:v>
                </c:pt>
                <c:pt idx="141">
                  <c:v>6.0822820256266716</c:v>
                </c:pt>
                <c:pt idx="142">
                  <c:v>6.0879423587477399</c:v>
                </c:pt>
                <c:pt idx="143">
                  <c:v>6.0707222543494987</c:v>
                </c:pt>
                <c:pt idx="144">
                  <c:v>6.0774499279564846</c:v>
                </c:pt>
                <c:pt idx="145">
                  <c:v>6.1135387063491562</c:v>
                </c:pt>
                <c:pt idx="146">
                  <c:v>6.0767589505459032</c:v>
                </c:pt>
                <c:pt idx="147">
                  <c:v>6.082841735683119</c:v>
                </c:pt>
                <c:pt idx="148">
                  <c:v>6.020785330579133</c:v>
                </c:pt>
                <c:pt idx="149">
                  <c:v>6.0336769887872466</c:v>
                </c:pt>
                <c:pt idx="150">
                  <c:v>6.0938015600128956</c:v>
                </c:pt>
                <c:pt idx="151">
                  <c:v>6.0592169801579265</c:v>
                </c:pt>
                <c:pt idx="152">
                  <c:v>6.0717448942924568</c:v>
                </c:pt>
                <c:pt idx="153">
                  <c:v>6.0320759121820204</c:v>
                </c:pt>
                <c:pt idx="154">
                  <c:v>6.0329250735047797</c:v>
                </c:pt>
                <c:pt idx="155">
                  <c:v>6.0393281589228964</c:v>
                </c:pt>
                <c:pt idx="156">
                  <c:v>6.0329096303723757</c:v>
                </c:pt>
                <c:pt idx="157">
                  <c:v>6.0385375767156946</c:v>
                </c:pt>
                <c:pt idx="158">
                  <c:v>6.0772195324838512</c:v>
                </c:pt>
                <c:pt idx="159">
                  <c:v>6.0455842366644665</c:v>
                </c:pt>
                <c:pt idx="160">
                  <c:v>6.0201983918929169</c:v>
                </c:pt>
                <c:pt idx="161">
                  <c:v>6.0671302849608848</c:v>
                </c:pt>
                <c:pt idx="162">
                  <c:v>6.0897682760702541</c:v>
                </c:pt>
                <c:pt idx="163">
                  <c:v>6.0589065676990943</c:v>
                </c:pt>
                <c:pt idx="164">
                  <c:v>6.0936291945861072</c:v>
                </c:pt>
                <c:pt idx="165">
                  <c:v>6.0549779592227235</c:v>
                </c:pt>
                <c:pt idx="166">
                  <c:v>6.067202667667039</c:v>
                </c:pt>
                <c:pt idx="167">
                  <c:v>5.9715671070844412</c:v>
                </c:pt>
                <c:pt idx="168">
                  <c:v>6.0061663477173912</c:v>
                </c:pt>
                <c:pt idx="169">
                  <c:v>5.9892287501130816</c:v>
                </c:pt>
                <c:pt idx="170">
                  <c:v>6.0565051857524965</c:v>
                </c:pt>
                <c:pt idx="171">
                  <c:v>6.0274681555502019</c:v>
                </c:pt>
                <c:pt idx="172">
                  <c:v>6.0239479070484361</c:v>
                </c:pt>
                <c:pt idx="173">
                  <c:v>6.0309844844764591</c:v>
                </c:pt>
                <c:pt idx="174">
                  <c:v>5.9763269120113893</c:v>
                </c:pt>
                <c:pt idx="175">
                  <c:v>5.9930382013390258</c:v>
                </c:pt>
                <c:pt idx="176">
                  <c:v>6.0154231355645882</c:v>
                </c:pt>
                <c:pt idx="177">
                  <c:v>6.0048641463357777</c:v>
                </c:pt>
                <c:pt idx="178">
                  <c:v>6.0196001788426052</c:v>
                </c:pt>
                <c:pt idx="179">
                  <c:v>6.0060382557130083</c:v>
                </c:pt>
                <c:pt idx="180">
                  <c:v>5.9518507547305273</c:v>
                </c:pt>
                <c:pt idx="181">
                  <c:v>6.0272019102422005</c:v>
                </c:pt>
                <c:pt idx="182">
                  <c:v>6.0543020182883778</c:v>
                </c:pt>
                <c:pt idx="183">
                  <c:v>6.0097065427144711</c:v>
                </c:pt>
                <c:pt idx="184">
                  <c:v>6.0369612019953305</c:v>
                </c:pt>
                <c:pt idx="185">
                  <c:v>6.0488373055177425</c:v>
                </c:pt>
                <c:pt idx="186">
                  <c:v>6.0856128825971707</c:v>
                </c:pt>
                <c:pt idx="187">
                  <c:v>6.0158957323899287</c:v>
                </c:pt>
                <c:pt idx="188">
                  <c:v>5.9718307130328352</c:v>
                </c:pt>
                <c:pt idx="189">
                  <c:v>5.9288189991006437</c:v>
                </c:pt>
                <c:pt idx="190">
                  <c:v>5.9747201073375287</c:v>
                </c:pt>
                <c:pt idx="191">
                  <c:v>6.0460133532837803</c:v>
                </c:pt>
                <c:pt idx="192">
                  <c:v>5.9772803936910464</c:v>
                </c:pt>
                <c:pt idx="193">
                  <c:v>5.9870715857204804</c:v>
                </c:pt>
                <c:pt idx="194">
                  <c:v>5.9636847789491814</c:v>
                </c:pt>
                <c:pt idx="195">
                  <c:v>6.0157103403665779</c:v>
                </c:pt>
                <c:pt idx="196">
                  <c:v>6.0139438760651265</c:v>
                </c:pt>
                <c:pt idx="197">
                  <c:v>5.948159384420336</c:v>
                </c:pt>
                <c:pt idx="198">
                  <c:v>5.9780223323875799</c:v>
                </c:pt>
                <c:pt idx="199">
                  <c:v>5.8851400524251254</c:v>
                </c:pt>
                <c:pt idx="200">
                  <c:v>5.9544839415715423</c:v>
                </c:pt>
                <c:pt idx="201">
                  <c:v>5.9475645031854043</c:v>
                </c:pt>
                <c:pt idx="202">
                  <c:v>5.9170025721184025</c:v>
                </c:pt>
                <c:pt idx="203">
                  <c:v>6.0161696154866551</c:v>
                </c:pt>
                <c:pt idx="204">
                  <c:v>6.0304278077120115</c:v>
                </c:pt>
                <c:pt idx="205">
                  <c:v>5.9487573214765188</c:v>
                </c:pt>
                <c:pt idx="206">
                  <c:v>5.9749232100657839</c:v>
                </c:pt>
                <c:pt idx="207">
                  <c:v>5.9546541577005083</c:v>
                </c:pt>
                <c:pt idx="208">
                  <c:v>5.967016709858175</c:v>
                </c:pt>
                <c:pt idx="209">
                  <c:v>5.900815140401253</c:v>
                </c:pt>
                <c:pt idx="210">
                  <c:v>5.9146862982327413</c:v>
                </c:pt>
                <c:pt idx="211">
                  <c:v>5.9708579704056159</c:v>
                </c:pt>
                <c:pt idx="212">
                  <c:v>5.9375545399301082</c:v>
                </c:pt>
                <c:pt idx="213">
                  <c:v>5.9442980327563077</c:v>
                </c:pt>
                <c:pt idx="214">
                  <c:v>5.9744841453925996</c:v>
                </c:pt>
                <c:pt idx="215">
                  <c:v>5.9306463593128083</c:v>
                </c:pt>
                <c:pt idx="216">
                  <c:v>5.9499119055468892</c:v>
                </c:pt>
                <c:pt idx="217">
                  <c:v>5.9409549195840778</c:v>
                </c:pt>
                <c:pt idx="218">
                  <c:v>5.8948120795003938</c:v>
                </c:pt>
                <c:pt idx="219">
                  <c:v>5.9313421575509295</c:v>
                </c:pt>
                <c:pt idx="220">
                  <c:v>5.9937579394749552</c:v>
                </c:pt>
                <c:pt idx="221">
                  <c:v>6.0152706300165351</c:v>
                </c:pt>
                <c:pt idx="222">
                  <c:v>5.9835084660706563</c:v>
                </c:pt>
                <c:pt idx="223">
                  <c:v>5.9005851261016691</c:v>
                </c:pt>
                <c:pt idx="224">
                  <c:v>5.9853085669055517</c:v>
                </c:pt>
                <c:pt idx="225">
                  <c:v>5.9375740035863913</c:v>
                </c:pt>
                <c:pt idx="226">
                  <c:v>5.9561331172696921</c:v>
                </c:pt>
                <c:pt idx="227">
                  <c:v>5.991882125120787</c:v>
                </c:pt>
                <c:pt idx="228">
                  <c:v>5.9711846998975027</c:v>
                </c:pt>
                <c:pt idx="229">
                  <c:v>5.941486009530168</c:v>
                </c:pt>
                <c:pt idx="230">
                  <c:v>5.9194472185760176</c:v>
                </c:pt>
                <c:pt idx="231">
                  <c:v>5.9382529982076093</c:v>
                </c:pt>
                <c:pt idx="232">
                  <c:v>5.8959095922935765</c:v>
                </c:pt>
                <c:pt idx="233">
                  <c:v>5.9093306532787739</c:v>
                </c:pt>
                <c:pt idx="234">
                  <c:v>5.9484538382408516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FF6-420F-AD6C-06B0A37CBD85}"/>
            </c:ext>
          </c:extLst>
        </c:ser>
        <c:ser>
          <c:idx val="14"/>
          <c:order val="14"/>
          <c:tx>
            <c:v>TK_3-64mg/mL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Sheet1!$F$3308:$F$3542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Sheet1!$G$3308:$G$3542</c:f>
              <c:numCache>
                <c:formatCode>General</c:formatCode>
                <c:ptCount val="235"/>
                <c:pt idx="0">
                  <c:v>6.6422974030749247</c:v>
                </c:pt>
                <c:pt idx="1">
                  <c:v>6.3248156636741459</c:v>
                </c:pt>
                <c:pt idx="2">
                  <c:v>6.4215737250134923</c:v>
                </c:pt>
                <c:pt idx="3">
                  <c:v>6.4724784919480163</c:v>
                </c:pt>
                <c:pt idx="4">
                  <c:v>6.4150432534048694</c:v>
                </c:pt>
                <c:pt idx="5">
                  <c:v>6.3576635466352167</c:v>
                </c:pt>
                <c:pt idx="6">
                  <c:v>6.4206901985026965</c:v>
                </c:pt>
                <c:pt idx="7">
                  <c:v>6.395183927647472</c:v>
                </c:pt>
                <c:pt idx="8">
                  <c:v>6.3388591721634562</c:v>
                </c:pt>
                <c:pt idx="9">
                  <c:v>6.4093238919501037</c:v>
                </c:pt>
                <c:pt idx="10">
                  <c:v>6.2529232923609763</c:v>
                </c:pt>
                <c:pt idx="11">
                  <c:v>6.2511229090408102</c:v>
                </c:pt>
                <c:pt idx="12">
                  <c:v>6.3297729961447775</c:v>
                </c:pt>
                <c:pt idx="13">
                  <c:v>6.3470229055815599</c:v>
                </c:pt>
                <c:pt idx="14">
                  <c:v>6.4155286217032801</c:v>
                </c:pt>
                <c:pt idx="15">
                  <c:v>6.4993266662770495</c:v>
                </c:pt>
                <c:pt idx="16">
                  <c:v>6.5012537943138025</c:v>
                </c:pt>
                <c:pt idx="17">
                  <c:v>6.5919893505905476</c:v>
                </c:pt>
                <c:pt idx="18">
                  <c:v>6.5862388131144707</c:v>
                </c:pt>
                <c:pt idx="19">
                  <c:v>6.6340196915657694</c:v>
                </c:pt>
                <c:pt idx="20">
                  <c:v>6.5667118111934863</c:v>
                </c:pt>
                <c:pt idx="21">
                  <c:v>6.6248281217543346</c:v>
                </c:pt>
                <c:pt idx="22">
                  <c:v>6.6467783512362599</c:v>
                </c:pt>
                <c:pt idx="23">
                  <c:v>6.7133737312942863</c:v>
                </c:pt>
                <c:pt idx="24">
                  <c:v>6.7189352939079203</c:v>
                </c:pt>
                <c:pt idx="25">
                  <c:v>6.6858610896719899</c:v>
                </c:pt>
                <c:pt idx="26">
                  <c:v>6.6481804164324361</c:v>
                </c:pt>
                <c:pt idx="27">
                  <c:v>6.614287598957949</c:v>
                </c:pt>
                <c:pt idx="28">
                  <c:v>6.6246860531419056</c:v>
                </c:pt>
                <c:pt idx="29">
                  <c:v>6.665545795995941</c:v>
                </c:pt>
                <c:pt idx="30">
                  <c:v>6.6326128175311165</c:v>
                </c:pt>
                <c:pt idx="31">
                  <c:v>6.601812438943532</c:v>
                </c:pt>
                <c:pt idx="32">
                  <c:v>6.5400455055757813</c:v>
                </c:pt>
                <c:pt idx="33">
                  <c:v>6.6360542079380247</c:v>
                </c:pt>
                <c:pt idx="34">
                  <c:v>6.6229520239177866</c:v>
                </c:pt>
                <c:pt idx="35">
                  <c:v>6.6271488260867377</c:v>
                </c:pt>
                <c:pt idx="36">
                  <c:v>6.5594160073014072</c:v>
                </c:pt>
                <c:pt idx="37">
                  <c:v>6.5944786080921851</c:v>
                </c:pt>
                <c:pt idx="38">
                  <c:v>6.6023548734142254</c:v>
                </c:pt>
                <c:pt idx="39">
                  <c:v>6.5680528868284798</c:v>
                </c:pt>
                <c:pt idx="40">
                  <c:v>6.5401014782956883</c:v>
                </c:pt>
                <c:pt idx="41">
                  <c:v>6.4811369858963177</c:v>
                </c:pt>
                <c:pt idx="42">
                  <c:v>6.5656945699338003</c:v>
                </c:pt>
                <c:pt idx="43">
                  <c:v>6.5630129044270467</c:v>
                </c:pt>
                <c:pt idx="44">
                  <c:v>6.4591707842743311</c:v>
                </c:pt>
                <c:pt idx="45">
                  <c:v>6.5126042616020152</c:v>
                </c:pt>
                <c:pt idx="46">
                  <c:v>6.5305407879892874</c:v>
                </c:pt>
                <c:pt idx="47">
                  <c:v>6.4961425919125437</c:v>
                </c:pt>
                <c:pt idx="48">
                  <c:v>6.5482697764574773</c:v>
                </c:pt>
                <c:pt idx="49">
                  <c:v>6.4191082466471876</c:v>
                </c:pt>
                <c:pt idx="50">
                  <c:v>6.5541352381320301</c:v>
                </c:pt>
                <c:pt idx="51">
                  <c:v>6.4419635792883678</c:v>
                </c:pt>
                <c:pt idx="52">
                  <c:v>6.5097081454206904</c:v>
                </c:pt>
                <c:pt idx="53">
                  <c:v>6.5610799159791098</c:v>
                </c:pt>
                <c:pt idx="54">
                  <c:v>6.5028861795014654</c:v>
                </c:pt>
                <c:pt idx="55">
                  <c:v>6.514814118022584</c:v>
                </c:pt>
                <c:pt idx="56">
                  <c:v>6.4774439702664406</c:v>
                </c:pt>
                <c:pt idx="57">
                  <c:v>6.4718566562196038</c:v>
                </c:pt>
                <c:pt idx="58">
                  <c:v>6.4817941483393238</c:v>
                </c:pt>
                <c:pt idx="59">
                  <c:v>6.4396923526551442</c:v>
                </c:pt>
                <c:pt idx="60">
                  <c:v>6.4831224218388774</c:v>
                </c:pt>
                <c:pt idx="61">
                  <c:v>6.4663625482013272</c:v>
                </c:pt>
                <c:pt idx="62">
                  <c:v>6.4980831718777363</c:v>
                </c:pt>
                <c:pt idx="63">
                  <c:v>6.4638380321259703</c:v>
                </c:pt>
                <c:pt idx="64">
                  <c:v>6.4733922814366309</c:v>
                </c:pt>
                <c:pt idx="65">
                  <c:v>6.3991761460706238</c:v>
                </c:pt>
                <c:pt idx="66">
                  <c:v>6.4595215852601955</c:v>
                </c:pt>
                <c:pt idx="67">
                  <c:v>6.5141912988657724</c:v>
                </c:pt>
                <c:pt idx="68">
                  <c:v>6.4278275104750424</c:v>
                </c:pt>
                <c:pt idx="69">
                  <c:v>6.4098504760895283</c:v>
                </c:pt>
                <c:pt idx="70">
                  <c:v>6.3179884882520883</c:v>
                </c:pt>
                <c:pt idx="71">
                  <c:v>6.3175445329625468</c:v>
                </c:pt>
                <c:pt idx="72">
                  <c:v>6.4130326352943792</c:v>
                </c:pt>
                <c:pt idx="73">
                  <c:v>6.3796772096062151</c:v>
                </c:pt>
                <c:pt idx="74">
                  <c:v>6.2683233935493776</c:v>
                </c:pt>
                <c:pt idx="75">
                  <c:v>6.2177073996918661</c:v>
                </c:pt>
                <c:pt idx="76">
                  <c:v>6.429674611977938</c:v>
                </c:pt>
                <c:pt idx="77">
                  <c:v>6.2249851696382601</c:v>
                </c:pt>
                <c:pt idx="78">
                  <c:v>6.154435640746363</c:v>
                </c:pt>
                <c:pt idx="79">
                  <c:v>6.3168249066589803</c:v>
                </c:pt>
                <c:pt idx="80">
                  <c:v>6.3315035677741962</c:v>
                </c:pt>
                <c:pt idx="81">
                  <c:v>6.4097135149363087</c:v>
                </c:pt>
                <c:pt idx="82">
                  <c:v>6.3341369366755709</c:v>
                </c:pt>
                <c:pt idx="83">
                  <c:v>6.2320987395260135</c:v>
                </c:pt>
                <c:pt idx="84">
                  <c:v>6.2563127034252206</c:v>
                </c:pt>
                <c:pt idx="85">
                  <c:v>6.1678788150219601</c:v>
                </c:pt>
                <c:pt idx="86">
                  <c:v>6.2321663943181003</c:v>
                </c:pt>
                <c:pt idx="87">
                  <c:v>6.2701033331017468</c:v>
                </c:pt>
                <c:pt idx="88">
                  <c:v>6.1860637825183584</c:v>
                </c:pt>
                <c:pt idx="89">
                  <c:v>6.3027330655223937</c:v>
                </c:pt>
                <c:pt idx="90">
                  <c:v>6.2548625805537714</c:v>
                </c:pt>
                <c:pt idx="91">
                  <c:v>6.2223392921632392</c:v>
                </c:pt>
                <c:pt idx="92">
                  <c:v>6.2231823277900125</c:v>
                </c:pt>
                <c:pt idx="93">
                  <c:v>6.1834186646251768</c:v>
                </c:pt>
                <c:pt idx="94">
                  <c:v>6.2086211775171085</c:v>
                </c:pt>
                <c:pt idx="95">
                  <c:v>6.3572160827322204</c:v>
                </c:pt>
                <c:pt idx="96">
                  <c:v>6.2368468745378518</c:v>
                </c:pt>
                <c:pt idx="97">
                  <c:v>6.208127656733712</c:v>
                </c:pt>
                <c:pt idx="98">
                  <c:v>6.1779188857200564</c:v>
                </c:pt>
                <c:pt idx="99">
                  <c:v>6.2229545389546903</c:v>
                </c:pt>
                <c:pt idx="100">
                  <c:v>6.2113182844600709</c:v>
                </c:pt>
                <c:pt idx="101">
                  <c:v>6.1796704860631149</c:v>
                </c:pt>
                <c:pt idx="102">
                  <c:v>6.2162609648113651</c:v>
                </c:pt>
                <c:pt idx="103">
                  <c:v>6.2016410666077961</c:v>
                </c:pt>
                <c:pt idx="104">
                  <c:v>6.2172919496614494</c:v>
                </c:pt>
                <c:pt idx="105">
                  <c:v>6.207922916487183</c:v>
                </c:pt>
                <c:pt idx="106">
                  <c:v>6.1213864829992302</c:v>
                </c:pt>
                <c:pt idx="107">
                  <c:v>6.2825840022849109</c:v>
                </c:pt>
                <c:pt idx="108">
                  <c:v>6.1878219602223696</c:v>
                </c:pt>
                <c:pt idx="109">
                  <c:v>6.237669474888861</c:v>
                </c:pt>
                <c:pt idx="110">
                  <c:v>6.2670819875931247</c:v>
                </c:pt>
                <c:pt idx="111">
                  <c:v>6.2647419106983708</c:v>
                </c:pt>
                <c:pt idx="112">
                  <c:v>6.2667569463666188</c:v>
                </c:pt>
                <c:pt idx="113">
                  <c:v>6.2171515340094574</c:v>
                </c:pt>
                <c:pt idx="114">
                  <c:v>6.207752033549399</c:v>
                </c:pt>
                <c:pt idx="115">
                  <c:v>6.273723457537784</c:v>
                </c:pt>
                <c:pt idx="116">
                  <c:v>6.253747600308464</c:v>
                </c:pt>
                <c:pt idx="117">
                  <c:v>6.1835506336398458</c:v>
                </c:pt>
                <c:pt idx="118">
                  <c:v>6.1927149518414533</c:v>
                </c:pt>
                <c:pt idx="119">
                  <c:v>6.236457629980861</c:v>
                </c:pt>
                <c:pt idx="120">
                  <c:v>6.271754071462083</c:v>
                </c:pt>
                <c:pt idx="121">
                  <c:v>6.2529007746211409</c:v>
                </c:pt>
                <c:pt idx="122">
                  <c:v>6.2626661842229074</c:v>
                </c:pt>
                <c:pt idx="123">
                  <c:v>6.2275834222036472</c:v>
                </c:pt>
                <c:pt idx="124">
                  <c:v>6.2036107623186556</c:v>
                </c:pt>
                <c:pt idx="125">
                  <c:v>6.2339752045651293</c:v>
                </c:pt>
                <c:pt idx="126">
                  <c:v>6.2404336621345049</c:v>
                </c:pt>
                <c:pt idx="127">
                  <c:v>6.2672692220093014</c:v>
                </c:pt>
                <c:pt idx="128">
                  <c:v>6.2001445778149762</c:v>
                </c:pt>
                <c:pt idx="129">
                  <c:v>6.2553518685267502</c:v>
                </c:pt>
                <c:pt idx="130">
                  <c:v>6.2576789435262361</c:v>
                </c:pt>
                <c:pt idx="131">
                  <c:v>6.1870513693884757</c:v>
                </c:pt>
                <c:pt idx="132">
                  <c:v>6.2318401344112351</c:v>
                </c:pt>
                <c:pt idx="133">
                  <c:v>6.245565711414649</c:v>
                </c:pt>
                <c:pt idx="134">
                  <c:v>6.2354813474997979</c:v>
                </c:pt>
                <c:pt idx="135">
                  <c:v>6.2250122554194434</c:v>
                </c:pt>
                <c:pt idx="136">
                  <c:v>6.2512983792772134</c:v>
                </c:pt>
                <c:pt idx="137">
                  <c:v>6.2916762713845529</c:v>
                </c:pt>
                <c:pt idx="138">
                  <c:v>6.2144712580077384</c:v>
                </c:pt>
                <c:pt idx="139">
                  <c:v>6.2901113530060515</c:v>
                </c:pt>
                <c:pt idx="140">
                  <c:v>6.2310448177385238</c:v>
                </c:pt>
                <c:pt idx="141">
                  <c:v>6.200124760020886</c:v>
                </c:pt>
                <c:pt idx="142">
                  <c:v>6.272581043138981</c:v>
                </c:pt>
                <c:pt idx="143">
                  <c:v>6.2049271770349845</c:v>
                </c:pt>
                <c:pt idx="144">
                  <c:v>6.1853037405827473</c:v>
                </c:pt>
                <c:pt idx="145">
                  <c:v>6.1907294338794312</c:v>
                </c:pt>
                <c:pt idx="146">
                  <c:v>6.248853071162241</c:v>
                </c:pt>
                <c:pt idx="147">
                  <c:v>6.2012521000445142</c:v>
                </c:pt>
                <c:pt idx="148">
                  <c:v>6.2322330052019455</c:v>
                </c:pt>
                <c:pt idx="149">
                  <c:v>6.2350815981296979</c:v>
                </c:pt>
                <c:pt idx="150">
                  <c:v>6.2207060200587847</c:v>
                </c:pt>
                <c:pt idx="151">
                  <c:v>6.1681514041656254</c:v>
                </c:pt>
                <c:pt idx="152">
                  <c:v>6.2181287823387033</c:v>
                </c:pt>
                <c:pt idx="153">
                  <c:v>6.1902930884204475</c:v>
                </c:pt>
                <c:pt idx="154">
                  <c:v>6.2497276509176807</c:v>
                </c:pt>
                <c:pt idx="155">
                  <c:v>6.2165389163990135</c:v>
                </c:pt>
                <c:pt idx="156">
                  <c:v>6.189825307474587</c:v>
                </c:pt>
                <c:pt idx="157">
                  <c:v>6.1685604887705408</c:v>
                </c:pt>
                <c:pt idx="158">
                  <c:v>6.2039218049550238</c:v>
                </c:pt>
                <c:pt idx="159">
                  <c:v>6.2562402445773406</c:v>
                </c:pt>
                <c:pt idx="160">
                  <c:v>6.1484849401406771</c:v>
                </c:pt>
                <c:pt idx="161">
                  <c:v>6.2539892273256719</c:v>
                </c:pt>
                <c:pt idx="162">
                  <c:v>6.1891360289127988</c:v>
                </c:pt>
                <c:pt idx="163">
                  <c:v>6.2132339871718951</c:v>
                </c:pt>
                <c:pt idx="164">
                  <c:v>6.2495786186584672</c:v>
                </c:pt>
                <c:pt idx="165">
                  <c:v>6.2017057399694258</c:v>
                </c:pt>
                <c:pt idx="166">
                  <c:v>6.166204364581513</c:v>
                </c:pt>
                <c:pt idx="167">
                  <c:v>6.1373649010202023</c:v>
                </c:pt>
                <c:pt idx="168">
                  <c:v>6.172533903040617</c:v>
                </c:pt>
                <c:pt idx="169">
                  <c:v>6.1455220729588671</c:v>
                </c:pt>
                <c:pt idx="170">
                  <c:v>6.1824873489151431</c:v>
                </c:pt>
                <c:pt idx="171">
                  <c:v>6.2310580669157414</c:v>
                </c:pt>
                <c:pt idx="172">
                  <c:v>6.1994976660342367</c:v>
                </c:pt>
                <c:pt idx="173">
                  <c:v>6.1603626092121155</c:v>
                </c:pt>
                <c:pt idx="174">
                  <c:v>6.132687053651031</c:v>
                </c:pt>
                <c:pt idx="175">
                  <c:v>6.1649310866928513</c:v>
                </c:pt>
                <c:pt idx="176">
                  <c:v>6.1616065788325312</c:v>
                </c:pt>
                <c:pt idx="177">
                  <c:v>6.2343911913713201</c:v>
                </c:pt>
                <c:pt idx="178">
                  <c:v>6.2233016713675031</c:v>
                </c:pt>
                <c:pt idx="179">
                  <c:v>6.2111563245656498</c:v>
                </c:pt>
                <c:pt idx="180">
                  <c:v>6.1905395734231865</c:v>
                </c:pt>
                <c:pt idx="181">
                  <c:v>6.201719334320277</c:v>
                </c:pt>
                <c:pt idx="182">
                  <c:v>6.148890066386314</c:v>
                </c:pt>
                <c:pt idx="183">
                  <c:v>6.2077404898323421</c:v>
                </c:pt>
                <c:pt idx="184">
                  <c:v>6.1822807745289623</c:v>
                </c:pt>
                <c:pt idx="185">
                  <c:v>6.2221072862790123</c:v>
                </c:pt>
                <c:pt idx="186">
                  <c:v>6.2211541184289088</c:v>
                </c:pt>
                <c:pt idx="187">
                  <c:v>6.2245108246480125</c:v>
                </c:pt>
                <c:pt idx="188">
                  <c:v>6.1529569684182492</c:v>
                </c:pt>
                <c:pt idx="189">
                  <c:v>6.135674848435773</c:v>
                </c:pt>
                <c:pt idx="190">
                  <c:v>6.1550052553153369</c:v>
                </c:pt>
                <c:pt idx="191">
                  <c:v>6.1457610448327582</c:v>
                </c:pt>
                <c:pt idx="192">
                  <c:v>6.1952062093662139</c:v>
                </c:pt>
                <c:pt idx="193">
                  <c:v>6.171064655243363</c:v>
                </c:pt>
                <c:pt idx="194">
                  <c:v>6.0950687177138372</c:v>
                </c:pt>
                <c:pt idx="195">
                  <c:v>6.1153468348747078</c:v>
                </c:pt>
                <c:pt idx="196">
                  <c:v>6.0500068249327352</c:v>
                </c:pt>
                <c:pt idx="197">
                  <c:v>6.1423657306447375</c:v>
                </c:pt>
                <c:pt idx="198">
                  <c:v>6.0836801983030711</c:v>
                </c:pt>
                <c:pt idx="199">
                  <c:v>6.1302312071810698</c:v>
                </c:pt>
                <c:pt idx="200">
                  <c:v>6.1059030294695757</c:v>
                </c:pt>
                <c:pt idx="201">
                  <c:v>6.0944588679594052</c:v>
                </c:pt>
                <c:pt idx="202">
                  <c:v>6.1654586633496065</c:v>
                </c:pt>
                <c:pt idx="203">
                  <c:v>6.1619270117734768</c:v>
                </c:pt>
                <c:pt idx="204">
                  <c:v>6.1325869078689879</c:v>
                </c:pt>
                <c:pt idx="205">
                  <c:v>6.1764510159623613</c:v>
                </c:pt>
                <c:pt idx="206">
                  <c:v>6.1338555277424476</c:v>
                </c:pt>
                <c:pt idx="207">
                  <c:v>6.144814582454007</c:v>
                </c:pt>
                <c:pt idx="208">
                  <c:v>6.1429893875951489</c:v>
                </c:pt>
                <c:pt idx="209">
                  <c:v>6.0818882840972837</c:v>
                </c:pt>
                <c:pt idx="210">
                  <c:v>6.1114682107346718</c:v>
                </c:pt>
                <c:pt idx="211">
                  <c:v>6.0719305550056761</c:v>
                </c:pt>
                <c:pt idx="212">
                  <c:v>6.0907548515783736</c:v>
                </c:pt>
                <c:pt idx="213">
                  <c:v>6.1171481892751602</c:v>
                </c:pt>
                <c:pt idx="214">
                  <c:v>6.068433499856928</c:v>
                </c:pt>
                <c:pt idx="215">
                  <c:v>6.0529974500520778</c:v>
                </c:pt>
                <c:pt idx="216">
                  <c:v>6.0885736813295797</c:v>
                </c:pt>
                <c:pt idx="217">
                  <c:v>6.1189183548016812</c:v>
                </c:pt>
                <c:pt idx="218">
                  <c:v>6.0805907298894049</c:v>
                </c:pt>
                <c:pt idx="219">
                  <c:v>6.0456951381683552</c:v>
                </c:pt>
                <c:pt idx="220">
                  <c:v>6.0975583445325432</c:v>
                </c:pt>
                <c:pt idx="221">
                  <c:v>6.1503402011248278</c:v>
                </c:pt>
                <c:pt idx="222">
                  <c:v>6.1867955115777002</c:v>
                </c:pt>
                <c:pt idx="223">
                  <c:v>6.1371117807415381</c:v>
                </c:pt>
                <c:pt idx="224">
                  <c:v>6.056210093223414</c:v>
                </c:pt>
                <c:pt idx="225">
                  <c:v>6.0698373822352751</c:v>
                </c:pt>
                <c:pt idx="226">
                  <c:v>6.1491252133732575</c:v>
                </c:pt>
                <c:pt idx="227">
                  <c:v>6.0820305450294372</c:v>
                </c:pt>
                <c:pt idx="228">
                  <c:v>6.1208923191832039</c:v>
                </c:pt>
                <c:pt idx="229">
                  <c:v>6.1442721091529195</c:v>
                </c:pt>
                <c:pt idx="230">
                  <c:v>6.1126345076648141</c:v>
                </c:pt>
                <c:pt idx="231">
                  <c:v>6.1439194820551739</c:v>
                </c:pt>
                <c:pt idx="232">
                  <c:v>6.1542051770630879</c:v>
                </c:pt>
                <c:pt idx="233">
                  <c:v>6.1364423160908563</c:v>
                </c:pt>
                <c:pt idx="234">
                  <c:v>6.1373079605164476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FF6-420F-AD6C-06B0A37CBD85}"/>
            </c:ext>
          </c:extLst>
        </c:ser>
        <c:ser>
          <c:idx val="15"/>
          <c:order val="15"/>
          <c:tx>
            <c:v>TK_1-256mg/mL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Sheet1!$F$3543:$F$3777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Sheet1!$G$3543:$G$3777</c:f>
              <c:numCache>
                <c:formatCode>General</c:formatCode>
                <c:ptCount val="235"/>
                <c:pt idx="0">
                  <c:v>8.124926304547488</c:v>
                </c:pt>
                <c:pt idx="1">
                  <c:v>7.9953406556832594</c:v>
                </c:pt>
                <c:pt idx="2">
                  <c:v>7.6684532976777176</c:v>
                </c:pt>
                <c:pt idx="3">
                  <c:v>7.5466570850991195</c:v>
                </c:pt>
                <c:pt idx="4">
                  <c:v>7.6728232288629625</c:v>
                </c:pt>
                <c:pt idx="5">
                  <c:v>7.5615736081444869</c:v>
                </c:pt>
                <c:pt idx="6">
                  <c:v>7.3851294392600479</c:v>
                </c:pt>
                <c:pt idx="7">
                  <c:v>7.3396886768442577</c:v>
                </c:pt>
                <c:pt idx="8">
                  <c:v>7.2657751076637167</c:v>
                </c:pt>
                <c:pt idx="9">
                  <c:v>7.1463782759845191</c:v>
                </c:pt>
                <c:pt idx="10">
                  <c:v>7.0934028056806326</c:v>
                </c:pt>
                <c:pt idx="11">
                  <c:v>7.2089645679929175</c:v>
                </c:pt>
                <c:pt idx="12">
                  <c:v>7.2804790305727174</c:v>
                </c:pt>
                <c:pt idx="13">
                  <c:v>7.2010148348384915</c:v>
                </c:pt>
                <c:pt idx="14">
                  <c:v>7.1467033174812915</c:v>
                </c:pt>
                <c:pt idx="15">
                  <c:v>7.1768832925096477</c:v>
                </c:pt>
                <c:pt idx="16">
                  <c:v>7.2676230375453699</c:v>
                </c:pt>
                <c:pt idx="17">
                  <c:v>7.2145044471557993</c:v>
                </c:pt>
                <c:pt idx="18">
                  <c:v>7.1621680274346167</c:v>
                </c:pt>
                <c:pt idx="19">
                  <c:v>7.2438423704246162</c:v>
                </c:pt>
                <c:pt idx="20">
                  <c:v>7.1444592737620232</c:v>
                </c:pt>
                <c:pt idx="21">
                  <c:v>7.0923390652428244</c:v>
                </c:pt>
                <c:pt idx="22">
                  <c:v>7.3155258805773711</c:v>
                </c:pt>
                <c:pt idx="23">
                  <c:v>7.2711656151281128</c:v>
                </c:pt>
                <c:pt idx="24">
                  <c:v>7.3833589980140273</c:v>
                </c:pt>
                <c:pt idx="25">
                  <c:v>7.3354917339414971</c:v>
                </c:pt>
                <c:pt idx="26">
                  <c:v>7.1684336706492795</c:v>
                </c:pt>
                <c:pt idx="27">
                  <c:v>7.2862314003545627</c:v>
                </c:pt>
                <c:pt idx="28">
                  <c:v>7.2513367390247581</c:v>
                </c:pt>
                <c:pt idx="29">
                  <c:v>7.2339959863205046</c:v>
                </c:pt>
                <c:pt idx="30">
                  <c:v>7.2895431223424136</c:v>
                </c:pt>
                <c:pt idx="31">
                  <c:v>7.2588523565403857</c:v>
                </c:pt>
                <c:pt idx="32">
                  <c:v>7.2393181123866857</c:v>
                </c:pt>
                <c:pt idx="33">
                  <c:v>7.3384104306942657</c:v>
                </c:pt>
                <c:pt idx="34">
                  <c:v>7.2127278206066503</c:v>
                </c:pt>
                <c:pt idx="35">
                  <c:v>7.2507003206470282</c:v>
                </c:pt>
                <c:pt idx="36">
                  <c:v>7.2488196435810481</c:v>
                </c:pt>
                <c:pt idx="37">
                  <c:v>7.1878910786453734</c:v>
                </c:pt>
                <c:pt idx="38">
                  <c:v>7.2445889537971544</c:v>
                </c:pt>
                <c:pt idx="39">
                  <c:v>7.1535927631229379</c:v>
                </c:pt>
                <c:pt idx="40">
                  <c:v>7.2057089467966327</c:v>
                </c:pt>
                <c:pt idx="41">
                  <c:v>7.2197706096006549</c:v>
                </c:pt>
                <c:pt idx="42">
                  <c:v>7.2054850063455724</c:v>
                </c:pt>
                <c:pt idx="43">
                  <c:v>7.1941462204242947</c:v>
                </c:pt>
                <c:pt idx="44">
                  <c:v>7.1423045108217105</c:v>
                </c:pt>
                <c:pt idx="45">
                  <c:v>7.2990201993336239</c:v>
                </c:pt>
                <c:pt idx="46">
                  <c:v>7.1888376087073294</c:v>
                </c:pt>
                <c:pt idx="47">
                  <c:v>7.2315047646152149</c:v>
                </c:pt>
                <c:pt idx="48">
                  <c:v>7.1734954120508077</c:v>
                </c:pt>
                <c:pt idx="49">
                  <c:v>7.1620382569690788</c:v>
                </c:pt>
                <c:pt idx="50">
                  <c:v>7.075827321895841</c:v>
                </c:pt>
                <c:pt idx="51">
                  <c:v>7.2015773419023033</c:v>
                </c:pt>
                <c:pt idx="52">
                  <c:v>7.2869256205866746</c:v>
                </c:pt>
                <c:pt idx="53">
                  <c:v>7.2632370589053457</c:v>
                </c:pt>
                <c:pt idx="54">
                  <c:v>7.1815533132578171</c:v>
                </c:pt>
                <c:pt idx="55">
                  <c:v>7.1659232820717413</c:v>
                </c:pt>
                <c:pt idx="56">
                  <c:v>7.1701261359172435</c:v>
                </c:pt>
                <c:pt idx="57">
                  <c:v>7.2496523328935183</c:v>
                </c:pt>
                <c:pt idx="58">
                  <c:v>7.1399582679935669</c:v>
                </c:pt>
                <c:pt idx="59">
                  <c:v>7.2293579638014815</c:v>
                </c:pt>
                <c:pt idx="60">
                  <c:v>7.1414714039396534</c:v>
                </c:pt>
                <c:pt idx="61">
                  <c:v>7.2107606826519701</c:v>
                </c:pt>
                <c:pt idx="62">
                  <c:v>7.1159101977259356</c:v>
                </c:pt>
                <c:pt idx="63">
                  <c:v>7.2166666325565698</c:v>
                </c:pt>
                <c:pt idx="64">
                  <c:v>7.1442284995015344</c:v>
                </c:pt>
                <c:pt idx="65">
                  <c:v>7.0736996283326441</c:v>
                </c:pt>
                <c:pt idx="66">
                  <c:v>7.1219931973771402</c:v>
                </c:pt>
                <c:pt idx="67">
                  <c:v>7.1258124634237694</c:v>
                </c:pt>
                <c:pt idx="68">
                  <c:v>7.1610118802090845</c:v>
                </c:pt>
                <c:pt idx="69">
                  <c:v>7.1142169485677789</c:v>
                </c:pt>
                <c:pt idx="70">
                  <c:v>7.0653922088773049</c:v>
                </c:pt>
                <c:pt idx="71">
                  <c:v>6.9682481071876801</c:v>
                </c:pt>
                <c:pt idx="72">
                  <c:v>7.212281163426546</c:v>
                </c:pt>
                <c:pt idx="73">
                  <c:v>7.0761040084589162</c:v>
                </c:pt>
                <c:pt idx="74">
                  <c:v>7.0134571073749683</c:v>
                </c:pt>
                <c:pt idx="75">
                  <c:v>7.0307616064291114</c:v>
                </c:pt>
                <c:pt idx="76">
                  <c:v>7.0866850870500082</c:v>
                </c:pt>
                <c:pt idx="77">
                  <c:v>7.0177269364317709</c:v>
                </c:pt>
                <c:pt idx="78">
                  <c:v>7.108700465058666</c:v>
                </c:pt>
                <c:pt idx="79">
                  <c:v>7.0967980685154934</c:v>
                </c:pt>
                <c:pt idx="80">
                  <c:v>7.1576735851144564</c:v>
                </c:pt>
                <c:pt idx="81">
                  <c:v>7.0460267110719439</c:v>
                </c:pt>
                <c:pt idx="82">
                  <c:v>7.214310360066384</c:v>
                </c:pt>
                <c:pt idx="83">
                  <c:v>7.0356458457693556</c:v>
                </c:pt>
                <c:pt idx="84">
                  <c:v>6.9958530006989701</c:v>
                </c:pt>
                <c:pt idx="85">
                  <c:v>7.0749018336370026</c:v>
                </c:pt>
                <c:pt idx="86">
                  <c:v>6.9474799174172741</c:v>
                </c:pt>
                <c:pt idx="87">
                  <c:v>6.9887657241241694</c:v>
                </c:pt>
                <c:pt idx="88">
                  <c:v>6.9778236144290222</c:v>
                </c:pt>
                <c:pt idx="89">
                  <c:v>7.1056408242313358</c:v>
                </c:pt>
                <c:pt idx="90">
                  <c:v>6.969594675916932</c:v>
                </c:pt>
                <c:pt idx="91">
                  <c:v>6.9948370759202945</c:v>
                </c:pt>
                <c:pt idx="92">
                  <c:v>7.0146129808607789</c:v>
                </c:pt>
                <c:pt idx="93">
                  <c:v>6.9988923594266339</c:v>
                </c:pt>
                <c:pt idx="94">
                  <c:v>6.8993425826215002</c:v>
                </c:pt>
                <c:pt idx="95">
                  <c:v>7.0049454738434402</c:v>
                </c:pt>
                <c:pt idx="96">
                  <c:v>7.1422472972734274</c:v>
                </c:pt>
                <c:pt idx="97">
                  <c:v>7.0842611496069541</c:v>
                </c:pt>
                <c:pt idx="98">
                  <c:v>7.0135036810785261</c:v>
                </c:pt>
                <c:pt idx="99">
                  <c:v>7.0736829264794707</c:v>
                </c:pt>
                <c:pt idx="100">
                  <c:v>7.0140812204660579</c:v>
                </c:pt>
                <c:pt idx="101">
                  <c:v>7.0856689020563666</c:v>
                </c:pt>
                <c:pt idx="102">
                  <c:v>7.0439863775445204</c:v>
                </c:pt>
                <c:pt idx="103">
                  <c:v>7.0481801879127497</c:v>
                </c:pt>
                <c:pt idx="104">
                  <c:v>7.0072987064804213</c:v>
                </c:pt>
                <c:pt idx="105">
                  <c:v>7.0979688934354801</c:v>
                </c:pt>
                <c:pt idx="106">
                  <c:v>7.0231753976110216</c:v>
                </c:pt>
                <c:pt idx="107">
                  <c:v>7.0560807611081851</c:v>
                </c:pt>
                <c:pt idx="108">
                  <c:v>7.0537192180257042</c:v>
                </c:pt>
                <c:pt idx="109">
                  <c:v>7.0958304957770011</c:v>
                </c:pt>
                <c:pt idx="110">
                  <c:v>7.0991684925938037</c:v>
                </c:pt>
                <c:pt idx="111">
                  <c:v>7.141222348339622</c:v>
                </c:pt>
                <c:pt idx="112">
                  <c:v>6.9616603955042784</c:v>
                </c:pt>
                <c:pt idx="113">
                  <c:v>7.0196445053154548</c:v>
                </c:pt>
                <c:pt idx="114">
                  <c:v>6.9938835307914164</c:v>
                </c:pt>
                <c:pt idx="115">
                  <c:v>7.0234982558165742</c:v>
                </c:pt>
                <c:pt idx="116">
                  <c:v>7.0805365347283296</c:v>
                </c:pt>
                <c:pt idx="117">
                  <c:v>7.1027301011495867</c:v>
                </c:pt>
                <c:pt idx="118">
                  <c:v>7.0785670420882827</c:v>
                </c:pt>
                <c:pt idx="119">
                  <c:v>6.9855676258681552</c:v>
                </c:pt>
                <c:pt idx="120">
                  <c:v>7.0265377657998327</c:v>
                </c:pt>
                <c:pt idx="121">
                  <c:v>7.130976765488084</c:v>
                </c:pt>
                <c:pt idx="122">
                  <c:v>7.076183827100321</c:v>
                </c:pt>
                <c:pt idx="123">
                  <c:v>7.0405733465016196</c:v>
                </c:pt>
                <c:pt idx="124">
                  <c:v>6.9989869802193283</c:v>
                </c:pt>
                <c:pt idx="125">
                  <c:v>7.1395918610160702</c:v>
                </c:pt>
                <c:pt idx="126">
                  <c:v>7.1085330905444826</c:v>
                </c:pt>
                <c:pt idx="127">
                  <c:v>7.0986966380920409</c:v>
                </c:pt>
                <c:pt idx="128">
                  <c:v>7.0915484385780871</c:v>
                </c:pt>
                <c:pt idx="129">
                  <c:v>7.0599478761886552</c:v>
                </c:pt>
                <c:pt idx="130">
                  <c:v>7.0916610618820375</c:v>
                </c:pt>
                <c:pt idx="131">
                  <c:v>7.1159167888238821</c:v>
                </c:pt>
                <c:pt idx="132">
                  <c:v>7.071058148985645</c:v>
                </c:pt>
                <c:pt idx="133">
                  <c:v>7.149249210082715</c:v>
                </c:pt>
                <c:pt idx="134">
                  <c:v>7.1611646031229386</c:v>
                </c:pt>
                <c:pt idx="135">
                  <c:v>7.0077748932527015</c:v>
                </c:pt>
                <c:pt idx="136">
                  <c:v>7.0985345881972384</c:v>
                </c:pt>
                <c:pt idx="137">
                  <c:v>7.0242060000594568</c:v>
                </c:pt>
                <c:pt idx="138">
                  <c:v>7.0374401510845273</c:v>
                </c:pt>
                <c:pt idx="139">
                  <c:v>7.0941697684156937</c:v>
                </c:pt>
                <c:pt idx="140">
                  <c:v>7.13209615559337</c:v>
                </c:pt>
                <c:pt idx="141">
                  <c:v>7.1754237476011085</c:v>
                </c:pt>
                <c:pt idx="142">
                  <c:v>7.1431075051166237</c:v>
                </c:pt>
                <c:pt idx="143">
                  <c:v>7.0667492257749318</c:v>
                </c:pt>
                <c:pt idx="144">
                  <c:v>7.1110860051597582</c:v>
                </c:pt>
                <c:pt idx="145">
                  <c:v>7.0564212073957968</c:v>
                </c:pt>
                <c:pt idx="146">
                  <c:v>7.0544628660840463</c:v>
                </c:pt>
                <c:pt idx="147">
                  <c:v>7.065386087192735</c:v>
                </c:pt>
                <c:pt idx="148">
                  <c:v>7.0892793755143888</c:v>
                </c:pt>
                <c:pt idx="149">
                  <c:v>7.0809244885392575</c:v>
                </c:pt>
                <c:pt idx="150">
                  <c:v>7.1112358120742085</c:v>
                </c:pt>
                <c:pt idx="151">
                  <c:v>7.1118393853472055</c:v>
                </c:pt>
                <c:pt idx="152">
                  <c:v>7.1408404937751149</c:v>
                </c:pt>
                <c:pt idx="153">
                  <c:v>7.047456868391663</c:v>
                </c:pt>
                <c:pt idx="154">
                  <c:v>7.080311429339174</c:v>
                </c:pt>
                <c:pt idx="155">
                  <c:v>7.2326349231071942</c:v>
                </c:pt>
                <c:pt idx="156">
                  <c:v>7.0337615311160491</c:v>
                </c:pt>
                <c:pt idx="157">
                  <c:v>7.131391982455022</c:v>
                </c:pt>
                <c:pt idx="158">
                  <c:v>7.1787249029217604</c:v>
                </c:pt>
                <c:pt idx="159">
                  <c:v>7.2144732317700466</c:v>
                </c:pt>
                <c:pt idx="160">
                  <c:v>7.1733193268128046</c:v>
                </c:pt>
                <c:pt idx="161">
                  <c:v>7.1599723786377778</c:v>
                </c:pt>
                <c:pt idx="162">
                  <c:v>7.3203285529803894</c:v>
                </c:pt>
                <c:pt idx="163">
                  <c:v>7.2417565588564905</c:v>
                </c:pt>
                <c:pt idx="164">
                  <c:v>7.2169498735462776</c:v>
                </c:pt>
                <c:pt idx="165">
                  <c:v>7.1117803573080094</c:v>
                </c:pt>
                <c:pt idx="166">
                  <c:v>7.07715347730828</c:v>
                </c:pt>
                <c:pt idx="167">
                  <c:v>7.0919636719961643</c:v>
                </c:pt>
                <c:pt idx="168">
                  <c:v>7.1089698610029046</c:v>
                </c:pt>
                <c:pt idx="169">
                  <c:v>7.1713825105607132</c:v>
                </c:pt>
                <c:pt idx="170">
                  <c:v>7.0301184314191323</c:v>
                </c:pt>
                <c:pt idx="171">
                  <c:v>7.0812287358246087</c:v>
                </c:pt>
                <c:pt idx="172">
                  <c:v>7.0285256550748318</c:v>
                </c:pt>
                <c:pt idx="173">
                  <c:v>6.9261206165389879</c:v>
                </c:pt>
                <c:pt idx="174">
                  <c:v>7.0848939134531825</c:v>
                </c:pt>
                <c:pt idx="175">
                  <c:v>7.0483919440409037</c:v>
                </c:pt>
                <c:pt idx="176">
                  <c:v>6.9552210326295789</c:v>
                </c:pt>
                <c:pt idx="177">
                  <c:v>7.0615143206866255</c:v>
                </c:pt>
                <c:pt idx="178">
                  <c:v>7.0869169102471243</c:v>
                </c:pt>
                <c:pt idx="179">
                  <c:v>6.9077794482621595</c:v>
                </c:pt>
                <c:pt idx="180">
                  <c:v>7.0698122828020971</c:v>
                </c:pt>
                <c:pt idx="181">
                  <c:v>7.091537408728283</c:v>
                </c:pt>
                <c:pt idx="182">
                  <c:v>7.0998981072007954</c:v>
                </c:pt>
                <c:pt idx="183">
                  <c:v>7.110351732167338</c:v>
                </c:pt>
                <c:pt idx="184">
                  <c:v>7.0449221318101616</c:v>
                </c:pt>
                <c:pt idx="185">
                  <c:v>7.0744600740929569</c:v>
                </c:pt>
                <c:pt idx="186">
                  <c:v>7.0269980781077495</c:v>
                </c:pt>
                <c:pt idx="187">
                  <c:v>6.9621824380498829</c:v>
                </c:pt>
                <c:pt idx="188">
                  <c:v>6.9332912109235671</c:v>
                </c:pt>
                <c:pt idx="189">
                  <c:v>7.0104851396199628</c:v>
                </c:pt>
                <c:pt idx="190">
                  <c:v>7.0856475279868922</c:v>
                </c:pt>
                <c:pt idx="191">
                  <c:v>7.0630676933184446</c:v>
                </c:pt>
                <c:pt idx="192">
                  <c:v>7.1062772633129798</c:v>
                </c:pt>
                <c:pt idx="193">
                  <c:v>7.0013531199541355</c:v>
                </c:pt>
                <c:pt idx="194">
                  <c:v>7.094312059764416</c:v>
                </c:pt>
                <c:pt idx="195">
                  <c:v>7.1094544856699811</c:v>
                </c:pt>
                <c:pt idx="196">
                  <c:v>7.1256632053802615</c:v>
                </c:pt>
                <c:pt idx="197">
                  <c:v>7.1327515974579647</c:v>
                </c:pt>
                <c:pt idx="198">
                  <c:v>7.0851453218331857</c:v>
                </c:pt>
                <c:pt idx="199">
                  <c:v>7.0442367500179452</c:v>
                </c:pt>
                <c:pt idx="200">
                  <c:v>7.0144178352450401</c:v>
                </c:pt>
                <c:pt idx="201">
                  <c:v>7.2186018700069114</c:v>
                </c:pt>
                <c:pt idx="202">
                  <c:v>7.1335712084337022</c:v>
                </c:pt>
                <c:pt idx="203">
                  <c:v>7.0347989198046212</c:v>
                </c:pt>
                <c:pt idx="204">
                  <c:v>6.8536355949066063</c:v>
                </c:pt>
                <c:pt idx="205">
                  <c:v>7.1232122303912195</c:v>
                </c:pt>
                <c:pt idx="206">
                  <c:v>7.0902574231616731</c:v>
                </c:pt>
                <c:pt idx="207">
                  <c:v>7.0588676429812409</c:v>
                </c:pt>
                <c:pt idx="208">
                  <c:v>7.1568358197627848</c:v>
                </c:pt>
                <c:pt idx="209">
                  <c:v>7.0267513194517681</c:v>
                </c:pt>
                <c:pt idx="210">
                  <c:v>6.9089897089953158</c:v>
                </c:pt>
                <c:pt idx="211">
                  <c:v>6.9165022010675585</c:v>
                </c:pt>
                <c:pt idx="212">
                  <c:v>7.0554151341386886</c:v>
                </c:pt>
                <c:pt idx="213">
                  <c:v>7.1421363828792499</c:v>
                </c:pt>
                <c:pt idx="214">
                  <c:v>7.0701585445894022</c:v>
                </c:pt>
                <c:pt idx="215">
                  <c:v>7.0698645779536777</c:v>
                </c:pt>
                <c:pt idx="216">
                  <c:v>6.90494269594166</c:v>
                </c:pt>
                <c:pt idx="217">
                  <c:v>6.9613959235728569</c:v>
                </c:pt>
                <c:pt idx="218">
                  <c:v>7.018231525300318</c:v>
                </c:pt>
                <c:pt idx="219">
                  <c:v>7.0383327630994259</c:v>
                </c:pt>
                <c:pt idx="220">
                  <c:v>7.1550222164980957</c:v>
                </c:pt>
                <c:pt idx="221">
                  <c:v>7.0544114918516314</c:v>
                </c:pt>
                <c:pt idx="222">
                  <c:v>6.9729601003178328</c:v>
                </c:pt>
                <c:pt idx="223">
                  <c:v>7.0573162271213494</c:v>
                </c:pt>
                <c:pt idx="224">
                  <c:v>7.0369038862350495</c:v>
                </c:pt>
                <c:pt idx="225">
                  <c:v>7.0480497134834286</c:v>
                </c:pt>
                <c:pt idx="226">
                  <c:v>7.0010272769775046</c:v>
                </c:pt>
                <c:pt idx="227">
                  <c:v>7.0708700642080613</c:v>
                </c:pt>
                <c:pt idx="228">
                  <c:v>7.0440680436440424</c:v>
                </c:pt>
                <c:pt idx="229">
                  <c:v>6.9347718687398707</c:v>
                </c:pt>
                <c:pt idx="230">
                  <c:v>7.0151053054326331</c:v>
                </c:pt>
                <c:pt idx="231">
                  <c:v>7.0994694721720482</c:v>
                </c:pt>
                <c:pt idx="232">
                  <c:v>7.1026147258588512</c:v>
                </c:pt>
                <c:pt idx="233">
                  <c:v>7.053914998809061</c:v>
                </c:pt>
                <c:pt idx="234">
                  <c:v>7.0189799141771694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FF6-420F-AD6C-06B0A37CBD85}"/>
            </c:ext>
          </c:extLst>
        </c:ser>
        <c:ser>
          <c:idx val="16"/>
          <c:order val="16"/>
          <c:tx>
            <c:v>TK_2-256mg/mL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Sheet1!$F$3778:$F$4012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Sheet1!$G$3778:$G$4012</c:f>
              <c:numCache>
                <c:formatCode>General</c:formatCode>
                <c:ptCount val="235"/>
                <c:pt idx="0">
                  <c:v>6.4377507085766643</c:v>
                </c:pt>
                <c:pt idx="1">
                  <c:v>6.4034793373212002</c:v>
                </c:pt>
                <c:pt idx="2">
                  <c:v>6.3752684154690433</c:v>
                </c:pt>
                <c:pt idx="3">
                  <c:v>6.3285696479427722</c:v>
                </c:pt>
                <c:pt idx="4">
                  <c:v>6.3478514465876179</c:v>
                </c:pt>
                <c:pt idx="5">
                  <c:v>6.3139253718592263</c:v>
                </c:pt>
                <c:pt idx="6">
                  <c:v>6.3574668562208938</c:v>
                </c:pt>
                <c:pt idx="7">
                  <c:v>6.4033504664366498</c:v>
                </c:pt>
                <c:pt idx="8">
                  <c:v>6.3070644195919563</c:v>
                </c:pt>
                <c:pt idx="9">
                  <c:v>6.3266606592425614</c:v>
                </c:pt>
                <c:pt idx="10">
                  <c:v>6.2995550451098676</c:v>
                </c:pt>
                <c:pt idx="11">
                  <c:v>6.3512393657768538</c:v>
                </c:pt>
                <c:pt idx="12">
                  <c:v>6.4213481724329693</c:v>
                </c:pt>
                <c:pt idx="13">
                  <c:v>6.3987580239401929</c:v>
                </c:pt>
                <c:pt idx="14">
                  <c:v>6.6034815305100354</c:v>
                </c:pt>
                <c:pt idx="15">
                  <c:v>6.5516940116937636</c:v>
                </c:pt>
                <c:pt idx="16">
                  <c:v>6.5649060831288892</c:v>
                </c:pt>
                <c:pt idx="17">
                  <c:v>6.5925035150225</c:v>
                </c:pt>
                <c:pt idx="18">
                  <c:v>6.6000785578432781</c:v>
                </c:pt>
                <c:pt idx="19">
                  <c:v>6.6023753653593893</c:v>
                </c:pt>
                <c:pt idx="20">
                  <c:v>6.5330743010483028</c:v>
                </c:pt>
                <c:pt idx="21">
                  <c:v>6.5732675631476907</c:v>
                </c:pt>
                <c:pt idx="22">
                  <c:v>6.5583867817259565</c:v>
                </c:pt>
                <c:pt idx="23">
                  <c:v>6.5348410280898337</c:v>
                </c:pt>
                <c:pt idx="24">
                  <c:v>6.4773104468828366</c:v>
                </c:pt>
                <c:pt idx="25">
                  <c:v>6.4263905222659155</c:v>
                </c:pt>
                <c:pt idx="26">
                  <c:v>6.3419345261980107</c:v>
                </c:pt>
                <c:pt idx="27">
                  <c:v>6.3992377693487423</c:v>
                </c:pt>
                <c:pt idx="28">
                  <c:v>6.3724018404075373</c:v>
                </c:pt>
                <c:pt idx="29">
                  <c:v>6.3561896406843301</c:v>
                </c:pt>
                <c:pt idx="30">
                  <c:v>6.3686681831195191</c:v>
                </c:pt>
                <c:pt idx="31">
                  <c:v>6.3203328850119718</c:v>
                </c:pt>
                <c:pt idx="32">
                  <c:v>6.347249611546423</c:v>
                </c:pt>
                <c:pt idx="33">
                  <c:v>6.2965992659626258</c:v>
                </c:pt>
                <c:pt idx="34">
                  <c:v>6.2857119998896316</c:v>
                </c:pt>
                <c:pt idx="35">
                  <c:v>6.3122775234732904</c:v>
                </c:pt>
                <c:pt idx="36">
                  <c:v>6.3173262350462327</c:v>
                </c:pt>
                <c:pt idx="37">
                  <c:v>6.3671169432757235</c:v>
                </c:pt>
                <c:pt idx="38">
                  <c:v>6.2961499914709496</c:v>
                </c:pt>
                <c:pt idx="39">
                  <c:v>6.2968624505296855</c:v>
                </c:pt>
                <c:pt idx="40">
                  <c:v>6.3197309577395302</c:v>
                </c:pt>
                <c:pt idx="41">
                  <c:v>6.3029610678451515</c:v>
                </c:pt>
                <c:pt idx="42">
                  <c:v>6.2790659979030501</c:v>
                </c:pt>
                <c:pt idx="43">
                  <c:v>6.2280522029961984</c:v>
                </c:pt>
                <c:pt idx="44">
                  <c:v>6.2434256273898399</c:v>
                </c:pt>
                <c:pt idx="45">
                  <c:v>6.3271751061082711</c:v>
                </c:pt>
                <c:pt idx="46">
                  <c:v>6.2714888384244221</c:v>
                </c:pt>
                <c:pt idx="47">
                  <c:v>6.2728794343568177</c:v>
                </c:pt>
                <c:pt idx="48">
                  <c:v>6.1835111767753546</c:v>
                </c:pt>
                <c:pt idx="49">
                  <c:v>6.2038332676980241</c:v>
                </c:pt>
                <c:pt idx="50">
                  <c:v>6.1630913665490805</c:v>
                </c:pt>
                <c:pt idx="51">
                  <c:v>6.2367649948537158</c:v>
                </c:pt>
                <c:pt idx="52">
                  <c:v>6.2448022377543424</c:v>
                </c:pt>
                <c:pt idx="53">
                  <c:v>6.3105460113286558</c:v>
                </c:pt>
                <c:pt idx="54">
                  <c:v>6.2296938296077151</c:v>
                </c:pt>
                <c:pt idx="55">
                  <c:v>6.2195927469750609</c:v>
                </c:pt>
                <c:pt idx="56">
                  <c:v>6.1988704231166505</c:v>
                </c:pt>
                <c:pt idx="57">
                  <c:v>6.2224636960563533</c:v>
                </c:pt>
                <c:pt idx="58">
                  <c:v>6.2080237291940934</c:v>
                </c:pt>
                <c:pt idx="59">
                  <c:v>6.2145384303329756</c:v>
                </c:pt>
                <c:pt idx="60">
                  <c:v>6.2011537915200474</c:v>
                </c:pt>
                <c:pt idx="61">
                  <c:v>6.2461196138883546</c:v>
                </c:pt>
                <c:pt idx="62">
                  <c:v>6.1850660729765297</c:v>
                </c:pt>
                <c:pt idx="63">
                  <c:v>6.2467533485425406</c:v>
                </c:pt>
                <c:pt idx="64">
                  <c:v>6.2136980463206246</c:v>
                </c:pt>
                <c:pt idx="65">
                  <c:v>6.1770778311850929</c:v>
                </c:pt>
                <c:pt idx="66">
                  <c:v>6.2497887473431168</c:v>
                </c:pt>
                <c:pt idx="67">
                  <c:v>6.1796114297589471</c:v>
                </c:pt>
                <c:pt idx="68">
                  <c:v>6.1718801226981279</c:v>
                </c:pt>
                <c:pt idx="69">
                  <c:v>6.1743944314657702</c:v>
                </c:pt>
                <c:pt idx="70">
                  <c:v>6.1905717568002396</c:v>
                </c:pt>
                <c:pt idx="71">
                  <c:v>6.2031854359806164</c:v>
                </c:pt>
                <c:pt idx="72">
                  <c:v>6.1799479760429623</c:v>
                </c:pt>
                <c:pt idx="73">
                  <c:v>6.1021104982269563</c:v>
                </c:pt>
                <c:pt idx="74">
                  <c:v>6.2110603620401861</c:v>
                </c:pt>
                <c:pt idx="75">
                  <c:v>6.1682854248917698</c:v>
                </c:pt>
                <c:pt idx="76">
                  <c:v>6.2570522295321558</c:v>
                </c:pt>
                <c:pt idx="77">
                  <c:v>6.201023811433223</c:v>
                </c:pt>
                <c:pt idx="78">
                  <c:v>6.1674259218621552</c:v>
                </c:pt>
                <c:pt idx="79">
                  <c:v>6.2010859474703484</c:v>
                </c:pt>
                <c:pt idx="80">
                  <c:v>6.2073775557008872</c:v>
                </c:pt>
                <c:pt idx="81">
                  <c:v>6.1138697326155782</c:v>
                </c:pt>
                <c:pt idx="82">
                  <c:v>6.1344188176076733</c:v>
                </c:pt>
                <c:pt idx="83">
                  <c:v>6.1890784775378744</c:v>
                </c:pt>
                <c:pt idx="84">
                  <c:v>6.1834319205241259</c:v>
                </c:pt>
                <c:pt idx="85">
                  <c:v>6.2307398037590112</c:v>
                </c:pt>
                <c:pt idx="86">
                  <c:v>6.1944730001804968</c:v>
                </c:pt>
                <c:pt idx="87">
                  <c:v>6.1382194499213183</c:v>
                </c:pt>
                <c:pt idx="88">
                  <c:v>6.179273485735048</c:v>
                </c:pt>
                <c:pt idx="89">
                  <c:v>6.1334018587350512</c:v>
                </c:pt>
                <c:pt idx="90">
                  <c:v>6.1436947246657683</c:v>
                </c:pt>
                <c:pt idx="91">
                  <c:v>6.1756722607615178</c:v>
                </c:pt>
                <c:pt idx="92">
                  <c:v>6.1402628710393792</c:v>
                </c:pt>
                <c:pt idx="93">
                  <c:v>6.1709157583116534</c:v>
                </c:pt>
                <c:pt idx="94">
                  <c:v>6.1644352951880554</c:v>
                </c:pt>
                <c:pt idx="95">
                  <c:v>6.0721892014154646</c:v>
                </c:pt>
                <c:pt idx="96">
                  <c:v>6.1682956593205374</c:v>
                </c:pt>
                <c:pt idx="97">
                  <c:v>6.1455200285914415</c:v>
                </c:pt>
                <c:pt idx="98">
                  <c:v>6.2036059869432734</c:v>
                </c:pt>
                <c:pt idx="99">
                  <c:v>6.1583694819884061</c:v>
                </c:pt>
                <c:pt idx="100">
                  <c:v>6.1850922617110768</c:v>
                </c:pt>
                <c:pt idx="101">
                  <c:v>6.1664048522294053</c:v>
                </c:pt>
                <c:pt idx="102">
                  <c:v>6.1871797610262131</c:v>
                </c:pt>
                <c:pt idx="103">
                  <c:v>6.1971740641849387</c:v>
                </c:pt>
                <c:pt idx="104">
                  <c:v>6.200960564733129</c:v>
                </c:pt>
                <c:pt idx="105">
                  <c:v>6.2179678983579452</c:v>
                </c:pt>
                <c:pt idx="106">
                  <c:v>6.2046720972570668</c:v>
                </c:pt>
                <c:pt idx="107">
                  <c:v>6.0933202647822577</c:v>
                </c:pt>
                <c:pt idx="108">
                  <c:v>6.1493800343606297</c:v>
                </c:pt>
                <c:pt idx="109">
                  <c:v>6.1928986179460725</c:v>
                </c:pt>
                <c:pt idx="110">
                  <c:v>6.2221195400651439</c:v>
                </c:pt>
                <c:pt idx="111">
                  <c:v>6.2417527451831427</c:v>
                </c:pt>
                <c:pt idx="112">
                  <c:v>6.2367499563727131</c:v>
                </c:pt>
                <c:pt idx="113">
                  <c:v>6.1864419597927318</c:v>
                </c:pt>
                <c:pt idx="114">
                  <c:v>6.205585128364552</c:v>
                </c:pt>
                <c:pt idx="115">
                  <c:v>6.2981970295250047</c:v>
                </c:pt>
                <c:pt idx="116">
                  <c:v>6.1947120847684483</c:v>
                </c:pt>
                <c:pt idx="117">
                  <c:v>6.218349034910263</c:v>
                </c:pt>
                <c:pt idx="118">
                  <c:v>6.175012606786292</c:v>
                </c:pt>
                <c:pt idx="119">
                  <c:v>6.2002232191134805</c:v>
                </c:pt>
                <c:pt idx="120">
                  <c:v>6.2900531220266576</c:v>
                </c:pt>
                <c:pt idx="121">
                  <c:v>6.2465901917084254</c:v>
                </c:pt>
                <c:pt idx="122">
                  <c:v>6.1939932995604563</c:v>
                </c:pt>
                <c:pt idx="123">
                  <c:v>6.2341663291688096</c:v>
                </c:pt>
                <c:pt idx="124">
                  <c:v>6.2351822157820607</c:v>
                </c:pt>
                <c:pt idx="125">
                  <c:v>6.2433884088777116</c:v>
                </c:pt>
                <c:pt idx="126">
                  <c:v>6.2986292502084842</c:v>
                </c:pt>
                <c:pt idx="127">
                  <c:v>6.2440017702603825</c:v>
                </c:pt>
                <c:pt idx="128">
                  <c:v>6.2318648886203318</c:v>
                </c:pt>
                <c:pt idx="129">
                  <c:v>6.232248604331561</c:v>
                </c:pt>
                <c:pt idx="130">
                  <c:v>6.3223590134223961</c:v>
                </c:pt>
                <c:pt idx="131">
                  <c:v>6.3348766597907167</c:v>
                </c:pt>
                <c:pt idx="132">
                  <c:v>6.2795900000540543</c:v>
                </c:pt>
                <c:pt idx="133">
                  <c:v>6.2919814058486319</c:v>
                </c:pt>
                <c:pt idx="134">
                  <c:v>6.2949308983083752</c:v>
                </c:pt>
                <c:pt idx="135">
                  <c:v>6.2574755996791769</c:v>
                </c:pt>
                <c:pt idx="136">
                  <c:v>6.2342940831891429</c:v>
                </c:pt>
                <c:pt idx="137">
                  <c:v>6.2111921486714454</c:v>
                </c:pt>
                <c:pt idx="138">
                  <c:v>6.2159914747858371</c:v>
                </c:pt>
                <c:pt idx="139">
                  <c:v>6.2459204301802096</c:v>
                </c:pt>
                <c:pt idx="140">
                  <c:v>6.2620913178453463</c:v>
                </c:pt>
                <c:pt idx="141">
                  <c:v>6.3017341588827396</c:v>
                </c:pt>
                <c:pt idx="142">
                  <c:v>6.2257477965225476</c:v>
                </c:pt>
                <c:pt idx="143">
                  <c:v>6.2062098674605632</c:v>
                </c:pt>
                <c:pt idx="144">
                  <c:v>6.220683120452116</c:v>
                </c:pt>
                <c:pt idx="145">
                  <c:v>6.1776700376887614</c:v>
                </c:pt>
                <c:pt idx="146">
                  <c:v>6.2386542448005278</c:v>
                </c:pt>
                <c:pt idx="147">
                  <c:v>6.2150079879482609</c:v>
                </c:pt>
                <c:pt idx="148">
                  <c:v>6.2503190668940132</c:v>
                </c:pt>
                <c:pt idx="149">
                  <c:v>6.217867219410917</c:v>
                </c:pt>
                <c:pt idx="150">
                  <c:v>6.2719727008407746</c:v>
                </c:pt>
                <c:pt idx="151">
                  <c:v>6.3437503829467401</c:v>
                </c:pt>
                <c:pt idx="152">
                  <c:v>6.24630867536679</c:v>
                </c:pt>
                <c:pt idx="153">
                  <c:v>6.1861789223125685</c:v>
                </c:pt>
                <c:pt idx="154">
                  <c:v>6.2364188368033666</c:v>
                </c:pt>
                <c:pt idx="155">
                  <c:v>6.2234466047306078</c:v>
                </c:pt>
                <c:pt idx="156">
                  <c:v>6.2450145538918793</c:v>
                </c:pt>
                <c:pt idx="157">
                  <c:v>6.1936217470317008</c:v>
                </c:pt>
                <c:pt idx="158">
                  <c:v>6.3100012193289903</c:v>
                </c:pt>
                <c:pt idx="159">
                  <c:v>6.2602555173145298</c:v>
                </c:pt>
                <c:pt idx="160">
                  <c:v>6.3662503945981745</c:v>
                </c:pt>
                <c:pt idx="161">
                  <c:v>6.3396800393527686</c:v>
                </c:pt>
                <c:pt idx="162">
                  <c:v>6.5325265445285909</c:v>
                </c:pt>
                <c:pt idx="163">
                  <c:v>6.4211607166385187</c:v>
                </c:pt>
                <c:pt idx="164">
                  <c:v>6.6322874319174066</c:v>
                </c:pt>
                <c:pt idx="165">
                  <c:v>6.5178248625190927</c:v>
                </c:pt>
                <c:pt idx="166">
                  <c:v>6.5541594567810444</c:v>
                </c:pt>
                <c:pt idx="167">
                  <c:v>6.5862622483754105</c:v>
                </c:pt>
                <c:pt idx="168">
                  <c:v>6.6415917077282627</c:v>
                </c:pt>
                <c:pt idx="169">
                  <c:v>6.6367080230072855</c:v>
                </c:pt>
                <c:pt idx="170">
                  <c:v>6.5590902497058758</c:v>
                </c:pt>
                <c:pt idx="171">
                  <c:v>6.5055987916180031</c:v>
                </c:pt>
                <c:pt idx="172">
                  <c:v>6.4241212487712369</c:v>
                </c:pt>
                <c:pt idx="173">
                  <c:v>6.4546480166231488</c:v>
                </c:pt>
                <c:pt idx="174">
                  <c:v>6.4026392464271149</c:v>
                </c:pt>
                <c:pt idx="175">
                  <c:v>6.4710332111121192</c:v>
                </c:pt>
                <c:pt idx="176">
                  <c:v>6.3997266593353483</c:v>
                </c:pt>
                <c:pt idx="177">
                  <c:v>6.5251962199706446</c:v>
                </c:pt>
                <c:pt idx="178">
                  <c:v>6.1776948648230432</c:v>
                </c:pt>
                <c:pt idx="179">
                  <c:v>6.1022056458839735</c:v>
                </c:pt>
                <c:pt idx="180">
                  <c:v>6.1680635106118951</c:v>
                </c:pt>
                <c:pt idx="181">
                  <c:v>6.1274206466534711</c:v>
                </c:pt>
                <c:pt idx="182">
                  <c:v>6.1596525149006798</c:v>
                </c:pt>
                <c:pt idx="183">
                  <c:v>6.1757360407207376</c:v>
                </c:pt>
                <c:pt idx="184">
                  <c:v>6.0738673249696875</c:v>
                </c:pt>
                <c:pt idx="185">
                  <c:v>6.0771498036378739</c:v>
                </c:pt>
                <c:pt idx="186">
                  <c:v>6.0926519373329917</c:v>
                </c:pt>
                <c:pt idx="187">
                  <c:v>6.0846648490040076</c:v>
                </c:pt>
                <c:pt idx="188">
                  <c:v>6.0989738296634446</c:v>
                </c:pt>
                <c:pt idx="189">
                  <c:v>6.1433312159991882</c:v>
                </c:pt>
                <c:pt idx="190">
                  <c:v>6.1356064380498241</c:v>
                </c:pt>
                <c:pt idx="191">
                  <c:v>6.1447859682642072</c:v>
                </c:pt>
                <c:pt idx="192">
                  <c:v>6.1199272544421062</c:v>
                </c:pt>
                <c:pt idx="193">
                  <c:v>6.0482962987795643</c:v>
                </c:pt>
                <c:pt idx="194">
                  <c:v>6.0920842638042529</c:v>
                </c:pt>
                <c:pt idx="195">
                  <c:v>6.0806083950634884</c:v>
                </c:pt>
                <c:pt idx="196">
                  <c:v>6.06495398721691</c:v>
                </c:pt>
                <c:pt idx="197">
                  <c:v>6.1061307316960063</c:v>
                </c:pt>
                <c:pt idx="198">
                  <c:v>6.1391457268334211</c:v>
                </c:pt>
                <c:pt idx="199">
                  <c:v>6.1184186305117558</c:v>
                </c:pt>
                <c:pt idx="200">
                  <c:v>6.135206500603859</c:v>
                </c:pt>
                <c:pt idx="201">
                  <c:v>6.1998009450488443</c:v>
                </c:pt>
                <c:pt idx="202">
                  <c:v>6.1375976868885589</c:v>
                </c:pt>
                <c:pt idx="203">
                  <c:v>6.1490275540980903</c:v>
                </c:pt>
                <c:pt idx="204">
                  <c:v>6.1663145053792618</c:v>
                </c:pt>
                <c:pt idx="205">
                  <c:v>6.1193577486104376</c:v>
                </c:pt>
                <c:pt idx="206">
                  <c:v>6.0395037599244752</c:v>
                </c:pt>
                <c:pt idx="207">
                  <c:v>6.1438825924754106</c:v>
                </c:pt>
                <c:pt idx="208">
                  <c:v>6.1338380835215833</c:v>
                </c:pt>
                <c:pt idx="209">
                  <c:v>6.162119885878977</c:v>
                </c:pt>
                <c:pt idx="210">
                  <c:v>6.11376226940029</c:v>
                </c:pt>
                <c:pt idx="211">
                  <c:v>6.1848730888800016</c:v>
                </c:pt>
                <c:pt idx="212">
                  <c:v>6.1419552073244752</c:v>
                </c:pt>
                <c:pt idx="213">
                  <c:v>6.1482134563095165</c:v>
                </c:pt>
                <c:pt idx="214">
                  <c:v>6.1086832020290025</c:v>
                </c:pt>
                <c:pt idx="215">
                  <c:v>6.1550692197620629</c:v>
                </c:pt>
                <c:pt idx="216">
                  <c:v>6.17411810949526</c:v>
                </c:pt>
                <c:pt idx="217">
                  <c:v>6.1243733909128917</c:v>
                </c:pt>
                <c:pt idx="218">
                  <c:v>6.1104428271983497</c:v>
                </c:pt>
                <c:pt idx="219">
                  <c:v>6.1886518351313748</c:v>
                </c:pt>
                <c:pt idx="220">
                  <c:v>6.1775110906002668</c:v>
                </c:pt>
                <c:pt idx="221">
                  <c:v>6.0625781135410772</c:v>
                </c:pt>
                <c:pt idx="222">
                  <c:v>6.1472219583186352</c:v>
                </c:pt>
                <c:pt idx="223">
                  <c:v>6.0366298905182179</c:v>
                </c:pt>
                <c:pt idx="224">
                  <c:v>6.1640803749103874</c:v>
                </c:pt>
                <c:pt idx="225">
                  <c:v>6.1354120161578081</c:v>
                </c:pt>
                <c:pt idx="226">
                  <c:v>6.1942350575738558</c:v>
                </c:pt>
                <c:pt idx="227">
                  <c:v>6.1066245462180166</c:v>
                </c:pt>
                <c:pt idx="228">
                  <c:v>6.1450998082290713</c:v>
                </c:pt>
                <c:pt idx="229">
                  <c:v>6.1163542106166835</c:v>
                </c:pt>
                <c:pt idx="230">
                  <c:v>6.086988611636226</c:v>
                </c:pt>
                <c:pt idx="231">
                  <c:v>6.0609078199059034</c:v>
                </c:pt>
                <c:pt idx="232">
                  <c:v>6.0726210528720523</c:v>
                </c:pt>
                <c:pt idx="233">
                  <c:v>6.1191716371468896</c:v>
                </c:pt>
                <c:pt idx="234">
                  <c:v>6.1892378857722203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FF6-420F-AD6C-06B0A37CBD85}"/>
            </c:ext>
          </c:extLst>
        </c:ser>
        <c:ser>
          <c:idx val="17"/>
          <c:order val="17"/>
          <c:tx>
            <c:v>TK_3-256mg/mL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Sheet1!$F$4013:$F$4247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Sheet1!$G$4013:$G$4247</c:f>
              <c:numCache>
                <c:formatCode>General</c:formatCode>
                <c:ptCount val="235"/>
                <c:pt idx="0">
                  <c:v>6.4866851918866955</c:v>
                </c:pt>
                <c:pt idx="1">
                  <c:v>6.2098101841641551</c:v>
                </c:pt>
                <c:pt idx="2">
                  <c:v>6.34322526642935</c:v>
                </c:pt>
                <c:pt idx="3">
                  <c:v>6.2998229872979969</c:v>
                </c:pt>
                <c:pt idx="4">
                  <c:v>6.362168448427707</c:v>
                </c:pt>
                <c:pt idx="5">
                  <c:v>6.380731087200771</c:v>
                </c:pt>
                <c:pt idx="6">
                  <c:v>6.3212234792104667</c:v>
                </c:pt>
                <c:pt idx="7">
                  <c:v>6.2885645524304215</c:v>
                </c:pt>
                <c:pt idx="8">
                  <c:v>6.3781397849323795</c:v>
                </c:pt>
                <c:pt idx="9">
                  <c:v>6.2781321017089873</c:v>
                </c:pt>
                <c:pt idx="10">
                  <c:v>6.392034637414719</c:v>
                </c:pt>
                <c:pt idx="11">
                  <c:v>6.4308164113411728</c:v>
                </c:pt>
                <c:pt idx="12">
                  <c:v>6.3816889530762282</c:v>
                </c:pt>
                <c:pt idx="13">
                  <c:v>6.4361787421967591</c:v>
                </c:pt>
                <c:pt idx="14">
                  <c:v>6.5286700057675597</c:v>
                </c:pt>
                <c:pt idx="15">
                  <c:v>6.5722593401698015</c:v>
                </c:pt>
                <c:pt idx="16">
                  <c:v>6.6497370902490767</c:v>
                </c:pt>
                <c:pt idx="17">
                  <c:v>6.6070786919366276</c:v>
                </c:pt>
                <c:pt idx="18">
                  <c:v>6.5776657977186472</c:v>
                </c:pt>
                <c:pt idx="19">
                  <c:v>6.5164984978806109</c:v>
                </c:pt>
                <c:pt idx="20">
                  <c:v>6.5576340785768394</c:v>
                </c:pt>
                <c:pt idx="21">
                  <c:v>6.5293343516013191</c:v>
                </c:pt>
                <c:pt idx="22">
                  <c:v>6.565567891705717</c:v>
                </c:pt>
                <c:pt idx="23">
                  <c:v>6.4707152872771827</c:v>
                </c:pt>
                <c:pt idx="24">
                  <c:v>6.5286976770261376</c:v>
                </c:pt>
                <c:pt idx="25">
                  <c:v>6.4535042197631229</c:v>
                </c:pt>
                <c:pt idx="26">
                  <c:v>6.5141822688272093</c:v>
                </c:pt>
                <c:pt idx="27">
                  <c:v>6.4498363232046447</c:v>
                </c:pt>
                <c:pt idx="28">
                  <c:v>6.4577025378864485</c:v>
                </c:pt>
                <c:pt idx="29">
                  <c:v>6.3897532498558931</c:v>
                </c:pt>
                <c:pt idx="30">
                  <c:v>6.4242081592070965</c:v>
                </c:pt>
                <c:pt idx="31">
                  <c:v>6.3968913053513106</c:v>
                </c:pt>
                <c:pt idx="32">
                  <c:v>6.3474673914040949</c:v>
                </c:pt>
                <c:pt idx="33">
                  <c:v>6.3773282483232903</c:v>
                </c:pt>
                <c:pt idx="34">
                  <c:v>6.3091158136502257</c:v>
                </c:pt>
                <c:pt idx="35">
                  <c:v>6.3942934347297804</c:v>
                </c:pt>
                <c:pt idx="36">
                  <c:v>6.3599569540988439</c:v>
                </c:pt>
                <c:pt idx="37">
                  <c:v>6.3445663368598018</c:v>
                </c:pt>
                <c:pt idx="38">
                  <c:v>6.3774046498592298</c:v>
                </c:pt>
                <c:pt idx="39">
                  <c:v>6.3512525703690743</c:v>
                </c:pt>
                <c:pt idx="40">
                  <c:v>6.3188126943837624</c:v>
                </c:pt>
                <c:pt idx="41">
                  <c:v>6.3217750577804903</c:v>
                </c:pt>
                <c:pt idx="42">
                  <c:v>6.3092998831349831</c:v>
                </c:pt>
                <c:pt idx="43">
                  <c:v>6.3269834474605009</c:v>
                </c:pt>
                <c:pt idx="44">
                  <c:v>6.2870104407740062</c:v>
                </c:pt>
                <c:pt idx="45">
                  <c:v>6.2804803488535228</c:v>
                </c:pt>
                <c:pt idx="46">
                  <c:v>6.3081954481509444</c:v>
                </c:pt>
                <c:pt idx="47">
                  <c:v>6.3116682526202315</c:v>
                </c:pt>
                <c:pt idx="48">
                  <c:v>6.2827359409182435</c:v>
                </c:pt>
                <c:pt idx="49">
                  <c:v>6.3143360104190496</c:v>
                </c:pt>
                <c:pt idx="50">
                  <c:v>6.3018974555458191</c:v>
                </c:pt>
                <c:pt idx="51">
                  <c:v>6.2601330013901162</c:v>
                </c:pt>
                <c:pt idx="52">
                  <c:v>6.263946686427861</c:v>
                </c:pt>
                <c:pt idx="53">
                  <c:v>6.2462170833836455</c:v>
                </c:pt>
                <c:pt idx="54">
                  <c:v>6.2819070663875323</c:v>
                </c:pt>
                <c:pt idx="55">
                  <c:v>6.2215718850463428</c:v>
                </c:pt>
                <c:pt idx="56">
                  <c:v>6.2099015149606007</c:v>
                </c:pt>
                <c:pt idx="57">
                  <c:v>6.1661829653934674</c:v>
                </c:pt>
                <c:pt idx="58">
                  <c:v>6.259032388294683</c:v>
                </c:pt>
                <c:pt idx="59">
                  <c:v>6.2613149381245421</c:v>
                </c:pt>
                <c:pt idx="60">
                  <c:v>6.2716710245116793</c:v>
                </c:pt>
                <c:pt idx="61">
                  <c:v>6.1888379082628138</c:v>
                </c:pt>
                <c:pt idx="62">
                  <c:v>6.2809037164634054</c:v>
                </c:pt>
                <c:pt idx="63">
                  <c:v>6.2025335779242337</c:v>
                </c:pt>
                <c:pt idx="64">
                  <c:v>6.2468265277960393</c:v>
                </c:pt>
                <c:pt idx="65">
                  <c:v>6.1513253317921546</c:v>
                </c:pt>
                <c:pt idx="66">
                  <c:v>6.2198381406931675</c:v>
                </c:pt>
                <c:pt idx="67">
                  <c:v>6.1617057802198758</c:v>
                </c:pt>
                <c:pt idx="68">
                  <c:v>6.1633373275058858</c:v>
                </c:pt>
                <c:pt idx="69">
                  <c:v>6.1891302501773335</c:v>
                </c:pt>
                <c:pt idx="70">
                  <c:v>6.2275650651928816</c:v>
                </c:pt>
                <c:pt idx="71">
                  <c:v>6.1731597123113309</c:v>
                </c:pt>
                <c:pt idx="72">
                  <c:v>6.1550754624185418</c:v>
                </c:pt>
                <c:pt idx="73">
                  <c:v>6.1857979484920431</c:v>
                </c:pt>
                <c:pt idx="74">
                  <c:v>6.1767629564578286</c:v>
                </c:pt>
                <c:pt idx="75">
                  <c:v>6.1054003790850917</c:v>
                </c:pt>
                <c:pt idx="76">
                  <c:v>6.175955410021543</c:v>
                </c:pt>
                <c:pt idx="77">
                  <c:v>6.2187407212273129</c:v>
                </c:pt>
                <c:pt idx="78">
                  <c:v>6.1673701225861537</c:v>
                </c:pt>
                <c:pt idx="79">
                  <c:v>6.1685744630815122</c:v>
                </c:pt>
                <c:pt idx="80">
                  <c:v>6.111225049891277</c:v>
                </c:pt>
                <c:pt idx="81">
                  <c:v>6.1523529754288795</c:v>
                </c:pt>
                <c:pt idx="82">
                  <c:v>6.2011876241697621</c:v>
                </c:pt>
                <c:pt idx="83">
                  <c:v>6.1555034156118973</c:v>
                </c:pt>
                <c:pt idx="84">
                  <c:v>6.2037755465733424</c:v>
                </c:pt>
                <c:pt idx="85">
                  <c:v>6.1553240717103295</c:v>
                </c:pt>
                <c:pt idx="86">
                  <c:v>6.1697008371658137</c:v>
                </c:pt>
                <c:pt idx="87">
                  <c:v>6.1577149379584242</c:v>
                </c:pt>
                <c:pt idx="88">
                  <c:v>6.1689492271012432</c:v>
                </c:pt>
                <c:pt idx="89">
                  <c:v>6.1295469414936639</c:v>
                </c:pt>
                <c:pt idx="90">
                  <c:v>6.1406855201610799</c:v>
                </c:pt>
                <c:pt idx="91">
                  <c:v>6.1450465413589361</c:v>
                </c:pt>
                <c:pt idx="92">
                  <c:v>6.1550775939526368</c:v>
                </c:pt>
                <c:pt idx="93">
                  <c:v>6.1399570304182083</c:v>
                </c:pt>
                <c:pt idx="94">
                  <c:v>6.1575416961054517</c:v>
                </c:pt>
                <c:pt idx="95">
                  <c:v>6.1942536560726662</c:v>
                </c:pt>
                <c:pt idx="96">
                  <c:v>6.1962174044323834</c:v>
                </c:pt>
                <c:pt idx="97">
                  <c:v>6.1652131495507039</c:v>
                </c:pt>
                <c:pt idx="98">
                  <c:v>6.1810066295864274</c:v>
                </c:pt>
                <c:pt idx="99">
                  <c:v>6.2003390353362251</c:v>
                </c:pt>
                <c:pt idx="100">
                  <c:v>6.2540439165505051</c:v>
                </c:pt>
                <c:pt idx="101">
                  <c:v>6.222228912423942</c:v>
                </c:pt>
                <c:pt idx="102">
                  <c:v>6.1730206917842407</c:v>
                </c:pt>
                <c:pt idx="103">
                  <c:v>6.1690377468105906</c:v>
                </c:pt>
                <c:pt idx="104">
                  <c:v>6.2554777976656597</c:v>
                </c:pt>
                <c:pt idx="105">
                  <c:v>6.1781582304974627</c:v>
                </c:pt>
                <c:pt idx="106">
                  <c:v>6.2415774942235567</c:v>
                </c:pt>
                <c:pt idx="107">
                  <c:v>6.2161148398272346</c:v>
                </c:pt>
                <c:pt idx="108">
                  <c:v>6.1953183087989974</c:v>
                </c:pt>
                <c:pt idx="109">
                  <c:v>6.1932152960592726</c:v>
                </c:pt>
                <c:pt idx="110">
                  <c:v>6.2672660824108721</c:v>
                </c:pt>
                <c:pt idx="111">
                  <c:v>6.2569054595407554</c:v>
                </c:pt>
                <c:pt idx="112">
                  <c:v>6.2823648993749917</c:v>
                </c:pt>
                <c:pt idx="113">
                  <c:v>6.2831354327711049</c:v>
                </c:pt>
                <c:pt idx="114">
                  <c:v>6.2213268531119237</c:v>
                </c:pt>
                <c:pt idx="115">
                  <c:v>6.2668690926480339</c:v>
                </c:pt>
                <c:pt idx="116">
                  <c:v>6.3116137589695338</c:v>
                </c:pt>
                <c:pt idx="117">
                  <c:v>6.2475904559499176</c:v>
                </c:pt>
                <c:pt idx="118">
                  <c:v>6.2494503577938785</c:v>
                </c:pt>
                <c:pt idx="119">
                  <c:v>6.229807102540553</c:v>
                </c:pt>
                <c:pt idx="120">
                  <c:v>6.2993135854557414</c:v>
                </c:pt>
                <c:pt idx="121">
                  <c:v>6.223191538631589</c:v>
                </c:pt>
                <c:pt idx="122">
                  <c:v>6.2378064524611894</c:v>
                </c:pt>
                <c:pt idx="123">
                  <c:v>6.2866708768139645</c:v>
                </c:pt>
                <c:pt idx="124">
                  <c:v>6.2398204165388478</c:v>
                </c:pt>
                <c:pt idx="125">
                  <c:v>6.218415640893646</c:v>
                </c:pt>
                <c:pt idx="126">
                  <c:v>6.230993005331924</c:v>
                </c:pt>
                <c:pt idx="127">
                  <c:v>6.2029473146812659</c:v>
                </c:pt>
                <c:pt idx="128">
                  <c:v>6.1974161434471533</c:v>
                </c:pt>
                <c:pt idx="129">
                  <c:v>6.2266719379007593</c:v>
                </c:pt>
                <c:pt idx="130">
                  <c:v>6.2087313011061553</c:v>
                </c:pt>
                <c:pt idx="131">
                  <c:v>6.1922493629134019</c:v>
                </c:pt>
                <c:pt idx="132">
                  <c:v>6.1951996210481219</c:v>
                </c:pt>
                <c:pt idx="133">
                  <c:v>6.2311090812567471</c:v>
                </c:pt>
                <c:pt idx="134">
                  <c:v>6.2263491010104293</c:v>
                </c:pt>
                <c:pt idx="135">
                  <c:v>6.233515940512933</c:v>
                </c:pt>
                <c:pt idx="136">
                  <c:v>6.1793614385025526</c:v>
                </c:pt>
                <c:pt idx="137">
                  <c:v>6.2293384721066074</c:v>
                </c:pt>
                <c:pt idx="138">
                  <c:v>6.1630293079379195</c:v>
                </c:pt>
                <c:pt idx="139">
                  <c:v>6.2492678200148166</c:v>
                </c:pt>
                <c:pt idx="140">
                  <c:v>6.224376023889362</c:v>
                </c:pt>
                <c:pt idx="141">
                  <c:v>6.2717487873460653</c:v>
                </c:pt>
                <c:pt idx="142">
                  <c:v>6.2675404134679988</c:v>
                </c:pt>
                <c:pt idx="143">
                  <c:v>6.2006207437360601</c:v>
                </c:pt>
                <c:pt idx="144">
                  <c:v>6.1973334796764288</c:v>
                </c:pt>
                <c:pt idx="145">
                  <c:v>6.2519360875750714</c:v>
                </c:pt>
                <c:pt idx="146">
                  <c:v>6.1984505412644841</c:v>
                </c:pt>
                <c:pt idx="147">
                  <c:v>6.2936641611822379</c:v>
                </c:pt>
                <c:pt idx="148">
                  <c:v>6.6769562665230247</c:v>
                </c:pt>
                <c:pt idx="149">
                  <c:v>6.4527266286173433</c:v>
                </c:pt>
                <c:pt idx="150">
                  <c:v>6.4771492624258507</c:v>
                </c:pt>
                <c:pt idx="151">
                  <c:v>6.4482820117587991</c:v>
                </c:pt>
                <c:pt idx="152">
                  <c:v>6.5167094637082039</c:v>
                </c:pt>
                <c:pt idx="153">
                  <c:v>6.5569546746343912</c:v>
                </c:pt>
                <c:pt idx="154">
                  <c:v>6.5573814895782627</c:v>
                </c:pt>
                <c:pt idx="155">
                  <c:v>6.6496375747098435</c:v>
                </c:pt>
                <c:pt idx="156">
                  <c:v>6.6307980601146062</c:v>
                </c:pt>
                <c:pt idx="157">
                  <c:v>6.6101706267653464</c:v>
                </c:pt>
                <c:pt idx="158">
                  <c:v>6.5568552651206859</c:v>
                </c:pt>
                <c:pt idx="159">
                  <c:v>6.52007357053684</c:v>
                </c:pt>
                <c:pt idx="160">
                  <c:v>6.5648594792173434</c:v>
                </c:pt>
                <c:pt idx="161">
                  <c:v>6.5040294686475804</c:v>
                </c:pt>
                <c:pt idx="162">
                  <c:v>6.5129320574046137</c:v>
                </c:pt>
                <c:pt idx="163">
                  <c:v>6.5725883523601469</c:v>
                </c:pt>
                <c:pt idx="164">
                  <c:v>6.5047929841631129</c:v>
                </c:pt>
                <c:pt idx="165">
                  <c:v>6.4294872425474381</c:v>
                </c:pt>
                <c:pt idx="166">
                  <c:v>6.4418015719972823</c:v>
                </c:pt>
                <c:pt idx="167">
                  <c:v>6.4839225648752352</c:v>
                </c:pt>
                <c:pt idx="168">
                  <c:v>6.5398698588324136</c:v>
                </c:pt>
                <c:pt idx="169">
                  <c:v>6.4681734205270969</c:v>
                </c:pt>
                <c:pt idx="170">
                  <c:v>6.4555329410864584</c:v>
                </c:pt>
                <c:pt idx="171">
                  <c:v>6.4477979572497643</c:v>
                </c:pt>
                <c:pt idx="172">
                  <c:v>6.4466294821291674</c:v>
                </c:pt>
                <c:pt idx="173">
                  <c:v>6.316582667967487</c:v>
                </c:pt>
                <c:pt idx="174">
                  <c:v>6.3505400740832858</c:v>
                </c:pt>
                <c:pt idx="175">
                  <c:v>6.4111697564507324</c:v>
                </c:pt>
                <c:pt idx="176">
                  <c:v>6.4417172477096205</c:v>
                </c:pt>
                <c:pt idx="177">
                  <c:v>6.3687168326773627</c:v>
                </c:pt>
                <c:pt idx="178">
                  <c:v>6.4483720325325882</c:v>
                </c:pt>
                <c:pt idx="179">
                  <c:v>6.3679490034121633</c:v>
                </c:pt>
                <c:pt idx="180">
                  <c:v>6.333781209293563</c:v>
                </c:pt>
                <c:pt idx="181">
                  <c:v>6.3578509225675583</c:v>
                </c:pt>
                <c:pt idx="182">
                  <c:v>6.3711163533798043</c:v>
                </c:pt>
                <c:pt idx="183">
                  <c:v>6.4292298412678406</c:v>
                </c:pt>
                <c:pt idx="184">
                  <c:v>6.3681059112733482</c:v>
                </c:pt>
                <c:pt idx="185">
                  <c:v>6.2916460152583493</c:v>
                </c:pt>
                <c:pt idx="186">
                  <c:v>6.3256319627359634</c:v>
                </c:pt>
                <c:pt idx="187">
                  <c:v>6.3938962101495633</c:v>
                </c:pt>
                <c:pt idx="188">
                  <c:v>6.3879595991321212</c:v>
                </c:pt>
                <c:pt idx="189">
                  <c:v>6.4555514729760404</c:v>
                </c:pt>
                <c:pt idx="190">
                  <c:v>6.3503397933292547</c:v>
                </c:pt>
                <c:pt idx="191">
                  <c:v>6.4077442248106644</c:v>
                </c:pt>
                <c:pt idx="192">
                  <c:v>6.3923300616042678</c:v>
                </c:pt>
                <c:pt idx="193">
                  <c:v>6.348542942419642</c:v>
                </c:pt>
                <c:pt idx="194">
                  <c:v>6.3304898543350276</c:v>
                </c:pt>
                <c:pt idx="195">
                  <c:v>6.416979164351245</c:v>
                </c:pt>
                <c:pt idx="196">
                  <c:v>6.3256120708323227</c:v>
                </c:pt>
                <c:pt idx="197">
                  <c:v>6.355989433193546</c:v>
                </c:pt>
                <c:pt idx="198">
                  <c:v>6.4093822915224186</c:v>
                </c:pt>
                <c:pt idx="199">
                  <c:v>6.4043799097277647</c:v>
                </c:pt>
                <c:pt idx="200">
                  <c:v>6.3459306683272754</c:v>
                </c:pt>
                <c:pt idx="201">
                  <c:v>6.423812607575802</c:v>
                </c:pt>
                <c:pt idx="202">
                  <c:v>6.3835337193153068</c:v>
                </c:pt>
                <c:pt idx="203">
                  <c:v>6.4127464762418604</c:v>
                </c:pt>
                <c:pt idx="204">
                  <c:v>6.4267662142786399</c:v>
                </c:pt>
                <c:pt idx="205">
                  <c:v>6.3911602550114184</c:v>
                </c:pt>
                <c:pt idx="206">
                  <c:v>6.3177525409972466</c:v>
                </c:pt>
                <c:pt idx="207">
                  <c:v>6.3306266352496436</c:v>
                </c:pt>
                <c:pt idx="208">
                  <c:v>6.4429653149328496</c:v>
                </c:pt>
                <c:pt idx="209">
                  <c:v>6.4846454408344139</c:v>
                </c:pt>
                <c:pt idx="210">
                  <c:v>6.4154199059264077</c:v>
                </c:pt>
                <c:pt idx="211">
                  <c:v>6.4460330845042462</c:v>
                </c:pt>
                <c:pt idx="212">
                  <c:v>6.4121483488429387</c:v>
                </c:pt>
                <c:pt idx="213">
                  <c:v>6.4404296827702927</c:v>
                </c:pt>
                <c:pt idx="214">
                  <c:v>6.3781127032285632</c:v>
                </c:pt>
                <c:pt idx="215">
                  <c:v>6.4046795985641642</c:v>
                </c:pt>
                <c:pt idx="216">
                  <c:v>6.4718970104838034</c:v>
                </c:pt>
                <c:pt idx="217">
                  <c:v>6.4035296618035593</c:v>
                </c:pt>
                <c:pt idx="218">
                  <c:v>6.4685147442911948</c:v>
                </c:pt>
                <c:pt idx="219">
                  <c:v>6.4109476871413955</c:v>
                </c:pt>
                <c:pt idx="220">
                  <c:v>6.4100161498998203</c:v>
                </c:pt>
                <c:pt idx="221">
                  <c:v>6.3929644070416369</c:v>
                </c:pt>
                <c:pt idx="222">
                  <c:v>6.4767943398043881</c:v>
                </c:pt>
                <c:pt idx="223">
                  <c:v>6.3905928281158193</c:v>
                </c:pt>
                <c:pt idx="224">
                  <c:v>6.4328627233074895</c:v>
                </c:pt>
                <c:pt idx="225">
                  <c:v>6.4172816683596343</c:v>
                </c:pt>
                <c:pt idx="226">
                  <c:v>6.4248905682729633</c:v>
                </c:pt>
                <c:pt idx="227">
                  <c:v>6.3984891335367609</c:v>
                </c:pt>
                <c:pt idx="228">
                  <c:v>6.3977528505708374</c:v>
                </c:pt>
                <c:pt idx="229">
                  <c:v>6.3900470804447504</c:v>
                </c:pt>
                <c:pt idx="230">
                  <c:v>6.4170951971111352</c:v>
                </c:pt>
                <c:pt idx="231">
                  <c:v>6.3580828221220331</c:v>
                </c:pt>
                <c:pt idx="232">
                  <c:v>6.3673171878722501</c:v>
                </c:pt>
                <c:pt idx="233">
                  <c:v>6.3809194534366824</c:v>
                </c:pt>
                <c:pt idx="234">
                  <c:v>6.4235740455716499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FF6-420F-AD6C-06B0A37C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688559"/>
        <c:axId val="722688143"/>
      </c:scatterChart>
      <c:valAx>
        <c:axId val="722688559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88143"/>
        <c:crosses val="autoZero"/>
        <c:crossBetween val="midCat"/>
      </c:valAx>
      <c:valAx>
        <c:axId val="722688143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 (</a:t>
                </a:r>
                <a:r>
                  <a:rPr lang="el-GR"/>
                  <a:t>μ</a:t>
                </a:r>
                <a:r>
                  <a:rPr lang="en-US"/>
                  <a:t>g/ml)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88559"/>
        <c:crosses val="autoZero"/>
        <c:crossBetween val="midCat"/>
        <c:majorUnit val="0.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Sheet1!$F$2133:$F$2367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Sheet1!$G$2133:$G$2367</c:f>
              <c:numCache>
                <c:formatCode>General</c:formatCode>
                <c:ptCount val="235"/>
                <c:pt idx="0">
                  <c:v>6.0960389251693696</c:v>
                </c:pt>
                <c:pt idx="1">
                  <c:v>6.2051788177650913</c:v>
                </c:pt>
                <c:pt idx="2">
                  <c:v>6.2492238605609751</c:v>
                </c:pt>
                <c:pt idx="3">
                  <c:v>6.2819638683357848</c:v>
                </c:pt>
                <c:pt idx="4">
                  <c:v>6.3493649507819914</c:v>
                </c:pt>
                <c:pt idx="5">
                  <c:v>6.2959630273094511</c:v>
                </c:pt>
                <c:pt idx="6">
                  <c:v>6.2677157476625496</c:v>
                </c:pt>
                <c:pt idx="7">
                  <c:v>6.2120235907476227</c:v>
                </c:pt>
                <c:pt idx="8">
                  <c:v>6.2548221316697976</c:v>
                </c:pt>
                <c:pt idx="9">
                  <c:v>6.2326674261160369</c:v>
                </c:pt>
                <c:pt idx="10">
                  <c:v>6.259910107752833</c:v>
                </c:pt>
                <c:pt idx="11">
                  <c:v>6.2761427425082932</c:v>
                </c:pt>
                <c:pt idx="12">
                  <c:v>6.4069448698393376</c:v>
                </c:pt>
                <c:pt idx="13">
                  <c:v>6.4930960814967031</c:v>
                </c:pt>
                <c:pt idx="14">
                  <c:v>6.4530025857042759</c:v>
                </c:pt>
                <c:pt idx="15">
                  <c:v>6.5063122633033919</c:v>
                </c:pt>
                <c:pt idx="16">
                  <c:v>6.6629425413117245</c:v>
                </c:pt>
                <c:pt idx="17">
                  <c:v>6.7185530972926477</c:v>
                </c:pt>
                <c:pt idx="18">
                  <c:v>6.7474127890308813</c:v>
                </c:pt>
                <c:pt idx="19">
                  <c:v>6.6724694850751671</c:v>
                </c:pt>
                <c:pt idx="20">
                  <c:v>6.7201277309082155</c:v>
                </c:pt>
                <c:pt idx="21">
                  <c:v>6.7011971765657226</c:v>
                </c:pt>
                <c:pt idx="22">
                  <c:v>6.6821258638692704</c:v>
                </c:pt>
                <c:pt idx="23">
                  <c:v>6.805701487754086</c:v>
                </c:pt>
                <c:pt idx="24">
                  <c:v>6.6918567668135838</c:v>
                </c:pt>
                <c:pt idx="25">
                  <c:v>6.6868922691632582</c:v>
                </c:pt>
                <c:pt idx="26">
                  <c:v>6.647433505033308</c:v>
                </c:pt>
                <c:pt idx="27">
                  <c:v>6.6745555772824359</c:v>
                </c:pt>
                <c:pt idx="28">
                  <c:v>6.6636457173119306</c:v>
                </c:pt>
                <c:pt idx="29">
                  <c:v>6.7032217483407548</c:v>
                </c:pt>
                <c:pt idx="30">
                  <c:v>6.6544128969357956</c:v>
                </c:pt>
                <c:pt idx="31">
                  <c:v>6.7436780093626094</c:v>
                </c:pt>
                <c:pt idx="32">
                  <c:v>6.6441667375815125</c:v>
                </c:pt>
                <c:pt idx="33">
                  <c:v>6.622197835801459</c:v>
                </c:pt>
                <c:pt idx="34">
                  <c:v>6.7013440603815129</c:v>
                </c:pt>
                <c:pt idx="35">
                  <c:v>6.6349211027304866</c:v>
                </c:pt>
                <c:pt idx="36">
                  <c:v>6.5981830886807362</c:v>
                </c:pt>
                <c:pt idx="37">
                  <c:v>6.5852949445883961</c:v>
                </c:pt>
                <c:pt idx="38">
                  <c:v>6.6271760601949028</c:v>
                </c:pt>
                <c:pt idx="39">
                  <c:v>6.4777280045143755</c:v>
                </c:pt>
                <c:pt idx="40">
                  <c:v>6.6161014059336232</c:v>
                </c:pt>
                <c:pt idx="41">
                  <c:v>6.5593900026320808</c:v>
                </c:pt>
                <c:pt idx="42">
                  <c:v>6.5072721489933008</c:v>
                </c:pt>
                <c:pt idx="43">
                  <c:v>6.6060241314373496</c:v>
                </c:pt>
                <c:pt idx="44">
                  <c:v>6.6307668882272095</c:v>
                </c:pt>
                <c:pt idx="45">
                  <c:v>6.548958531211551</c:v>
                </c:pt>
                <c:pt idx="46">
                  <c:v>6.5001306945938966</c:v>
                </c:pt>
                <c:pt idx="47">
                  <c:v>6.4879524845634355</c:v>
                </c:pt>
                <c:pt idx="48">
                  <c:v>6.5396108394077697</c:v>
                </c:pt>
                <c:pt idx="49">
                  <c:v>6.4802470433915103</c:v>
                </c:pt>
                <c:pt idx="50">
                  <c:v>6.4988630612814511</c:v>
                </c:pt>
                <c:pt idx="51">
                  <c:v>6.48932059665034</c:v>
                </c:pt>
                <c:pt idx="52">
                  <c:v>6.5503175566854672</c:v>
                </c:pt>
                <c:pt idx="53">
                  <c:v>6.4784217103369546</c:v>
                </c:pt>
                <c:pt idx="54">
                  <c:v>6.4655813634420367</c:v>
                </c:pt>
                <c:pt idx="55">
                  <c:v>6.5099888562288415</c:v>
                </c:pt>
                <c:pt idx="56">
                  <c:v>6.5690694134609764</c:v>
                </c:pt>
                <c:pt idx="57">
                  <c:v>6.4762234223247388</c:v>
                </c:pt>
                <c:pt idx="58">
                  <c:v>6.4497224114678513</c:v>
                </c:pt>
                <c:pt idx="59">
                  <c:v>6.4374480272190757</c:v>
                </c:pt>
                <c:pt idx="60">
                  <c:v>6.485981406655176</c:v>
                </c:pt>
                <c:pt idx="61">
                  <c:v>6.5257485125089252</c:v>
                </c:pt>
                <c:pt idx="62">
                  <c:v>6.5178265103088266</c:v>
                </c:pt>
                <c:pt idx="63">
                  <c:v>6.4477380684185466</c:v>
                </c:pt>
                <c:pt idx="64">
                  <c:v>6.497937039757729</c:v>
                </c:pt>
                <c:pt idx="65">
                  <c:v>6.526632301280153</c:v>
                </c:pt>
                <c:pt idx="66">
                  <c:v>6.4347974345977699</c:v>
                </c:pt>
                <c:pt idx="67">
                  <c:v>6.5323120612886214</c:v>
                </c:pt>
                <c:pt idx="68">
                  <c:v>6.4779035430953309</c:v>
                </c:pt>
                <c:pt idx="69">
                  <c:v>6.4720206690028625</c:v>
                </c:pt>
                <c:pt idx="70">
                  <c:v>6.338175111915973</c:v>
                </c:pt>
                <c:pt idx="71">
                  <c:v>6.3719981633980023</c:v>
                </c:pt>
                <c:pt idx="72">
                  <c:v>6.428161406042908</c:v>
                </c:pt>
                <c:pt idx="73">
                  <c:v>6.4770588616141547</c:v>
                </c:pt>
                <c:pt idx="74">
                  <c:v>6.3519947559773184</c:v>
                </c:pt>
                <c:pt idx="75">
                  <c:v>6.5258621719007062</c:v>
                </c:pt>
                <c:pt idx="76">
                  <c:v>6.4690220033033308</c:v>
                </c:pt>
                <c:pt idx="77">
                  <c:v>6.3999070659782005</c:v>
                </c:pt>
                <c:pt idx="78">
                  <c:v>6.442372473917934</c:v>
                </c:pt>
                <c:pt idx="79">
                  <c:v>6.3565994053769144</c:v>
                </c:pt>
                <c:pt idx="80">
                  <c:v>6.3394549101505326</c:v>
                </c:pt>
                <c:pt idx="81">
                  <c:v>6.5783137778250032</c:v>
                </c:pt>
                <c:pt idx="82">
                  <c:v>6.5405987757489941</c:v>
                </c:pt>
                <c:pt idx="83">
                  <c:v>6.512124323896809</c:v>
                </c:pt>
                <c:pt idx="84">
                  <c:v>6.4862202610837718</c:v>
                </c:pt>
                <c:pt idx="85">
                  <c:v>6.515020639271822</c:v>
                </c:pt>
                <c:pt idx="86">
                  <c:v>6.42747282878448</c:v>
                </c:pt>
                <c:pt idx="87">
                  <c:v>6.4978521890644272</c:v>
                </c:pt>
                <c:pt idx="88">
                  <c:v>6.5082860806036171</c:v>
                </c:pt>
                <c:pt idx="89">
                  <c:v>6.6227310135915847</c:v>
                </c:pt>
                <c:pt idx="90">
                  <c:v>6.4948839558384295</c:v>
                </c:pt>
                <c:pt idx="91">
                  <c:v>6.4941082561340906</c:v>
                </c:pt>
                <c:pt idx="92">
                  <c:v>6.5664128160632655</c:v>
                </c:pt>
                <c:pt idx="93">
                  <c:v>6.4598702620177093</c:v>
                </c:pt>
                <c:pt idx="94">
                  <c:v>6.6069380215408797</c:v>
                </c:pt>
                <c:pt idx="95">
                  <c:v>6.8267326393604453</c:v>
                </c:pt>
                <c:pt idx="96">
                  <c:v>6.5369814094279599</c:v>
                </c:pt>
                <c:pt idx="97">
                  <c:v>6.5972964098943301</c:v>
                </c:pt>
                <c:pt idx="98">
                  <c:v>6.7106256619009956</c:v>
                </c:pt>
                <c:pt idx="99">
                  <c:v>6.6733759443733742</c:v>
                </c:pt>
                <c:pt idx="100">
                  <c:v>6.646651630934258</c:v>
                </c:pt>
                <c:pt idx="101">
                  <c:v>6.70277699916912</c:v>
                </c:pt>
                <c:pt idx="102">
                  <c:v>6.7362191904128252</c:v>
                </c:pt>
                <c:pt idx="103">
                  <c:v>6.7578046953426467</c:v>
                </c:pt>
                <c:pt idx="104">
                  <c:v>6.7980621695351955</c:v>
                </c:pt>
                <c:pt idx="105">
                  <c:v>6.8157743651385587</c:v>
                </c:pt>
                <c:pt idx="106">
                  <c:v>6.9450688921566073</c:v>
                </c:pt>
                <c:pt idx="107">
                  <c:v>7.2610500463170098</c:v>
                </c:pt>
                <c:pt idx="108">
                  <c:v>6.9067315751613592</c:v>
                </c:pt>
                <c:pt idx="109">
                  <c:v>6.9441472433498053</c:v>
                </c:pt>
                <c:pt idx="110">
                  <c:v>7.0176628102157643</c:v>
                </c:pt>
                <c:pt idx="111">
                  <c:v>7.0574523056579457</c:v>
                </c:pt>
                <c:pt idx="112">
                  <c:v>7.1426393551935501</c:v>
                </c:pt>
                <c:pt idx="113">
                  <c:v>7.1968484146995904</c:v>
                </c:pt>
                <c:pt idx="114">
                  <c:v>6.2279375348047834</c:v>
                </c:pt>
                <c:pt idx="115">
                  <c:v>6.2264520129745238</c:v>
                </c:pt>
                <c:pt idx="116">
                  <c:v>6.194794467184817</c:v>
                </c:pt>
                <c:pt idx="117">
                  <c:v>6.1451596296744864</c:v>
                </c:pt>
                <c:pt idx="118">
                  <c:v>6.2519572939830743</c:v>
                </c:pt>
                <c:pt idx="119">
                  <c:v>6.2315902821273887</c:v>
                </c:pt>
                <c:pt idx="120">
                  <c:v>6.2062991175557176</c:v>
                </c:pt>
                <c:pt idx="121">
                  <c:v>6.2513942726361096</c:v>
                </c:pt>
                <c:pt idx="122">
                  <c:v>6.2097232130806841</c:v>
                </c:pt>
                <c:pt idx="123">
                  <c:v>6.240003705749837</c:v>
                </c:pt>
                <c:pt idx="124">
                  <c:v>6.1644153138345548</c:v>
                </c:pt>
                <c:pt idx="125">
                  <c:v>6.0973522273564047</c:v>
                </c:pt>
                <c:pt idx="126">
                  <c:v>6.1783488466812377</c:v>
                </c:pt>
                <c:pt idx="127">
                  <c:v>6.1584781042803591</c:v>
                </c:pt>
                <c:pt idx="128">
                  <c:v>6.1340321635578663</c:v>
                </c:pt>
                <c:pt idx="129">
                  <c:v>6.1943508509855452</c:v>
                </c:pt>
                <c:pt idx="130">
                  <c:v>6.1779611117762565</c:v>
                </c:pt>
                <c:pt idx="131">
                  <c:v>6.2706353202141027</c:v>
                </c:pt>
                <c:pt idx="132">
                  <c:v>6.1966437115936364</c:v>
                </c:pt>
                <c:pt idx="133">
                  <c:v>6.2158861736388804</c:v>
                </c:pt>
                <c:pt idx="134">
                  <c:v>6.198836719029031</c:v>
                </c:pt>
                <c:pt idx="135">
                  <c:v>6.1787092588984951</c:v>
                </c:pt>
                <c:pt idx="136">
                  <c:v>6.2661422435908678</c:v>
                </c:pt>
                <c:pt idx="137">
                  <c:v>6.1498576807450398</c:v>
                </c:pt>
                <c:pt idx="138">
                  <c:v>6.1647959510696513</c:v>
                </c:pt>
                <c:pt idx="139">
                  <c:v>6.2389926194089016</c:v>
                </c:pt>
                <c:pt idx="140">
                  <c:v>6.140724955061625</c:v>
                </c:pt>
                <c:pt idx="141">
                  <c:v>6.1541360980443534</c:v>
                </c:pt>
                <c:pt idx="142">
                  <c:v>6.1636287572419572</c:v>
                </c:pt>
                <c:pt idx="143">
                  <c:v>6.1197506579918501</c:v>
                </c:pt>
                <c:pt idx="144">
                  <c:v>6.1439386896858963</c:v>
                </c:pt>
                <c:pt idx="145">
                  <c:v>6.1944829983475724</c:v>
                </c:pt>
                <c:pt idx="146">
                  <c:v>6.1451715617239744</c:v>
                </c:pt>
                <c:pt idx="147">
                  <c:v>6.1422616922857012</c:v>
                </c:pt>
                <c:pt idx="148">
                  <c:v>6.2083434829463231</c:v>
                </c:pt>
                <c:pt idx="149">
                  <c:v>6.1524874828533873</c:v>
                </c:pt>
                <c:pt idx="150">
                  <c:v>6.1452947484879843</c:v>
                </c:pt>
                <c:pt idx="151">
                  <c:v>6.1500198367693466</c:v>
                </c:pt>
                <c:pt idx="152">
                  <c:v>6.1271003442426908</c:v>
                </c:pt>
                <c:pt idx="153">
                  <c:v>6.1190474330207989</c:v>
                </c:pt>
                <c:pt idx="154">
                  <c:v>6.1673149726322229</c:v>
                </c:pt>
                <c:pt idx="155">
                  <c:v>6.0998239422938463</c:v>
                </c:pt>
                <c:pt idx="156">
                  <c:v>6.101506311204461</c:v>
                </c:pt>
                <c:pt idx="157">
                  <c:v>6.1556727909703524</c:v>
                </c:pt>
                <c:pt idx="158">
                  <c:v>6.0946314653289972</c:v>
                </c:pt>
                <c:pt idx="159">
                  <c:v>6.1261576262405963</c:v>
                </c:pt>
                <c:pt idx="160">
                  <c:v>6.2062986985527742</c:v>
                </c:pt>
                <c:pt idx="161">
                  <c:v>6.1433584476709786</c:v>
                </c:pt>
                <c:pt idx="162">
                  <c:v>6.0492794219764745</c:v>
                </c:pt>
                <c:pt idx="163">
                  <c:v>6.1617788490936141</c:v>
                </c:pt>
                <c:pt idx="164">
                  <c:v>6.0866208442613292</c:v>
                </c:pt>
                <c:pt idx="165">
                  <c:v>6.1225295389068064</c:v>
                </c:pt>
                <c:pt idx="166">
                  <c:v>6.0729721518146773</c:v>
                </c:pt>
                <c:pt idx="167">
                  <c:v>6.1783784738840923</c:v>
                </c:pt>
                <c:pt idx="168">
                  <c:v>6.1304782303819465</c:v>
                </c:pt>
                <c:pt idx="169">
                  <c:v>6.0545996108051563</c:v>
                </c:pt>
                <c:pt idx="170">
                  <c:v>6.1025072665338227</c:v>
                </c:pt>
                <c:pt idx="171">
                  <c:v>6.0464135019130456</c:v>
                </c:pt>
                <c:pt idx="172">
                  <c:v>6.0538887540579145</c:v>
                </c:pt>
                <c:pt idx="173">
                  <c:v>6.1350059955118077</c:v>
                </c:pt>
                <c:pt idx="174">
                  <c:v>6.145805587854424</c:v>
                </c:pt>
                <c:pt idx="175">
                  <c:v>6.081637842862782</c:v>
                </c:pt>
                <c:pt idx="176">
                  <c:v>6.0063072337429046</c:v>
                </c:pt>
                <c:pt idx="177">
                  <c:v>6.0238595842563933</c:v>
                </c:pt>
                <c:pt idx="178">
                  <c:v>6.0691907296582528</c:v>
                </c:pt>
                <c:pt idx="179">
                  <c:v>6.0768006641451269</c:v>
                </c:pt>
                <c:pt idx="180">
                  <c:v>6.1247060464347065</c:v>
                </c:pt>
                <c:pt idx="181">
                  <c:v>6.0589900726867807</c:v>
                </c:pt>
                <c:pt idx="182">
                  <c:v>6.1030037403323982</c:v>
                </c:pt>
                <c:pt idx="183">
                  <c:v>6.0943099421233917</c:v>
                </c:pt>
                <c:pt idx="184">
                  <c:v>6.0725232878896103</c:v>
                </c:pt>
                <c:pt idx="185">
                  <c:v>6.0270878377836201</c:v>
                </c:pt>
                <c:pt idx="186">
                  <c:v>6.0703456218046714</c:v>
                </c:pt>
                <c:pt idx="187">
                  <c:v>6.1058874259549301</c:v>
                </c:pt>
                <c:pt idx="188">
                  <c:v>6.0798106965258487</c:v>
                </c:pt>
                <c:pt idx="189">
                  <c:v>6.1216179463570848</c:v>
                </c:pt>
                <c:pt idx="190">
                  <c:v>5.9866692884274162</c:v>
                </c:pt>
                <c:pt idx="191">
                  <c:v>6.0959448707180037</c:v>
                </c:pt>
                <c:pt idx="192">
                  <c:v>6.05026561865595</c:v>
                </c:pt>
                <c:pt idx="193">
                  <c:v>6.1006971415381139</c:v>
                </c:pt>
                <c:pt idx="194">
                  <c:v>6.0829087029602604</c:v>
                </c:pt>
                <c:pt idx="195">
                  <c:v>6.0781644772657417</c:v>
                </c:pt>
                <c:pt idx="196">
                  <c:v>6.0578386676102882</c:v>
                </c:pt>
                <c:pt idx="197">
                  <c:v>6.1400587642372768</c:v>
                </c:pt>
                <c:pt idx="198">
                  <c:v>6.06863421751902</c:v>
                </c:pt>
                <c:pt idx="199">
                  <c:v>6.0472558214769361</c:v>
                </c:pt>
                <c:pt idx="200">
                  <c:v>6.0988152033097771</c:v>
                </c:pt>
                <c:pt idx="201">
                  <c:v>6.0668887355919434</c:v>
                </c:pt>
                <c:pt idx="202">
                  <c:v>5.9928679441170267</c:v>
                </c:pt>
                <c:pt idx="203">
                  <c:v>6.0196941374525483</c:v>
                </c:pt>
                <c:pt idx="204">
                  <c:v>6.0555282459865571</c:v>
                </c:pt>
                <c:pt idx="205">
                  <c:v>5.9965818922688481</c:v>
                </c:pt>
                <c:pt idx="206">
                  <c:v>6.1029911926660967</c:v>
                </c:pt>
                <c:pt idx="207">
                  <c:v>6.0718254782860575</c:v>
                </c:pt>
                <c:pt idx="208">
                  <c:v>6.0738406905261133</c:v>
                </c:pt>
                <c:pt idx="209">
                  <c:v>6.0169202798666408</c:v>
                </c:pt>
                <c:pt idx="210">
                  <c:v>6.043012177471053</c:v>
                </c:pt>
                <c:pt idx="211">
                  <c:v>6.0587701350628569</c:v>
                </c:pt>
                <c:pt idx="212">
                  <c:v>6.1188488039786124</c:v>
                </c:pt>
                <c:pt idx="213">
                  <c:v>6.0846434476993245</c:v>
                </c:pt>
                <c:pt idx="214">
                  <c:v>6.0872949575513262</c:v>
                </c:pt>
                <c:pt idx="215">
                  <c:v>6.1228086123561303</c:v>
                </c:pt>
                <c:pt idx="216">
                  <c:v>6.081362390170419</c:v>
                </c:pt>
                <c:pt idx="217">
                  <c:v>6.0674290582021175</c:v>
                </c:pt>
                <c:pt idx="218">
                  <c:v>6.0489604346046066</c:v>
                </c:pt>
                <c:pt idx="219">
                  <c:v>6.0572331909695798</c:v>
                </c:pt>
                <c:pt idx="220">
                  <c:v>6.033875762593663</c:v>
                </c:pt>
                <c:pt idx="221">
                  <c:v>5.9943213445996477</c:v>
                </c:pt>
                <c:pt idx="222">
                  <c:v>6.0270177220068248</c:v>
                </c:pt>
                <c:pt idx="223">
                  <c:v>6.0186180998620769</c:v>
                </c:pt>
                <c:pt idx="224">
                  <c:v>6.0816569209909686</c:v>
                </c:pt>
                <c:pt idx="225">
                  <c:v>6.0604356190470057</c:v>
                </c:pt>
                <c:pt idx="226">
                  <c:v>6.1143404057201716</c:v>
                </c:pt>
                <c:pt idx="227">
                  <c:v>6.0648369339859958</c:v>
                </c:pt>
                <c:pt idx="228">
                  <c:v>5.9822531060374207</c:v>
                </c:pt>
                <c:pt idx="229">
                  <c:v>5.9773274846231157</c:v>
                </c:pt>
                <c:pt idx="230">
                  <c:v>6.0136019813415977</c:v>
                </c:pt>
                <c:pt idx="231">
                  <c:v>5.9728341811403602</c:v>
                </c:pt>
                <c:pt idx="232">
                  <c:v>5.9668155325885621</c:v>
                </c:pt>
                <c:pt idx="233">
                  <c:v>6.0174165291887993</c:v>
                </c:pt>
                <c:pt idx="234">
                  <c:v>5.9987133630280418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0-4127-B3A0-9A5E893C6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043023"/>
        <c:axId val="681040111"/>
      </c:scatterChart>
      <c:valAx>
        <c:axId val="6810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0111"/>
        <c:crosses val="autoZero"/>
        <c:crossBetween val="midCat"/>
      </c:valAx>
      <c:valAx>
        <c:axId val="6810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4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BacterioScan Data Vs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Data: TK-Average-1mg/L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Sheet1!$AI$19:$AI$253</c:f>
              <c:numCache>
                <c:formatCode>General</c:formatCode>
                <c:ptCount val="235"/>
                <c:pt idx="0">
                  <c:v>6.0635801251695511</c:v>
                </c:pt>
                <c:pt idx="1">
                  <c:v>6.0436419373533452</c:v>
                </c:pt>
                <c:pt idx="2">
                  <c:v>6.1635864184988414</c:v>
                </c:pt>
                <c:pt idx="3">
                  <c:v>6.1924666142304803</c:v>
                </c:pt>
                <c:pt idx="4">
                  <c:v>6.197275365786223</c:v>
                </c:pt>
                <c:pt idx="5">
                  <c:v>6.1718484421059374</c:v>
                </c:pt>
                <c:pt idx="6">
                  <c:v>6.1905733059410322</c:v>
                </c:pt>
                <c:pt idx="7">
                  <c:v>6.2288827873610977</c:v>
                </c:pt>
                <c:pt idx="8">
                  <c:v>6.3335347889841884</c:v>
                </c:pt>
                <c:pt idx="9">
                  <c:v>6.3048230750871985</c:v>
                </c:pt>
                <c:pt idx="10">
                  <c:v>6.381611470044839</c:v>
                </c:pt>
                <c:pt idx="11">
                  <c:v>6.4575270105906677</c:v>
                </c:pt>
                <c:pt idx="12">
                  <c:v>6.4960917601035488</c:v>
                </c:pt>
                <c:pt idx="13">
                  <c:v>6.5370101939301399</c:v>
                </c:pt>
                <c:pt idx="14">
                  <c:v>6.6033999878969754</c:v>
                </c:pt>
                <c:pt idx="15">
                  <c:v>6.6996124678698807</c:v>
                </c:pt>
                <c:pt idx="16">
                  <c:v>6.8075766054466662</c:v>
                </c:pt>
                <c:pt idx="17">
                  <c:v>6.8506362465424813</c:v>
                </c:pt>
                <c:pt idx="18">
                  <c:v>6.9414662133126628</c:v>
                </c:pt>
                <c:pt idx="19">
                  <c:v>7.0139702515280389</c:v>
                </c:pt>
                <c:pt idx="20">
                  <c:v>7.1295378712942004</c:v>
                </c:pt>
                <c:pt idx="21">
                  <c:v>7.201470353719845</c:v>
                </c:pt>
                <c:pt idx="22">
                  <c:v>7.2846943776767503</c:v>
                </c:pt>
                <c:pt idx="23">
                  <c:v>7.4014419037933576</c:v>
                </c:pt>
                <c:pt idx="24">
                  <c:v>7.4754053303642962</c:v>
                </c:pt>
                <c:pt idx="25">
                  <c:v>7.5249938412333508</c:v>
                </c:pt>
                <c:pt idx="26">
                  <c:v>7.5796747395639805</c:v>
                </c:pt>
                <c:pt idx="27">
                  <c:v>7.6776546913175414</c:v>
                </c:pt>
                <c:pt idx="28">
                  <c:v>7.7655400153319976</c:v>
                </c:pt>
                <c:pt idx="29">
                  <c:v>7.8105672133563964</c:v>
                </c:pt>
                <c:pt idx="30">
                  <c:v>7.9073709125416718</c:v>
                </c:pt>
                <c:pt idx="31">
                  <c:v>7.9200226665261404</c:v>
                </c:pt>
                <c:pt idx="32">
                  <c:v>7.9201676153684986</c:v>
                </c:pt>
                <c:pt idx="33">
                  <c:v>7.9955429978952059</c:v>
                </c:pt>
                <c:pt idx="34">
                  <c:v>8.0450558546579014</c:v>
                </c:pt>
                <c:pt idx="35">
                  <c:v>8.0683838741432936</c:v>
                </c:pt>
                <c:pt idx="36">
                  <c:v>8.0841868166845501</c:v>
                </c:pt>
                <c:pt idx="37">
                  <c:v>8.0686348892939339</c:v>
                </c:pt>
                <c:pt idx="38">
                  <c:v>8.0649391516902842</c:v>
                </c:pt>
                <c:pt idx="39">
                  <c:v>8.0824371226587761</c:v>
                </c:pt>
                <c:pt idx="40">
                  <c:v>8.0716829102445029</c:v>
                </c:pt>
                <c:pt idx="41">
                  <c:v>8.0804862618297815</c:v>
                </c:pt>
                <c:pt idx="42">
                  <c:v>8.0891529597518073</c:v>
                </c:pt>
                <c:pt idx="43">
                  <c:v>8.091687219329863</c:v>
                </c:pt>
                <c:pt idx="44">
                  <c:v>8.104581538728107</c:v>
                </c:pt>
                <c:pt idx="45">
                  <c:v>8.0440173056789437</c:v>
                </c:pt>
                <c:pt idx="46">
                  <c:v>8.091084612142259</c:v>
                </c:pt>
                <c:pt idx="47">
                  <c:v>8.0876290165206157</c:v>
                </c:pt>
                <c:pt idx="48">
                  <c:v>8.1014780888445319</c:v>
                </c:pt>
                <c:pt idx="49">
                  <c:v>8.0598288663583784</c:v>
                </c:pt>
                <c:pt idx="50">
                  <c:v>8.0613792397683515</c:v>
                </c:pt>
                <c:pt idx="51">
                  <c:v>8.072373405089996</c:v>
                </c:pt>
                <c:pt idx="52">
                  <c:v>8.0735965616243401</c:v>
                </c:pt>
                <c:pt idx="53">
                  <c:v>8.0469374725091072</c:v>
                </c:pt>
                <c:pt idx="54">
                  <c:v>8.0643676037263052</c:v>
                </c:pt>
                <c:pt idx="55">
                  <c:v>8.1021329907032342</c:v>
                </c:pt>
                <c:pt idx="56">
                  <c:v>8.133935589056243</c:v>
                </c:pt>
                <c:pt idx="57">
                  <c:v>8.1269502519568473</c:v>
                </c:pt>
                <c:pt idx="58">
                  <c:v>8.0792574592200168</c:v>
                </c:pt>
                <c:pt idx="59">
                  <c:v>8.1052925165077525</c:v>
                </c:pt>
                <c:pt idx="60">
                  <c:v>8.133814061852588</c:v>
                </c:pt>
                <c:pt idx="61">
                  <c:v>8.1619340848425761</c:v>
                </c:pt>
                <c:pt idx="62">
                  <c:v>8.1389333430153723</c:v>
                </c:pt>
                <c:pt idx="63">
                  <c:v>8.1752313662006753</c:v>
                </c:pt>
                <c:pt idx="64">
                  <c:v>8.2113705793454219</c:v>
                </c:pt>
                <c:pt idx="65">
                  <c:v>8.1935396473248385</c:v>
                </c:pt>
                <c:pt idx="66">
                  <c:v>8.2624040096248255</c:v>
                </c:pt>
                <c:pt idx="67">
                  <c:v>8.3468178053667899</c:v>
                </c:pt>
                <c:pt idx="68">
                  <c:v>8.3838360225152346</c:v>
                </c:pt>
                <c:pt idx="69">
                  <c:v>8.4552087132832607</c:v>
                </c:pt>
                <c:pt idx="70">
                  <c:v>8.5407131277269936</c:v>
                </c:pt>
                <c:pt idx="71">
                  <c:v>8.5677673379841934</c:v>
                </c:pt>
                <c:pt idx="72">
                  <c:v>8.6209046070888053</c:v>
                </c:pt>
                <c:pt idx="73">
                  <c:v>8.6304619005893297</c:v>
                </c:pt>
                <c:pt idx="74">
                  <c:v>8.8089907437307104</c:v>
                </c:pt>
                <c:pt idx="75">
                  <c:v>8.7285527545495949</c:v>
                </c:pt>
                <c:pt idx="76">
                  <c:v>8.8244225519958874</c:v>
                </c:pt>
                <c:pt idx="77">
                  <c:v>8.7522369113585388</c:v>
                </c:pt>
                <c:pt idx="78">
                  <c:v>8.9056881861545101</c:v>
                </c:pt>
                <c:pt idx="79">
                  <c:v>8.8466599735822555</c:v>
                </c:pt>
                <c:pt idx="80">
                  <c:v>8.8060736526835814</c:v>
                </c:pt>
                <c:pt idx="81">
                  <c:v>8.7620093987235244</c:v>
                </c:pt>
                <c:pt idx="82">
                  <c:v>8.8365765659159141</c:v>
                </c:pt>
                <c:pt idx="83">
                  <c:v>8.8060711404009044</c:v>
                </c:pt>
                <c:pt idx="84">
                  <c:v>8.7676882469501098</c:v>
                </c:pt>
                <c:pt idx="85">
                  <c:v>8.8229540900346635</c:v>
                </c:pt>
                <c:pt idx="86">
                  <c:v>8.7344120272347912</c:v>
                </c:pt>
                <c:pt idx="87">
                  <c:v>8.7784390169539375</c:v>
                </c:pt>
                <c:pt idx="88">
                  <c:v>8.7689967385624126</c:v>
                </c:pt>
                <c:pt idx="89">
                  <c:v>8.7486642910672341</c:v>
                </c:pt>
                <c:pt idx="90">
                  <c:v>8.8263180403423593</c:v>
                </c:pt>
                <c:pt idx="91">
                  <c:v>8.7778815889001667</c:v>
                </c:pt>
                <c:pt idx="92">
                  <c:v>8.7737294677082094</c:v>
                </c:pt>
                <c:pt idx="93">
                  <c:v>8.7683355843284136</c:v>
                </c:pt>
                <c:pt idx="94">
                  <c:v>8.7544009285297566</c:v>
                </c:pt>
                <c:pt idx="95">
                  <c:v>8.7936882128914124</c:v>
                </c:pt>
                <c:pt idx="96">
                  <c:v>8.7369219772091142</c:v>
                </c:pt>
                <c:pt idx="97">
                  <c:v>8.7789015005250945</c:v>
                </c:pt>
                <c:pt idx="98">
                  <c:v>8.7821623308837182</c:v>
                </c:pt>
                <c:pt idx="99">
                  <c:v>8.7707926835600976</c:v>
                </c:pt>
                <c:pt idx="100">
                  <c:v>8.7595602109444091</c:v>
                </c:pt>
                <c:pt idx="101">
                  <c:v>8.7396768701079868</c:v>
                </c:pt>
                <c:pt idx="102">
                  <c:v>8.7417243859430638</c:v>
                </c:pt>
                <c:pt idx="103">
                  <c:v>8.7004990370521735</c:v>
                </c:pt>
                <c:pt idx="104">
                  <c:v>8.7538896206622265</c:v>
                </c:pt>
                <c:pt idx="105">
                  <c:v>8.776286334121675</c:v>
                </c:pt>
                <c:pt idx="106">
                  <c:v>8.7706651805582361</c:v>
                </c:pt>
                <c:pt idx="107">
                  <c:v>8.7568169666598674</c:v>
                </c:pt>
                <c:pt idx="108">
                  <c:v>8.7802560514348169</c:v>
                </c:pt>
                <c:pt idx="109">
                  <c:v>8.7912254653407462</c:v>
                </c:pt>
                <c:pt idx="110">
                  <c:v>8.7846874658798129</c:v>
                </c:pt>
                <c:pt idx="111">
                  <c:v>8.8229777671422642</c:v>
                </c:pt>
                <c:pt idx="112">
                  <c:v>8.8414386155383706</c:v>
                </c:pt>
                <c:pt idx="113">
                  <c:v>8.8170062884468425</c:v>
                </c:pt>
                <c:pt idx="114">
                  <c:v>8.7994310763068935</c:v>
                </c:pt>
                <c:pt idx="115">
                  <c:v>8.7937045741160773</c:v>
                </c:pt>
                <c:pt idx="116">
                  <c:v>8.7807961911999239</c:v>
                </c:pt>
                <c:pt idx="117">
                  <c:v>8.8259270351235575</c:v>
                </c:pt>
                <c:pt idx="118">
                  <c:v>8.7736793546607483</c:v>
                </c:pt>
                <c:pt idx="119">
                  <c:v>8.7691450116169669</c:v>
                </c:pt>
                <c:pt idx="120">
                  <c:v>8.7831300422802112</c:v>
                </c:pt>
                <c:pt idx="121">
                  <c:v>8.8115666697441153</c:v>
                </c:pt>
                <c:pt idx="122">
                  <c:v>8.7566872973656071</c:v>
                </c:pt>
                <c:pt idx="123">
                  <c:v>8.7448921289361632</c:v>
                </c:pt>
                <c:pt idx="124">
                  <c:v>8.7952264040981074</c:v>
                </c:pt>
                <c:pt idx="125">
                  <c:v>8.7609111216759192</c:v>
                </c:pt>
                <c:pt idx="126">
                  <c:v>8.8174496350169331</c:v>
                </c:pt>
                <c:pt idx="127">
                  <c:v>8.7908831122188751</c:v>
                </c:pt>
                <c:pt idx="128">
                  <c:v>8.7614311387946451</c:v>
                </c:pt>
                <c:pt idx="129">
                  <c:v>8.7638346730685743</c:v>
                </c:pt>
                <c:pt idx="130">
                  <c:v>8.7427189782112738</c:v>
                </c:pt>
                <c:pt idx="131">
                  <c:v>8.766946093996987</c:v>
                </c:pt>
                <c:pt idx="132">
                  <c:v>8.7565807569835972</c:v>
                </c:pt>
                <c:pt idx="133">
                  <c:v>8.7859183926761357</c:v>
                </c:pt>
                <c:pt idx="134">
                  <c:v>8.729838402626994</c:v>
                </c:pt>
                <c:pt idx="135">
                  <c:v>8.7654673794031321</c:v>
                </c:pt>
                <c:pt idx="136">
                  <c:v>8.7540353051582418</c:v>
                </c:pt>
                <c:pt idx="137">
                  <c:v>8.7123808684425352</c:v>
                </c:pt>
                <c:pt idx="138">
                  <c:v>8.7976071446130444</c:v>
                </c:pt>
                <c:pt idx="139">
                  <c:v>8.7305856101706993</c:v>
                </c:pt>
                <c:pt idx="140">
                  <c:v>8.7281339933600695</c:v>
                </c:pt>
                <c:pt idx="141">
                  <c:v>8.7635640175200553</c:v>
                </c:pt>
                <c:pt idx="142">
                  <c:v>8.7447834113644394</c:v>
                </c:pt>
                <c:pt idx="143">
                  <c:v>8.7740376932085482</c:v>
                </c:pt>
                <c:pt idx="144">
                  <c:v>8.7708308976528517</c:v>
                </c:pt>
                <c:pt idx="145">
                  <c:v>8.6997324438173536</c:v>
                </c:pt>
                <c:pt idx="146">
                  <c:v>8.738255933177042</c:v>
                </c:pt>
                <c:pt idx="147">
                  <c:v>8.7134886674654481</c:v>
                </c:pt>
                <c:pt idx="148">
                  <c:v>8.751986911530123</c:v>
                </c:pt>
                <c:pt idx="149">
                  <c:v>8.7377624289163318</c:v>
                </c:pt>
                <c:pt idx="150">
                  <c:v>8.7291051612332975</c:v>
                </c:pt>
                <c:pt idx="151">
                  <c:v>8.693698848719265</c:v>
                </c:pt>
                <c:pt idx="152">
                  <c:v>8.7053977423891826</c:v>
                </c:pt>
                <c:pt idx="153">
                  <c:v>8.6687261725679878</c:v>
                </c:pt>
                <c:pt idx="154">
                  <c:v>8.7284864095664254</c:v>
                </c:pt>
                <c:pt idx="155">
                  <c:v>8.6957074051005865</c:v>
                </c:pt>
                <c:pt idx="156">
                  <c:v>8.7171690271025675</c:v>
                </c:pt>
                <c:pt idx="157">
                  <c:v>8.6973999596175879</c:v>
                </c:pt>
                <c:pt idx="158">
                  <c:v>8.7079961591198725</c:v>
                </c:pt>
                <c:pt idx="159">
                  <c:v>8.7192659300307849</c:v>
                </c:pt>
                <c:pt idx="160">
                  <c:v>8.7327923822433817</c:v>
                </c:pt>
                <c:pt idx="161">
                  <c:v>8.7936290501196677</c:v>
                </c:pt>
                <c:pt idx="162">
                  <c:v>8.7406729628219484</c:v>
                </c:pt>
                <c:pt idx="163">
                  <c:v>8.6909423030443236</c:v>
                </c:pt>
                <c:pt idx="164">
                  <c:v>8.6754470397639611</c:v>
                </c:pt>
                <c:pt idx="165">
                  <c:v>8.7403020508352469</c:v>
                </c:pt>
                <c:pt idx="166">
                  <c:v>8.6657944467847212</c:v>
                </c:pt>
                <c:pt idx="167">
                  <c:v>8.6764581598851223</c:v>
                </c:pt>
                <c:pt idx="168">
                  <c:v>8.6726468982668781</c:v>
                </c:pt>
                <c:pt idx="169">
                  <c:v>8.704748227190148</c:v>
                </c:pt>
                <c:pt idx="170">
                  <c:v>8.6994190852219759</c:v>
                </c:pt>
                <c:pt idx="171">
                  <c:v>8.7300166079236448</c:v>
                </c:pt>
                <c:pt idx="172">
                  <c:v>8.7282407869079268</c:v>
                </c:pt>
                <c:pt idx="173">
                  <c:v>8.6657349057660351</c:v>
                </c:pt>
                <c:pt idx="174">
                  <c:v>8.6456416219294763</c:v>
                </c:pt>
                <c:pt idx="175">
                  <c:v>8.6889038234251146</c:v>
                </c:pt>
                <c:pt idx="176">
                  <c:v>8.6838998886480852</c:v>
                </c:pt>
                <c:pt idx="177">
                  <c:v>8.7374487483147334</c:v>
                </c:pt>
                <c:pt idx="178">
                  <c:v>8.7294953087366363</c:v>
                </c:pt>
                <c:pt idx="179">
                  <c:v>8.6639195130457818</c:v>
                </c:pt>
                <c:pt idx="180">
                  <c:v>8.7071584885075861</c:v>
                </c:pt>
                <c:pt idx="181">
                  <c:v>8.7214685400702709</c:v>
                </c:pt>
                <c:pt idx="182">
                  <c:v>8.7008779985324534</c:v>
                </c:pt>
                <c:pt idx="183">
                  <c:v>8.6819034859204454</c:v>
                </c:pt>
                <c:pt idx="184">
                  <c:v>8.7102129205541363</c:v>
                </c:pt>
                <c:pt idx="185">
                  <c:v>8.7014546018517418</c:v>
                </c:pt>
                <c:pt idx="186">
                  <c:v>8.7147337344050655</c:v>
                </c:pt>
                <c:pt idx="187">
                  <c:v>8.6520939312411507</c:v>
                </c:pt>
                <c:pt idx="188">
                  <c:v>8.6276059445607167</c:v>
                </c:pt>
                <c:pt idx="189">
                  <c:v>8.6811893154895881</c:v>
                </c:pt>
                <c:pt idx="190">
                  <c:v>8.7228058871188221</c:v>
                </c:pt>
                <c:pt idx="191">
                  <c:v>8.6616972624973219</c:v>
                </c:pt>
                <c:pt idx="192">
                  <c:v>8.6851721813029723</c:v>
                </c:pt>
                <c:pt idx="193">
                  <c:v>8.6823724831059437</c:v>
                </c:pt>
                <c:pt idx="194">
                  <c:v>8.6588572601603939</c:v>
                </c:pt>
                <c:pt idx="195">
                  <c:v>8.643356321788886</c:v>
                </c:pt>
                <c:pt idx="196">
                  <c:v>8.6558677262158756</c:v>
                </c:pt>
                <c:pt idx="197">
                  <c:v>8.6541007213975174</c:v>
                </c:pt>
                <c:pt idx="198">
                  <c:v>8.6448139608184285</c:v>
                </c:pt>
                <c:pt idx="199">
                  <c:v>8.643201711528862</c:v>
                </c:pt>
                <c:pt idx="200">
                  <c:v>8.6480208963283349</c:v>
                </c:pt>
                <c:pt idx="201">
                  <c:v>8.6722120418666861</c:v>
                </c:pt>
                <c:pt idx="202">
                  <c:v>8.6686924376875787</c:v>
                </c:pt>
                <c:pt idx="203">
                  <c:v>8.6922733903034999</c:v>
                </c:pt>
                <c:pt idx="204">
                  <c:v>8.7387777063361707</c:v>
                </c:pt>
                <c:pt idx="205">
                  <c:v>8.7150659018651506</c:v>
                </c:pt>
                <c:pt idx="206">
                  <c:v>8.6830347064200666</c:v>
                </c:pt>
                <c:pt idx="207">
                  <c:v>8.6351175303235497</c:v>
                </c:pt>
                <c:pt idx="208">
                  <c:v>8.6268706670640274</c:v>
                </c:pt>
                <c:pt idx="209">
                  <c:v>8.6210443377831663</c:v>
                </c:pt>
                <c:pt idx="210">
                  <c:v>8.6440064150184153</c:v>
                </c:pt>
                <c:pt idx="211">
                  <c:v>8.618075801744185</c:v>
                </c:pt>
                <c:pt idx="212">
                  <c:v>8.6111938882780752</c:v>
                </c:pt>
                <c:pt idx="213">
                  <c:v>8.618075727417537</c:v>
                </c:pt>
                <c:pt idx="214">
                  <c:v>8.6322592479119606</c:v>
                </c:pt>
                <c:pt idx="215">
                  <c:v>8.6486696884470842</c:v>
                </c:pt>
                <c:pt idx="216">
                  <c:v>8.6037979646155325</c:v>
                </c:pt>
                <c:pt idx="217">
                  <c:v>8.631528344557692</c:v>
                </c:pt>
                <c:pt idx="218">
                  <c:v>8.5965198474877713</c:v>
                </c:pt>
                <c:pt idx="219">
                  <c:v>8.6008468171161674</c:v>
                </c:pt>
                <c:pt idx="220">
                  <c:v>8.6631985831283345</c:v>
                </c:pt>
                <c:pt idx="221">
                  <c:v>8.6812695255019232</c:v>
                </c:pt>
                <c:pt idx="222">
                  <c:v>8.6226671161991622</c:v>
                </c:pt>
                <c:pt idx="223">
                  <c:v>8.6647119906300851</c:v>
                </c:pt>
                <c:pt idx="224">
                  <c:v>8.612205516070075</c:v>
                </c:pt>
                <c:pt idx="225">
                  <c:v>8.6380027775484578</c:v>
                </c:pt>
                <c:pt idx="226">
                  <c:v>8.6418439256153174</c:v>
                </c:pt>
                <c:pt idx="227">
                  <c:v>8.6671031729706325</c:v>
                </c:pt>
                <c:pt idx="228">
                  <c:v>8.6551071180821797</c:v>
                </c:pt>
                <c:pt idx="229">
                  <c:v>8.6463776401266959</c:v>
                </c:pt>
                <c:pt idx="230">
                  <c:v>8.6507331407741201</c:v>
                </c:pt>
                <c:pt idx="231">
                  <c:v>8.6719687831204162</c:v>
                </c:pt>
                <c:pt idx="232">
                  <c:v>8.6828524455349552</c:v>
                </c:pt>
                <c:pt idx="233">
                  <c:v>8.6919580840266324</c:v>
                </c:pt>
                <c:pt idx="234">
                  <c:v>8.6767889553704638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CD-4D99-AF78-90D6BC089CE9}"/>
            </c:ext>
          </c:extLst>
        </c:ser>
        <c:ser>
          <c:idx val="9"/>
          <c:order val="9"/>
          <c:tx>
            <c:v>N_total TK 1mcg/ml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Sheet1!$AG$254:$AG$488</c:f>
              <c:numCache>
                <c:formatCode>General</c:formatCode>
                <c:ptCount val="235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Sheet1!$BQ$254:$BQ$488</c:f>
              <c:numCache>
                <c:formatCode>General</c:formatCode>
                <c:ptCount val="235"/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592-429C-BFA4-2D9D16F12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179360"/>
        <c:axId val="6751797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Data: TG-Average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Sheet1!$AH$19:$AH$253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6.0042581961005084</c:v>
                      </c:pt>
                      <c:pt idx="1">
                        <c:v>6.0469116777243102</c:v>
                      </c:pt>
                      <c:pt idx="2">
                        <c:v>6.1278661544149147</c:v>
                      </c:pt>
                      <c:pt idx="3">
                        <c:v>6.1669756524278538</c:v>
                      </c:pt>
                      <c:pt idx="4">
                        <c:v>6.2093859568386938</c:v>
                      </c:pt>
                      <c:pt idx="5">
                        <c:v>6.231247108274979</c:v>
                      </c:pt>
                      <c:pt idx="6">
                        <c:v>6.2569066902663115</c:v>
                      </c:pt>
                      <c:pt idx="7">
                        <c:v>6.2488651620627307</c:v>
                      </c:pt>
                      <c:pt idx="8">
                        <c:v>6.3404227721629889</c:v>
                      </c:pt>
                      <c:pt idx="9">
                        <c:v>6.4282140410395909</c:v>
                      </c:pt>
                      <c:pt idx="10">
                        <c:v>6.4547362189165947</c:v>
                      </c:pt>
                      <c:pt idx="11">
                        <c:v>6.4903765207287982</c:v>
                      </c:pt>
                      <c:pt idx="12">
                        <c:v>6.642120465495652</c:v>
                      </c:pt>
                      <c:pt idx="13">
                        <c:v>6.684208867100768</c:v>
                      </c:pt>
                      <c:pt idx="14">
                        <c:v>6.7300358061255823</c:v>
                      </c:pt>
                      <c:pt idx="15">
                        <c:v>6.8294400710305512</c:v>
                      </c:pt>
                      <c:pt idx="16">
                        <c:v>6.9332440857957591</c:v>
                      </c:pt>
                      <c:pt idx="17">
                        <c:v>6.9704762945119088</c:v>
                      </c:pt>
                      <c:pt idx="18">
                        <c:v>7.0893600035578102</c:v>
                      </c:pt>
                      <c:pt idx="19">
                        <c:v>7.1853140351518867</c:v>
                      </c:pt>
                      <c:pt idx="20">
                        <c:v>7.2656203293368051</c:v>
                      </c:pt>
                      <c:pt idx="21">
                        <c:v>7.3580480407376898</c:v>
                      </c:pt>
                      <c:pt idx="22">
                        <c:v>7.4972183346271244</c:v>
                      </c:pt>
                      <c:pt idx="23">
                        <c:v>7.5073462380824312</c:v>
                      </c:pt>
                      <c:pt idx="24">
                        <c:v>7.5581062238501389</c:v>
                      </c:pt>
                      <c:pt idx="25">
                        <c:v>7.6658011062664855</c:v>
                      </c:pt>
                      <c:pt idx="26">
                        <c:v>7.7129112100176078</c:v>
                      </c:pt>
                      <c:pt idx="27">
                        <c:v>7.7834783203690732</c:v>
                      </c:pt>
                      <c:pt idx="28">
                        <c:v>7.8985035657541305</c:v>
                      </c:pt>
                      <c:pt idx="29">
                        <c:v>7.9787369800085814</c:v>
                      </c:pt>
                      <c:pt idx="30">
                        <c:v>8.0365913957490545</c:v>
                      </c:pt>
                      <c:pt idx="31">
                        <c:v>8.1001770236965154</c:v>
                      </c:pt>
                      <c:pt idx="32">
                        <c:v>8.1662657886383698</c:v>
                      </c:pt>
                      <c:pt idx="33">
                        <c:v>8.282992845492247</c:v>
                      </c:pt>
                      <c:pt idx="34">
                        <c:v>8.2730324032525306</c:v>
                      </c:pt>
                      <c:pt idx="35">
                        <c:v>8.2857338205094067</c:v>
                      </c:pt>
                      <c:pt idx="36">
                        <c:v>8.2726872016129693</c:v>
                      </c:pt>
                      <c:pt idx="37">
                        <c:v>8.3435698450641791</c:v>
                      </c:pt>
                      <c:pt idx="38">
                        <c:v>8.353013442135639</c:v>
                      </c:pt>
                      <c:pt idx="39">
                        <c:v>8.362806114303881</c:v>
                      </c:pt>
                      <c:pt idx="40">
                        <c:v>8.3401642094444721</c:v>
                      </c:pt>
                      <c:pt idx="41">
                        <c:v>8.4127872109215485</c:v>
                      </c:pt>
                      <c:pt idx="42">
                        <c:v>8.3966757753141525</c:v>
                      </c:pt>
                      <c:pt idx="43">
                        <c:v>8.3688807692908291</c:v>
                      </c:pt>
                      <c:pt idx="44">
                        <c:v>8.3601707934105445</c:v>
                      </c:pt>
                      <c:pt idx="45">
                        <c:v>8.3906558500799324</c:v>
                      </c:pt>
                      <c:pt idx="46">
                        <c:v>8.3934072084964342</c:v>
                      </c:pt>
                      <c:pt idx="47">
                        <c:v>8.4167007726994392</c:v>
                      </c:pt>
                      <c:pt idx="48">
                        <c:v>8.4423230912131135</c:v>
                      </c:pt>
                      <c:pt idx="49">
                        <c:v>8.4511825830254228</c:v>
                      </c:pt>
                      <c:pt idx="50">
                        <c:v>8.3997544100702601</c:v>
                      </c:pt>
                      <c:pt idx="51">
                        <c:v>8.4437977413789191</c:v>
                      </c:pt>
                      <c:pt idx="52">
                        <c:v>8.4641259054032982</c:v>
                      </c:pt>
                      <c:pt idx="53">
                        <c:v>8.463631910022487</c:v>
                      </c:pt>
                      <c:pt idx="54">
                        <c:v>8.4870563388004214</c:v>
                      </c:pt>
                      <c:pt idx="55">
                        <c:v>8.5250390966055338</c:v>
                      </c:pt>
                      <c:pt idx="56">
                        <c:v>8.5285318085308912</c:v>
                      </c:pt>
                      <c:pt idx="57">
                        <c:v>8.481492897993709</c:v>
                      </c:pt>
                      <c:pt idx="58">
                        <c:v>8.5195130637274605</c:v>
                      </c:pt>
                      <c:pt idx="59">
                        <c:v>8.555179262739129</c:v>
                      </c:pt>
                      <c:pt idx="60">
                        <c:v>8.5452332623918323</c:v>
                      </c:pt>
                      <c:pt idx="61">
                        <c:v>8.5429956833973275</c:v>
                      </c:pt>
                      <c:pt idx="62">
                        <c:v>8.5899400638227892</c:v>
                      </c:pt>
                      <c:pt idx="63">
                        <c:v>8.610917235692968</c:v>
                      </c:pt>
                      <c:pt idx="64">
                        <c:v>8.6486312368849045</c:v>
                      </c:pt>
                      <c:pt idx="65">
                        <c:v>8.6032940328741017</c:v>
                      </c:pt>
                      <c:pt idx="66">
                        <c:v>8.6659991953470925</c:v>
                      </c:pt>
                      <c:pt idx="67">
                        <c:v>8.7471543134440637</c:v>
                      </c:pt>
                      <c:pt idx="68">
                        <c:v>8.7537766137814437</c:v>
                      </c:pt>
                      <c:pt idx="69">
                        <c:v>8.8171593107394965</c:v>
                      </c:pt>
                      <c:pt idx="70">
                        <c:v>8.8886733152216379</c:v>
                      </c:pt>
                      <c:pt idx="71">
                        <c:v>9.0428505153543011</c:v>
                      </c:pt>
                      <c:pt idx="72">
                        <c:v>8.9775004893675057</c:v>
                      </c:pt>
                      <c:pt idx="73">
                        <c:v>9.0729541558869471</c:v>
                      </c:pt>
                      <c:pt idx="74">
                        <c:v>9.0545009670054952</c:v>
                      </c:pt>
                      <c:pt idx="75">
                        <c:v>9.1737446668657228</c:v>
                      </c:pt>
                      <c:pt idx="76">
                        <c:v>9.2409501769970195</c:v>
                      </c:pt>
                      <c:pt idx="77">
                        <c:v>9.1707569806421745</c:v>
                      </c:pt>
                      <c:pt idx="78">
                        <c:v>9.303068718939322</c:v>
                      </c:pt>
                      <c:pt idx="79">
                        <c:v>9.2399347142686388</c:v>
                      </c:pt>
                      <c:pt idx="80">
                        <c:v>9.1982167264795418</c:v>
                      </c:pt>
                      <c:pt idx="81">
                        <c:v>9.1964992139533166</c:v>
                      </c:pt>
                      <c:pt idx="82">
                        <c:v>9.2760389678873025</c:v>
                      </c:pt>
                      <c:pt idx="83">
                        <c:v>9.1797270041328005</c:v>
                      </c:pt>
                      <c:pt idx="84">
                        <c:v>9.2312846971019393</c:v>
                      </c:pt>
                      <c:pt idx="85">
                        <c:v>9.1836356744373351</c:v>
                      </c:pt>
                      <c:pt idx="86">
                        <c:v>9.1994230060739426</c:v>
                      </c:pt>
                      <c:pt idx="87">
                        <c:v>9.2020979382432539</c:v>
                      </c:pt>
                      <c:pt idx="88">
                        <c:v>9.1574001762451829</c:v>
                      </c:pt>
                      <c:pt idx="89">
                        <c:v>9.2521475471001811</c:v>
                      </c:pt>
                      <c:pt idx="90">
                        <c:v>9.2122312865189304</c:v>
                      </c:pt>
                      <c:pt idx="91">
                        <c:v>9.1967643848947827</c:v>
                      </c:pt>
                      <c:pt idx="92">
                        <c:v>9.2419491541666172</c:v>
                      </c:pt>
                      <c:pt idx="93">
                        <c:v>9.2012169633665248</c:v>
                      </c:pt>
                      <c:pt idx="94">
                        <c:v>9.1973278878118823</c:v>
                      </c:pt>
                      <c:pt idx="95">
                        <c:v>9.2108051960331938</c:v>
                      </c:pt>
                      <c:pt idx="96">
                        <c:v>9.2485711559704988</c:v>
                      </c:pt>
                      <c:pt idx="97">
                        <c:v>9.2274286256271321</c:v>
                      </c:pt>
                      <c:pt idx="98">
                        <c:v>9.2106317796768042</c:v>
                      </c:pt>
                      <c:pt idx="99">
                        <c:v>9.2191248676971913</c:v>
                      </c:pt>
                      <c:pt idx="100">
                        <c:v>9.1967555565555923</c:v>
                      </c:pt>
                      <c:pt idx="101">
                        <c:v>9.2319066390182343</c:v>
                      </c:pt>
                      <c:pt idx="102">
                        <c:v>9.2116180713258213</c:v>
                      </c:pt>
                      <c:pt idx="103">
                        <c:v>9.2246764963799297</c:v>
                      </c:pt>
                      <c:pt idx="104">
                        <c:v>9.1280520559513576</c:v>
                      </c:pt>
                      <c:pt idx="105">
                        <c:v>9.1931904682348122</c:v>
                      </c:pt>
                      <c:pt idx="106">
                        <c:v>9.1802120463835521</c:v>
                      </c:pt>
                      <c:pt idx="107">
                        <c:v>9.2002037052579357</c:v>
                      </c:pt>
                      <c:pt idx="108">
                        <c:v>9.2829361713779672</c:v>
                      </c:pt>
                      <c:pt idx="109">
                        <c:v>9.3008261950903108</c:v>
                      </c:pt>
                      <c:pt idx="110">
                        <c:v>9.3103978703903589</c:v>
                      </c:pt>
                      <c:pt idx="111">
                        <c:v>9.2549848647726911</c:v>
                      </c:pt>
                      <c:pt idx="112">
                        <c:v>9.3359586427474266</c:v>
                      </c:pt>
                      <c:pt idx="113">
                        <c:v>9.2552931235409162</c:v>
                      </c:pt>
                      <c:pt idx="114">
                        <c:v>9.246856256190604</c:v>
                      </c:pt>
                      <c:pt idx="115">
                        <c:v>9.2499096050605818</c:v>
                      </c:pt>
                      <c:pt idx="116">
                        <c:v>9.2732219933055244</c:v>
                      </c:pt>
                      <c:pt idx="117">
                        <c:v>9.249206185220924</c:v>
                      </c:pt>
                      <c:pt idx="118">
                        <c:v>9.311723473657004</c:v>
                      </c:pt>
                      <c:pt idx="119">
                        <c:v>9.2883311347582165</c:v>
                      </c:pt>
                      <c:pt idx="120">
                        <c:v>9.2663762072545577</c:v>
                      </c:pt>
                      <c:pt idx="121">
                        <c:v>9.2688589587432446</c:v>
                      </c:pt>
                      <c:pt idx="122">
                        <c:v>9.2896306403303104</c:v>
                      </c:pt>
                      <c:pt idx="123">
                        <c:v>9.2682082755360948</c:v>
                      </c:pt>
                      <c:pt idx="124">
                        <c:v>9.3023235189730062</c:v>
                      </c:pt>
                      <c:pt idx="125">
                        <c:v>9.2490277434527268</c:v>
                      </c:pt>
                      <c:pt idx="126">
                        <c:v>9.2880124961467523</c:v>
                      </c:pt>
                      <c:pt idx="127">
                        <c:v>9.3480544601743247</c:v>
                      </c:pt>
                      <c:pt idx="128">
                        <c:v>9.2519303216250659</c:v>
                      </c:pt>
                      <c:pt idx="129">
                        <c:v>9.2728768183966341</c:v>
                      </c:pt>
                      <c:pt idx="130">
                        <c:v>9.2940196492692397</c:v>
                      </c:pt>
                      <c:pt idx="131">
                        <c:v>9.2576257434079814</c:v>
                      </c:pt>
                      <c:pt idx="132">
                        <c:v>9.3053978159986741</c:v>
                      </c:pt>
                      <c:pt idx="133">
                        <c:v>9.2576875516418369</c:v>
                      </c:pt>
                      <c:pt idx="134">
                        <c:v>9.2496706209761772</c:v>
                      </c:pt>
                      <c:pt idx="135">
                        <c:v>9.2783197312964578</c:v>
                      </c:pt>
                      <c:pt idx="136">
                        <c:v>9.280887076213034</c:v>
                      </c:pt>
                      <c:pt idx="137">
                        <c:v>9.2593184410725868</c:v>
                      </c:pt>
                      <c:pt idx="138">
                        <c:v>9.2269881927573039</c:v>
                      </c:pt>
                      <c:pt idx="139">
                        <c:v>9.3555256149165427</c:v>
                      </c:pt>
                      <c:pt idx="140">
                        <c:v>9.2469138872397636</c:v>
                      </c:pt>
                      <c:pt idx="141">
                        <c:v>9.2877841412824917</c:v>
                      </c:pt>
                      <c:pt idx="142">
                        <c:v>9.3062375664002968</c:v>
                      </c:pt>
                      <c:pt idx="143">
                        <c:v>9.2376158371157189</c:v>
                      </c:pt>
                      <c:pt idx="144">
                        <c:v>9.2292298034469997</c:v>
                      </c:pt>
                      <c:pt idx="145">
                        <c:v>9.2559011503739708</c:v>
                      </c:pt>
                      <c:pt idx="146">
                        <c:v>9.2363586254155905</c:v>
                      </c:pt>
                      <c:pt idx="147">
                        <c:v>9.2524397954066764</c:v>
                      </c:pt>
                      <c:pt idx="148">
                        <c:v>9.2167233465661926</c:v>
                      </c:pt>
                      <c:pt idx="149">
                        <c:v>9.2753527258795838</c:v>
                      </c:pt>
                      <c:pt idx="150">
                        <c:v>9.2438449653080816</c:v>
                      </c:pt>
                      <c:pt idx="151">
                        <c:v>9.3050112030664707</c:v>
                      </c:pt>
                      <c:pt idx="152">
                        <c:v>9.1561973272693677</c:v>
                      </c:pt>
                      <c:pt idx="153">
                        <c:v>9.2356373169896635</c:v>
                      </c:pt>
                      <c:pt idx="154">
                        <c:v>9.2822916921169902</c:v>
                      </c:pt>
                      <c:pt idx="155">
                        <c:v>9.2555085097857113</c:v>
                      </c:pt>
                      <c:pt idx="156">
                        <c:v>9.2189408771763244</c:v>
                      </c:pt>
                      <c:pt idx="157">
                        <c:v>9.3135696117004496</c:v>
                      </c:pt>
                      <c:pt idx="158">
                        <c:v>9.2823438500713564</c:v>
                      </c:pt>
                      <c:pt idx="159">
                        <c:v>9.2047964557719713</c:v>
                      </c:pt>
                      <c:pt idx="160">
                        <c:v>9.207847643316116</c:v>
                      </c:pt>
                      <c:pt idx="161">
                        <c:v>9.2344707331369165</c:v>
                      </c:pt>
                      <c:pt idx="162">
                        <c:v>9.2447612602210238</c:v>
                      </c:pt>
                      <c:pt idx="163">
                        <c:v>9.2664082354921842</c:v>
                      </c:pt>
                      <c:pt idx="164">
                        <c:v>9.2815620167218391</c:v>
                      </c:pt>
                      <c:pt idx="165">
                        <c:v>9.214837389878781</c:v>
                      </c:pt>
                      <c:pt idx="166">
                        <c:v>9.2522189818285678</c:v>
                      </c:pt>
                      <c:pt idx="167">
                        <c:v>9.2299749700458253</c:v>
                      </c:pt>
                      <c:pt idx="168">
                        <c:v>9.1866211573666465</c:v>
                      </c:pt>
                      <c:pt idx="169">
                        <c:v>9.2336667034913535</c:v>
                      </c:pt>
                      <c:pt idx="170">
                        <c:v>9.2930774028906598</c:v>
                      </c:pt>
                      <c:pt idx="171">
                        <c:v>9.2288950710008919</c:v>
                      </c:pt>
                      <c:pt idx="172">
                        <c:v>9.2137167637920268</c:v>
                      </c:pt>
                      <c:pt idx="173">
                        <c:v>9.1545466189705618</c:v>
                      </c:pt>
                      <c:pt idx="174">
                        <c:v>9.1890027362980771</c:v>
                      </c:pt>
                      <c:pt idx="175">
                        <c:v>9.2501808100277572</c:v>
                      </c:pt>
                      <c:pt idx="176">
                        <c:v>9.2443014246417157</c:v>
                      </c:pt>
                      <c:pt idx="177">
                        <c:v>9.2724812831146384</c:v>
                      </c:pt>
                      <c:pt idx="178">
                        <c:v>9.2634081232172019</c:v>
                      </c:pt>
                      <c:pt idx="179">
                        <c:v>9.1956474560002253</c:v>
                      </c:pt>
                      <c:pt idx="180">
                        <c:v>9.2702449346225837</c:v>
                      </c:pt>
                      <c:pt idx="181">
                        <c:v>9.254895611678478</c:v>
                      </c:pt>
                      <c:pt idx="182">
                        <c:v>9.2149581454075413</c:v>
                      </c:pt>
                      <c:pt idx="183">
                        <c:v>9.2174911368319812</c:v>
                      </c:pt>
                      <c:pt idx="184">
                        <c:v>9.1775423170532928</c:v>
                      </c:pt>
                      <c:pt idx="185">
                        <c:v>9.1729807219610748</c:v>
                      </c:pt>
                      <c:pt idx="186">
                        <c:v>9.1922759608174882</c:v>
                      </c:pt>
                      <c:pt idx="187">
                        <c:v>9.1827824971861158</c:v>
                      </c:pt>
                      <c:pt idx="188">
                        <c:v>9.222644315470431</c:v>
                      </c:pt>
                      <c:pt idx="189">
                        <c:v>9.2142870022826351</c:v>
                      </c:pt>
                      <c:pt idx="190">
                        <c:v>9.2066744875234345</c:v>
                      </c:pt>
                      <c:pt idx="191">
                        <c:v>9.2167637222460463</c:v>
                      </c:pt>
                      <c:pt idx="192">
                        <c:v>9.2046486882240952</c:v>
                      </c:pt>
                      <c:pt idx="193">
                        <c:v>9.1443174472087225</c:v>
                      </c:pt>
                      <c:pt idx="194">
                        <c:v>9.2869273582042364</c:v>
                      </c:pt>
                      <c:pt idx="195">
                        <c:v>9.1603212310421487</c:v>
                      </c:pt>
                      <c:pt idx="196">
                        <c:v>9.2638619555907056</c:v>
                      </c:pt>
                      <c:pt idx="197">
                        <c:v>9.1747745890792292</c:v>
                      </c:pt>
                      <c:pt idx="198">
                        <c:v>9.2219398825573169</c:v>
                      </c:pt>
                      <c:pt idx="199">
                        <c:v>9.1991871007862471</c:v>
                      </c:pt>
                      <c:pt idx="200">
                        <c:v>9.2148113545359038</c:v>
                      </c:pt>
                      <c:pt idx="201">
                        <c:v>9.2926906894441199</c:v>
                      </c:pt>
                      <c:pt idx="202">
                        <c:v>9.2415395373023568</c:v>
                      </c:pt>
                      <c:pt idx="203">
                        <c:v>9.2101362890271012</c:v>
                      </c:pt>
                      <c:pt idx="204">
                        <c:v>9.2389203114425555</c:v>
                      </c:pt>
                      <c:pt idx="205">
                        <c:v>9.2086631071360348</c:v>
                      </c:pt>
                      <c:pt idx="206">
                        <c:v>9.2227844113077104</c:v>
                      </c:pt>
                      <c:pt idx="207">
                        <c:v>9.2699805967247269</c:v>
                      </c:pt>
                      <c:pt idx="208">
                        <c:v>9.2182827370567519</c:v>
                      </c:pt>
                      <c:pt idx="209">
                        <c:v>9.2373745447376692</c:v>
                      </c:pt>
                      <c:pt idx="210">
                        <c:v>9.212317691960676</c:v>
                      </c:pt>
                      <c:pt idx="211">
                        <c:v>9.257495973179056</c:v>
                      </c:pt>
                      <c:pt idx="212">
                        <c:v>9.2376549877674581</c:v>
                      </c:pt>
                      <c:pt idx="213">
                        <c:v>9.2876482598782335</c:v>
                      </c:pt>
                      <c:pt idx="214">
                        <c:v>9.1918257338296225</c:v>
                      </c:pt>
                      <c:pt idx="215">
                        <c:v>9.2503817662434997</c:v>
                      </c:pt>
                      <c:pt idx="216">
                        <c:v>9.2160702070635132</c:v>
                      </c:pt>
                      <c:pt idx="217">
                        <c:v>9.1885061771468362</c:v>
                      </c:pt>
                      <c:pt idx="218">
                        <c:v>9.2608928424387873</c:v>
                      </c:pt>
                      <c:pt idx="219">
                        <c:v>9.2678841453355414</c:v>
                      </c:pt>
                      <c:pt idx="220">
                        <c:v>9.2542594326491887</c:v>
                      </c:pt>
                      <c:pt idx="221">
                        <c:v>9.2698686228880902</c:v>
                      </c:pt>
                      <c:pt idx="222">
                        <c:v>9.1944747518816694</c:v>
                      </c:pt>
                      <c:pt idx="223">
                        <c:v>9.2067038133777626</c:v>
                      </c:pt>
                      <c:pt idx="224">
                        <c:v>9.2271693644350581</c:v>
                      </c:pt>
                      <c:pt idx="225">
                        <c:v>9.2613160547387459</c:v>
                      </c:pt>
                      <c:pt idx="226">
                        <c:v>9.311970378056829</c:v>
                      </c:pt>
                      <c:pt idx="227">
                        <c:v>9.2802345877272483</c:v>
                      </c:pt>
                      <c:pt idx="228">
                        <c:v>9.2540893595197176</c:v>
                      </c:pt>
                      <c:pt idx="229">
                        <c:v>9.3188955671446507</c:v>
                      </c:pt>
                      <c:pt idx="230">
                        <c:v>9.3069287472818711</c:v>
                      </c:pt>
                      <c:pt idx="231">
                        <c:v>9.3283737665454201</c:v>
                      </c:pt>
                      <c:pt idx="232">
                        <c:v>9.2356582035912442</c:v>
                      </c:pt>
                      <c:pt idx="233">
                        <c:v>9.3112545262886375</c:v>
                      </c:pt>
                      <c:pt idx="234">
                        <c:v>9.3088676770489318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0CD-4D99-AF78-90D6BC089CE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Data: TK-Average 4mg/L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Sheet1!$AJ$19:$AJ$253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6.09107163247229</c:v>
                      </c:pt>
                      <c:pt idx="1">
                        <c:v>6.0953891151145516</c:v>
                      </c:pt>
                      <c:pt idx="2">
                        <c:v>6.1011376606329781</c:v>
                      </c:pt>
                      <c:pt idx="3">
                        <c:v>6.2349509601889714</c:v>
                      </c:pt>
                      <c:pt idx="4">
                        <c:v>6.1735910669734899</c:v>
                      </c:pt>
                      <c:pt idx="5">
                        <c:v>6.2705955187536677</c:v>
                      </c:pt>
                      <c:pt idx="6">
                        <c:v>6.3298863702784347</c:v>
                      </c:pt>
                      <c:pt idx="7">
                        <c:v>6.334777701379938</c:v>
                      </c:pt>
                      <c:pt idx="8">
                        <c:v>6.3373470796100957</c:v>
                      </c:pt>
                      <c:pt idx="9">
                        <c:v>6.3071737814663322</c:v>
                      </c:pt>
                      <c:pt idx="10">
                        <c:v>6.358531397606475</c:v>
                      </c:pt>
                      <c:pt idx="11">
                        <c:v>6.3961707972145234</c:v>
                      </c:pt>
                      <c:pt idx="12">
                        <c:v>6.4786153740125165</c:v>
                      </c:pt>
                      <c:pt idx="13">
                        <c:v>6.5088100991603248</c:v>
                      </c:pt>
                      <c:pt idx="14">
                        <c:v>6.5413907878829889</c:v>
                      </c:pt>
                      <c:pt idx="15">
                        <c:v>6.5824530781048303</c:v>
                      </c:pt>
                      <c:pt idx="16">
                        <c:v>6.7366842988720119</c:v>
                      </c:pt>
                      <c:pt idx="17">
                        <c:v>6.7565488676362957</c:v>
                      </c:pt>
                      <c:pt idx="18">
                        <c:v>6.8614779564007113</c:v>
                      </c:pt>
                      <c:pt idx="19">
                        <c:v>6.8889099677077477</c:v>
                      </c:pt>
                      <c:pt idx="20">
                        <c:v>6.9875564729136759</c:v>
                      </c:pt>
                      <c:pt idx="21">
                        <c:v>6.9786947741202816</c:v>
                      </c:pt>
                      <c:pt idx="22">
                        <c:v>6.9741312936856703</c:v>
                      </c:pt>
                      <c:pt idx="23">
                        <c:v>6.9824697704834957</c:v>
                      </c:pt>
                      <c:pt idx="24">
                        <c:v>7.0757624708123252</c:v>
                      </c:pt>
                      <c:pt idx="25">
                        <c:v>7.1032223132354542</c:v>
                      </c:pt>
                      <c:pt idx="26">
                        <c:v>7.1528259658746398</c:v>
                      </c:pt>
                      <c:pt idx="27">
                        <c:v>7.1352217647275236</c:v>
                      </c:pt>
                      <c:pt idx="28">
                        <c:v>7.1741279502037134</c:v>
                      </c:pt>
                      <c:pt idx="29">
                        <c:v>7.1752631525225343</c:v>
                      </c:pt>
                      <c:pt idx="30">
                        <c:v>7.2025669646017558</c:v>
                      </c:pt>
                      <c:pt idx="31">
                        <c:v>7.2814456792846531</c:v>
                      </c:pt>
                      <c:pt idx="32">
                        <c:v>7.246088341466141</c:v>
                      </c:pt>
                      <c:pt idx="33">
                        <c:v>7.3093342564682668</c:v>
                      </c:pt>
                      <c:pt idx="34">
                        <c:v>7.2808122719624313</c:v>
                      </c:pt>
                      <c:pt idx="35">
                        <c:v>7.3672968062752835</c:v>
                      </c:pt>
                      <c:pt idx="36">
                        <c:v>7.3608230399702723</c:v>
                      </c:pt>
                      <c:pt idx="37">
                        <c:v>7.3913506167951164</c:v>
                      </c:pt>
                      <c:pt idx="38">
                        <c:v>7.3955648384269121</c:v>
                      </c:pt>
                      <c:pt idx="39">
                        <c:v>7.389954057387766</c:v>
                      </c:pt>
                      <c:pt idx="40">
                        <c:v>7.4242622654354484</c:v>
                      </c:pt>
                      <c:pt idx="41">
                        <c:v>7.4712578916705237</c:v>
                      </c:pt>
                      <c:pt idx="42">
                        <c:v>7.4725874107781252</c:v>
                      </c:pt>
                      <c:pt idx="43">
                        <c:v>7.4644342555138952</c:v>
                      </c:pt>
                      <c:pt idx="44">
                        <c:v>7.5257067297379052</c:v>
                      </c:pt>
                      <c:pt idx="45">
                        <c:v>7.5739224621111205</c:v>
                      </c:pt>
                      <c:pt idx="46">
                        <c:v>7.483730386586112</c:v>
                      </c:pt>
                      <c:pt idx="47">
                        <c:v>7.5889084516272503</c:v>
                      </c:pt>
                      <c:pt idx="48">
                        <c:v>7.6142086442704464</c:v>
                      </c:pt>
                      <c:pt idx="49">
                        <c:v>7.6472368273746456</c:v>
                      </c:pt>
                      <c:pt idx="50">
                        <c:v>7.6423586850608585</c:v>
                      </c:pt>
                      <c:pt idx="51">
                        <c:v>7.6233540883192283</c:v>
                      </c:pt>
                      <c:pt idx="52">
                        <c:v>7.6689597880231677</c:v>
                      </c:pt>
                      <c:pt idx="53">
                        <c:v>7.6798618127820486</c:v>
                      </c:pt>
                      <c:pt idx="54">
                        <c:v>7.6439241334859727</c:v>
                      </c:pt>
                      <c:pt idx="55">
                        <c:v>7.6537609840452543</c:v>
                      </c:pt>
                      <c:pt idx="56">
                        <c:v>7.729323922713129</c:v>
                      </c:pt>
                      <c:pt idx="57">
                        <c:v>7.6990819619170257</c:v>
                      </c:pt>
                      <c:pt idx="58">
                        <c:v>7.6994771529684725</c:v>
                      </c:pt>
                      <c:pt idx="59">
                        <c:v>7.6485336092391956</c:v>
                      </c:pt>
                      <c:pt idx="60">
                        <c:v>7.7381860305800068</c:v>
                      </c:pt>
                      <c:pt idx="61">
                        <c:v>7.7376735701389787</c:v>
                      </c:pt>
                      <c:pt idx="62">
                        <c:v>7.6877343833569256</c:v>
                      </c:pt>
                      <c:pt idx="63">
                        <c:v>7.7677258162744867</c:v>
                      </c:pt>
                      <c:pt idx="64">
                        <c:v>7.7579720405168509</c:v>
                      </c:pt>
                      <c:pt idx="65">
                        <c:v>7.7405460355676068</c:v>
                      </c:pt>
                      <c:pt idx="66">
                        <c:v>7.7012915863745803</c:v>
                      </c:pt>
                      <c:pt idx="67">
                        <c:v>7.7546061409917364</c:v>
                      </c:pt>
                      <c:pt idx="68">
                        <c:v>7.8008409529289438</c:v>
                      </c:pt>
                      <c:pt idx="69">
                        <c:v>7.6912739001673227</c:v>
                      </c:pt>
                      <c:pt idx="70">
                        <c:v>7.7441504264283001</c:v>
                      </c:pt>
                      <c:pt idx="71">
                        <c:v>7.7656863393496645</c:v>
                      </c:pt>
                      <c:pt idx="72">
                        <c:v>7.7848566651821596</c:v>
                      </c:pt>
                      <c:pt idx="73">
                        <c:v>7.7136184933536835</c:v>
                      </c:pt>
                      <c:pt idx="74">
                        <c:v>7.6895236596176897</c:v>
                      </c:pt>
                      <c:pt idx="75">
                        <c:v>7.7899439836488362</c:v>
                      </c:pt>
                      <c:pt idx="76">
                        <c:v>7.7038805861354236</c:v>
                      </c:pt>
                      <c:pt idx="77">
                        <c:v>7.7300153829084302</c:v>
                      </c:pt>
                      <c:pt idx="78">
                        <c:v>7.7455199486455077</c:v>
                      </c:pt>
                      <c:pt idx="79">
                        <c:v>7.7673803004312667</c:v>
                      </c:pt>
                      <c:pt idx="80">
                        <c:v>7.6579606405122611</c:v>
                      </c:pt>
                      <c:pt idx="81">
                        <c:v>7.7963535215169308</c:v>
                      </c:pt>
                      <c:pt idx="82">
                        <c:v>7.7918020880700229</c:v>
                      </c:pt>
                      <c:pt idx="83">
                        <c:v>7.8274008950297951</c:v>
                      </c:pt>
                      <c:pt idx="84">
                        <c:v>7.6427517098761948</c:v>
                      </c:pt>
                      <c:pt idx="85">
                        <c:v>7.7669211384135046</c:v>
                      </c:pt>
                      <c:pt idx="86">
                        <c:v>7.7390302741278365</c:v>
                      </c:pt>
                      <c:pt idx="87">
                        <c:v>7.7062336278433428</c:v>
                      </c:pt>
                      <c:pt idx="88">
                        <c:v>7.7584269670272139</c:v>
                      </c:pt>
                      <c:pt idx="89">
                        <c:v>7.8042335311398876</c:v>
                      </c:pt>
                      <c:pt idx="90">
                        <c:v>7.6779678940417746</c:v>
                      </c:pt>
                      <c:pt idx="91">
                        <c:v>7.7336056129074464</c:v>
                      </c:pt>
                      <c:pt idx="92">
                        <c:v>7.7196290550679807</c:v>
                      </c:pt>
                      <c:pt idx="93">
                        <c:v>7.7723803081854683</c:v>
                      </c:pt>
                      <c:pt idx="94">
                        <c:v>7.6929393318889696</c:v>
                      </c:pt>
                      <c:pt idx="95">
                        <c:v>7.7441563847224142</c:v>
                      </c:pt>
                      <c:pt idx="96">
                        <c:v>7.7188494762067172</c:v>
                      </c:pt>
                      <c:pt idx="97">
                        <c:v>7.6636279613502847</c:v>
                      </c:pt>
                      <c:pt idx="98">
                        <c:v>7.7022938964463545</c:v>
                      </c:pt>
                      <c:pt idx="99">
                        <c:v>7.7601974544801555</c:v>
                      </c:pt>
                      <c:pt idx="100">
                        <c:v>7.7275984585659874</c:v>
                      </c:pt>
                      <c:pt idx="101">
                        <c:v>7.7265742429349054</c:v>
                      </c:pt>
                      <c:pt idx="102">
                        <c:v>7.7543558406370519</c:v>
                      </c:pt>
                      <c:pt idx="103">
                        <c:v>7.707446736474167</c:v>
                      </c:pt>
                      <c:pt idx="104">
                        <c:v>7.670597986765797</c:v>
                      </c:pt>
                      <c:pt idx="105">
                        <c:v>7.7177222514376034</c:v>
                      </c:pt>
                      <c:pt idx="106">
                        <c:v>7.7191869744586574</c:v>
                      </c:pt>
                      <c:pt idx="107">
                        <c:v>7.7257275764882127</c:v>
                      </c:pt>
                      <c:pt idx="108">
                        <c:v>7.780952419395212</c:v>
                      </c:pt>
                      <c:pt idx="109">
                        <c:v>7.7693924717119929</c:v>
                      </c:pt>
                      <c:pt idx="110">
                        <c:v>7.6847882440449187</c:v>
                      </c:pt>
                      <c:pt idx="111">
                        <c:v>7.7382713311653903</c:v>
                      </c:pt>
                      <c:pt idx="112">
                        <c:v>7.8251311322703341</c:v>
                      </c:pt>
                      <c:pt idx="113">
                        <c:v>7.6856251495219094</c:v>
                      </c:pt>
                      <c:pt idx="114">
                        <c:v>7.6989816158336088</c:v>
                      </c:pt>
                      <c:pt idx="115">
                        <c:v>7.755415260910147</c:v>
                      </c:pt>
                      <c:pt idx="116">
                        <c:v>7.778684481646116</c:v>
                      </c:pt>
                      <c:pt idx="117">
                        <c:v>7.7353435561342421</c:v>
                      </c:pt>
                      <c:pt idx="118">
                        <c:v>7.7281185320784065</c:v>
                      </c:pt>
                      <c:pt idx="119">
                        <c:v>7.7741535928757735</c:v>
                      </c:pt>
                      <c:pt idx="120">
                        <c:v>7.6893858791566831</c:v>
                      </c:pt>
                      <c:pt idx="121">
                        <c:v>7.7753927510684981</c:v>
                      </c:pt>
                      <c:pt idx="122">
                        <c:v>7.7559927991028434</c:v>
                      </c:pt>
                      <c:pt idx="123">
                        <c:v>7.7388464478241286</c:v>
                      </c:pt>
                      <c:pt idx="124">
                        <c:v>7.8197950855358407</c:v>
                      </c:pt>
                      <c:pt idx="125">
                        <c:v>7.7452582945076314</c:v>
                      </c:pt>
                      <c:pt idx="126">
                        <c:v>7.7343111549897241</c:v>
                      </c:pt>
                      <c:pt idx="127">
                        <c:v>7.8359709205454635</c:v>
                      </c:pt>
                      <c:pt idx="128">
                        <c:v>7.7442329655939055</c:v>
                      </c:pt>
                      <c:pt idx="129">
                        <c:v>7.7049747881544786</c:v>
                      </c:pt>
                      <c:pt idx="130">
                        <c:v>7.7761265179839416</c:v>
                      </c:pt>
                      <c:pt idx="131">
                        <c:v>7.723060341155028</c:v>
                      </c:pt>
                      <c:pt idx="132">
                        <c:v>7.7552866360568231</c:v>
                      </c:pt>
                      <c:pt idx="133">
                        <c:v>7.8004190968399438</c:v>
                      </c:pt>
                      <c:pt idx="134">
                        <c:v>7.7848896427507226</c:v>
                      </c:pt>
                      <c:pt idx="135">
                        <c:v>7.7682966788039778</c:v>
                      </c:pt>
                      <c:pt idx="136">
                        <c:v>7.8088305268692526</c:v>
                      </c:pt>
                      <c:pt idx="137">
                        <c:v>7.7380061127963291</c:v>
                      </c:pt>
                      <c:pt idx="138">
                        <c:v>7.7728887652567646</c:v>
                      </c:pt>
                      <c:pt idx="139">
                        <c:v>7.8077265293589555</c:v>
                      </c:pt>
                      <c:pt idx="140">
                        <c:v>7.7650962566243384</c:v>
                      </c:pt>
                      <c:pt idx="141">
                        <c:v>7.7855478588554705</c:v>
                      </c:pt>
                      <c:pt idx="142">
                        <c:v>7.7785463313762211</c:v>
                      </c:pt>
                      <c:pt idx="143">
                        <c:v>7.7904843845799698</c:v>
                      </c:pt>
                      <c:pt idx="144">
                        <c:v>7.7404290792885337</c:v>
                      </c:pt>
                      <c:pt idx="145">
                        <c:v>7.8944772663655387</c:v>
                      </c:pt>
                      <c:pt idx="146">
                        <c:v>7.7890814770590007</c:v>
                      </c:pt>
                      <c:pt idx="147">
                        <c:v>7.788059076466622</c:v>
                      </c:pt>
                      <c:pt idx="148">
                        <c:v>7.8497968460863614</c:v>
                      </c:pt>
                      <c:pt idx="149">
                        <c:v>7.7984441887806133</c:v>
                      </c:pt>
                      <c:pt idx="150">
                        <c:v>7.7819746834507786</c:v>
                      </c:pt>
                      <c:pt idx="151">
                        <c:v>7.7829760053718156</c:v>
                      </c:pt>
                      <c:pt idx="152">
                        <c:v>7.8083945268187946</c:v>
                      </c:pt>
                      <c:pt idx="153">
                        <c:v>7.7772626670647682</c:v>
                      </c:pt>
                      <c:pt idx="154">
                        <c:v>7.8929478909439599</c:v>
                      </c:pt>
                      <c:pt idx="155">
                        <c:v>7.8311896917173316</c:v>
                      </c:pt>
                      <c:pt idx="156">
                        <c:v>7.8252749530692363</c:v>
                      </c:pt>
                      <c:pt idx="157">
                        <c:v>7.8701001135002571</c:v>
                      </c:pt>
                      <c:pt idx="158">
                        <c:v>7.791224987088115</c:v>
                      </c:pt>
                      <c:pt idx="159">
                        <c:v>7.8088667619169261</c:v>
                      </c:pt>
                      <c:pt idx="160">
                        <c:v>7.8935344481027032</c:v>
                      </c:pt>
                      <c:pt idx="161">
                        <c:v>7.8286694262760683</c:v>
                      </c:pt>
                      <c:pt idx="162">
                        <c:v>7.8500791604244666</c:v>
                      </c:pt>
                      <c:pt idx="163">
                        <c:v>7.9088846113880713</c:v>
                      </c:pt>
                      <c:pt idx="164">
                        <c:v>7.7748627496440035</c:v>
                      </c:pt>
                      <c:pt idx="165">
                        <c:v>7.8728625333352813</c:v>
                      </c:pt>
                      <c:pt idx="166">
                        <c:v>7.9048831641460069</c:v>
                      </c:pt>
                      <c:pt idx="167">
                        <c:v>7.861190990985496</c:v>
                      </c:pt>
                      <c:pt idx="168">
                        <c:v>7.8567392397484523</c:v>
                      </c:pt>
                      <c:pt idx="169">
                        <c:v>7.8908496598871558</c:v>
                      </c:pt>
                      <c:pt idx="170">
                        <c:v>7.8007877551093596</c:v>
                      </c:pt>
                      <c:pt idx="171">
                        <c:v>7.8421263356221438</c:v>
                      </c:pt>
                      <c:pt idx="172">
                        <c:v>7.8832424953834943</c:v>
                      </c:pt>
                      <c:pt idx="173">
                        <c:v>7.8779839363298994</c:v>
                      </c:pt>
                      <c:pt idx="174">
                        <c:v>7.8718992034061097</c:v>
                      </c:pt>
                      <c:pt idx="175">
                        <c:v>7.9299711852556527</c:v>
                      </c:pt>
                      <c:pt idx="176">
                        <c:v>7.8352996083585635</c:v>
                      </c:pt>
                      <c:pt idx="177">
                        <c:v>7.8310438979061407</c:v>
                      </c:pt>
                      <c:pt idx="178">
                        <c:v>7.9257489876959148</c:v>
                      </c:pt>
                      <c:pt idx="179">
                        <c:v>7.9195419347651903</c:v>
                      </c:pt>
                      <c:pt idx="180">
                        <c:v>7.8157541884695068</c:v>
                      </c:pt>
                      <c:pt idx="181">
                        <c:v>7.8515897334664828</c:v>
                      </c:pt>
                      <c:pt idx="182">
                        <c:v>7.8581267857998327</c:v>
                      </c:pt>
                      <c:pt idx="183">
                        <c:v>7.876020946951753</c:v>
                      </c:pt>
                      <c:pt idx="184">
                        <c:v>7.8790672904814212</c:v>
                      </c:pt>
                      <c:pt idx="185">
                        <c:v>7.8920584689337554</c:v>
                      </c:pt>
                      <c:pt idx="186">
                        <c:v>7.8444681294937331</c:v>
                      </c:pt>
                      <c:pt idx="187">
                        <c:v>7.9153127134387331</c:v>
                      </c:pt>
                      <c:pt idx="188">
                        <c:v>7.954996581077685</c:v>
                      </c:pt>
                      <c:pt idx="189">
                        <c:v>7.8141724058950128</c:v>
                      </c:pt>
                      <c:pt idx="190">
                        <c:v>7.8543334024586144</c:v>
                      </c:pt>
                      <c:pt idx="191">
                        <c:v>7.9385373733854312</c:v>
                      </c:pt>
                      <c:pt idx="192">
                        <c:v>7.8800975679459278</c:v>
                      </c:pt>
                      <c:pt idx="193">
                        <c:v>7.8241189568417138</c:v>
                      </c:pt>
                      <c:pt idx="194">
                        <c:v>7.9118962292447765</c:v>
                      </c:pt>
                      <c:pt idx="195">
                        <c:v>7.9065761702815642</c:v>
                      </c:pt>
                      <c:pt idx="196">
                        <c:v>7.8303106894129888</c:v>
                      </c:pt>
                      <c:pt idx="197">
                        <c:v>7.9135907940706414</c:v>
                      </c:pt>
                      <c:pt idx="198">
                        <c:v>7.8711349510626896</c:v>
                      </c:pt>
                      <c:pt idx="199">
                        <c:v>7.8767465498229923</c:v>
                      </c:pt>
                      <c:pt idx="200">
                        <c:v>7.7890278505733237</c:v>
                      </c:pt>
                      <c:pt idx="201">
                        <c:v>7.8436881775754212</c:v>
                      </c:pt>
                      <c:pt idx="202">
                        <c:v>7.8496420928734008</c:v>
                      </c:pt>
                      <c:pt idx="203">
                        <c:v>7.8014483208208834</c:v>
                      </c:pt>
                      <c:pt idx="204">
                        <c:v>7.8064903378363919</c:v>
                      </c:pt>
                      <c:pt idx="205">
                        <c:v>7.8848393104004346</c:v>
                      </c:pt>
                      <c:pt idx="206">
                        <c:v>7.7603309391903963</c:v>
                      </c:pt>
                      <c:pt idx="207">
                        <c:v>7.8316005910412834</c:v>
                      </c:pt>
                      <c:pt idx="208">
                        <c:v>7.8546335184611511</c:v>
                      </c:pt>
                      <c:pt idx="209">
                        <c:v>7.8900914996576628</c:v>
                      </c:pt>
                      <c:pt idx="210">
                        <c:v>7.8539570464791515</c:v>
                      </c:pt>
                      <c:pt idx="211">
                        <c:v>7.8488062954603572</c:v>
                      </c:pt>
                      <c:pt idx="212">
                        <c:v>7.9065413596897729</c:v>
                      </c:pt>
                      <c:pt idx="213">
                        <c:v>7.8638384068010208</c:v>
                      </c:pt>
                      <c:pt idx="214">
                        <c:v>7.8565050434501664</c:v>
                      </c:pt>
                      <c:pt idx="215">
                        <c:v>7.8805073928463436</c:v>
                      </c:pt>
                      <c:pt idx="216">
                        <c:v>7.8638840270754438</c:v>
                      </c:pt>
                      <c:pt idx="217">
                        <c:v>7.8502491627822559</c:v>
                      </c:pt>
                      <c:pt idx="218">
                        <c:v>7.8669510176791553</c:v>
                      </c:pt>
                      <c:pt idx="219">
                        <c:v>7.8252975625342938</c:v>
                      </c:pt>
                      <c:pt idx="220">
                        <c:v>7.7929266674084356</c:v>
                      </c:pt>
                      <c:pt idx="221">
                        <c:v>7.8236896913558782</c:v>
                      </c:pt>
                      <c:pt idx="222">
                        <c:v>7.7924709759613311</c:v>
                      </c:pt>
                      <c:pt idx="223">
                        <c:v>7.7873262148634339</c:v>
                      </c:pt>
                      <c:pt idx="224">
                        <c:v>7.8013260275132943</c:v>
                      </c:pt>
                      <c:pt idx="225">
                        <c:v>7.8501242139911636</c:v>
                      </c:pt>
                      <c:pt idx="226">
                        <c:v>7.7965697732419237</c:v>
                      </c:pt>
                      <c:pt idx="227">
                        <c:v>7.8025211177450089</c:v>
                      </c:pt>
                      <c:pt idx="228">
                        <c:v>7.8076125281806714</c:v>
                      </c:pt>
                      <c:pt idx="229">
                        <c:v>7.8669314371101944</c:v>
                      </c:pt>
                      <c:pt idx="230">
                        <c:v>7.7665291034530988</c:v>
                      </c:pt>
                      <c:pt idx="231">
                        <c:v>7.8147119296865508</c:v>
                      </c:pt>
                      <c:pt idx="232">
                        <c:v>7.8274725351412471</c:v>
                      </c:pt>
                      <c:pt idx="233">
                        <c:v>7.8359222788264908</c:v>
                      </c:pt>
                      <c:pt idx="234">
                        <c:v>7.8533093266170786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0CD-4D99-AF78-90D6BC089CE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Data: TK-Average 16mg/L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Sheet1!$AK$19:$AK$253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6.1988051926333965</c:v>
                      </c:pt>
                      <c:pt idx="1">
                        <c:v>6.1432726135034832</c:v>
                      </c:pt>
                      <c:pt idx="2">
                        <c:v>6.2483950510750743</c:v>
                      </c:pt>
                      <c:pt idx="3">
                        <c:v>6.2647697800900684</c:v>
                      </c:pt>
                      <c:pt idx="4">
                        <c:v>6.2523554804895687</c:v>
                      </c:pt>
                      <c:pt idx="5">
                        <c:v>6.2831729697487102</c:v>
                      </c:pt>
                      <c:pt idx="6">
                        <c:v>6.2365986799215918</c:v>
                      </c:pt>
                      <c:pt idx="7">
                        <c:v>6.2101460565279325</c:v>
                      </c:pt>
                      <c:pt idx="8">
                        <c:v>6.2217258218823961</c:v>
                      </c:pt>
                      <c:pt idx="9">
                        <c:v>6.2761320625510066</c:v>
                      </c:pt>
                      <c:pt idx="10">
                        <c:v>6.261588663367462</c:v>
                      </c:pt>
                      <c:pt idx="11">
                        <c:v>6.3050459312510654</c:v>
                      </c:pt>
                      <c:pt idx="12">
                        <c:v>6.4217170750205259</c:v>
                      </c:pt>
                      <c:pt idx="13">
                        <c:v>6.5231925306198608</c:v>
                      </c:pt>
                      <c:pt idx="14">
                        <c:v>6.5339836014419017</c:v>
                      </c:pt>
                      <c:pt idx="15">
                        <c:v>6.6170525826796336</c:v>
                      </c:pt>
                      <c:pt idx="16">
                        <c:v>6.6006763046389967</c:v>
                      </c:pt>
                      <c:pt idx="17">
                        <c:v>6.6759121632297429</c:v>
                      </c:pt>
                      <c:pt idx="18">
                        <c:v>6.7227653419880049</c:v>
                      </c:pt>
                      <c:pt idx="19">
                        <c:v>6.7147939645995844</c:v>
                      </c:pt>
                      <c:pt idx="20">
                        <c:v>6.7316477812378359</c:v>
                      </c:pt>
                      <c:pt idx="21">
                        <c:v>6.7872202313214025</c:v>
                      </c:pt>
                      <c:pt idx="22">
                        <c:v>6.7776204671759093</c:v>
                      </c:pt>
                      <c:pt idx="23">
                        <c:v>6.7420222503387954</c:v>
                      </c:pt>
                      <c:pt idx="24">
                        <c:v>6.7068641724587295</c:v>
                      </c:pt>
                      <c:pt idx="25">
                        <c:v>6.7716370624672209</c:v>
                      </c:pt>
                      <c:pt idx="26">
                        <c:v>6.7850847789913651</c:v>
                      </c:pt>
                      <c:pt idx="27">
                        <c:v>6.785601998857679</c:v>
                      </c:pt>
                      <c:pt idx="28">
                        <c:v>6.786119218723992</c:v>
                      </c:pt>
                      <c:pt idx="29">
                        <c:v>6.7866364385903051</c:v>
                      </c:pt>
                      <c:pt idx="30">
                        <c:v>6.7871536584566181</c:v>
                      </c:pt>
                      <c:pt idx="31">
                        <c:v>6.787670878322932</c:v>
                      </c:pt>
                      <c:pt idx="32">
                        <c:v>6.7881880981892451</c:v>
                      </c:pt>
                      <c:pt idx="33">
                        <c:v>6.7887053180555581</c:v>
                      </c:pt>
                      <c:pt idx="34">
                        <c:v>6.789222537921872</c:v>
                      </c:pt>
                      <c:pt idx="35">
                        <c:v>6.7897397577881851</c:v>
                      </c:pt>
                      <c:pt idx="36">
                        <c:v>6.7902569776544981</c:v>
                      </c:pt>
                      <c:pt idx="37">
                        <c:v>6.7907741975208111</c:v>
                      </c:pt>
                      <c:pt idx="38">
                        <c:v>6.7912914173871251</c:v>
                      </c:pt>
                      <c:pt idx="39">
                        <c:v>6.7918086372534381</c:v>
                      </c:pt>
                      <c:pt idx="40">
                        <c:v>6.7923258571197511</c:v>
                      </c:pt>
                      <c:pt idx="41">
                        <c:v>6.7928430769860642</c:v>
                      </c:pt>
                      <c:pt idx="42">
                        <c:v>6.7933602968523781</c:v>
                      </c:pt>
                      <c:pt idx="43">
                        <c:v>6.7938775167186911</c:v>
                      </c:pt>
                      <c:pt idx="44">
                        <c:v>6.7943947365850041</c:v>
                      </c:pt>
                      <c:pt idx="45">
                        <c:v>6.7949119564513181</c:v>
                      </c:pt>
                      <c:pt idx="46">
                        <c:v>6.7954291763176311</c:v>
                      </c:pt>
                      <c:pt idx="47">
                        <c:v>6.7959463961839441</c:v>
                      </c:pt>
                      <c:pt idx="48">
                        <c:v>6.7964636160502572</c:v>
                      </c:pt>
                      <c:pt idx="49">
                        <c:v>6.7969808359165711</c:v>
                      </c:pt>
                      <c:pt idx="50">
                        <c:v>6.7974980557828841</c:v>
                      </c:pt>
                      <c:pt idx="51">
                        <c:v>6.7980152756491972</c:v>
                      </c:pt>
                      <c:pt idx="52">
                        <c:v>6.7985324955155111</c:v>
                      </c:pt>
                      <c:pt idx="53">
                        <c:v>6.7990497153818241</c:v>
                      </c:pt>
                      <c:pt idx="54">
                        <c:v>6.7995669352481372</c:v>
                      </c:pt>
                      <c:pt idx="55">
                        <c:v>6.8000841551144502</c:v>
                      </c:pt>
                      <c:pt idx="56">
                        <c:v>6.8006013749807641</c:v>
                      </c:pt>
                      <c:pt idx="57">
                        <c:v>6.8011185948470771</c:v>
                      </c:pt>
                      <c:pt idx="58">
                        <c:v>6.8016358147133902</c:v>
                      </c:pt>
                      <c:pt idx="59">
                        <c:v>6.8021530345797041</c:v>
                      </c:pt>
                      <c:pt idx="60">
                        <c:v>6.8026702544460171</c:v>
                      </c:pt>
                      <c:pt idx="61">
                        <c:v>6.8031874743123302</c:v>
                      </c:pt>
                      <c:pt idx="62">
                        <c:v>6.8037046941786432</c:v>
                      </c:pt>
                      <c:pt idx="63">
                        <c:v>6.8042219140449571</c:v>
                      </c:pt>
                      <c:pt idx="64">
                        <c:v>6.8047391339112702</c:v>
                      </c:pt>
                      <c:pt idx="65">
                        <c:v>6.8052563537775832</c:v>
                      </c:pt>
                      <c:pt idx="66">
                        <c:v>6.8057735736438962</c:v>
                      </c:pt>
                      <c:pt idx="67">
                        <c:v>6.8062907935102102</c:v>
                      </c:pt>
                      <c:pt idx="68">
                        <c:v>6.8068080133765232</c:v>
                      </c:pt>
                      <c:pt idx="69">
                        <c:v>6.8073252332428362</c:v>
                      </c:pt>
                      <c:pt idx="70">
                        <c:v>6.8078424531091501</c:v>
                      </c:pt>
                      <c:pt idx="71">
                        <c:v>6.8083596729754632</c:v>
                      </c:pt>
                      <c:pt idx="72">
                        <c:v>6.8088768928417762</c:v>
                      </c:pt>
                      <c:pt idx="73">
                        <c:v>6.8093941127080893</c:v>
                      </c:pt>
                      <c:pt idx="74">
                        <c:v>6.8099113325744032</c:v>
                      </c:pt>
                      <c:pt idx="75">
                        <c:v>6.8104285524407162</c:v>
                      </c:pt>
                      <c:pt idx="76">
                        <c:v>6.8109457723070292</c:v>
                      </c:pt>
                      <c:pt idx="77">
                        <c:v>6.8114629921733432</c:v>
                      </c:pt>
                      <c:pt idx="78">
                        <c:v>6.8119802120396562</c:v>
                      </c:pt>
                      <c:pt idx="79">
                        <c:v>6.8124974319059692</c:v>
                      </c:pt>
                      <c:pt idx="80">
                        <c:v>6.8130146517722823</c:v>
                      </c:pt>
                      <c:pt idx="81">
                        <c:v>6.8135318716385962</c:v>
                      </c:pt>
                      <c:pt idx="82">
                        <c:v>6.8140490915049092</c:v>
                      </c:pt>
                      <c:pt idx="83">
                        <c:v>6.8145663113712223</c:v>
                      </c:pt>
                      <c:pt idx="84">
                        <c:v>6.8150835312375362</c:v>
                      </c:pt>
                      <c:pt idx="85">
                        <c:v>6.8156007511038492</c:v>
                      </c:pt>
                      <c:pt idx="86">
                        <c:v>6.8161179709701623</c:v>
                      </c:pt>
                      <c:pt idx="87">
                        <c:v>6.8166351908364753</c:v>
                      </c:pt>
                      <c:pt idx="88">
                        <c:v>6.8171524107027892</c:v>
                      </c:pt>
                      <c:pt idx="89">
                        <c:v>6.8176696305691022</c:v>
                      </c:pt>
                      <c:pt idx="90">
                        <c:v>6.8181868504354153</c:v>
                      </c:pt>
                      <c:pt idx="91">
                        <c:v>6.8187040703017283</c:v>
                      </c:pt>
                      <c:pt idx="92">
                        <c:v>6.8192212901680422</c:v>
                      </c:pt>
                      <c:pt idx="93">
                        <c:v>6.8197385100343553</c:v>
                      </c:pt>
                      <c:pt idx="94">
                        <c:v>6.8202557299006683</c:v>
                      </c:pt>
                      <c:pt idx="95">
                        <c:v>6.8207729497669822</c:v>
                      </c:pt>
                      <c:pt idx="96">
                        <c:v>6.8212901696332953</c:v>
                      </c:pt>
                      <c:pt idx="97">
                        <c:v>6.8218073894996083</c:v>
                      </c:pt>
                      <c:pt idx="98">
                        <c:v>6.8223246093659213</c:v>
                      </c:pt>
                      <c:pt idx="99">
                        <c:v>6.8228418292322353</c:v>
                      </c:pt>
                      <c:pt idx="100">
                        <c:v>6.8233590490985483</c:v>
                      </c:pt>
                      <c:pt idx="101">
                        <c:v>6.8238762689648613</c:v>
                      </c:pt>
                      <c:pt idx="102">
                        <c:v>6.8243934888311752</c:v>
                      </c:pt>
                      <c:pt idx="103">
                        <c:v>6.8249107086974883</c:v>
                      </c:pt>
                      <c:pt idx="104">
                        <c:v>6.8254279285638013</c:v>
                      </c:pt>
                      <c:pt idx="105">
                        <c:v>6.8259451484301144</c:v>
                      </c:pt>
                      <c:pt idx="106">
                        <c:v>6.8264623682964283</c:v>
                      </c:pt>
                      <c:pt idx="107">
                        <c:v>6.8269795881627413</c:v>
                      </c:pt>
                      <c:pt idx="108">
                        <c:v>6.8274968080290543</c:v>
                      </c:pt>
                      <c:pt idx="109">
                        <c:v>6.8280140278953683</c:v>
                      </c:pt>
                      <c:pt idx="110">
                        <c:v>6.8285312477616813</c:v>
                      </c:pt>
                      <c:pt idx="111">
                        <c:v>6.8290484676279943</c:v>
                      </c:pt>
                      <c:pt idx="112">
                        <c:v>6.8295656874943074</c:v>
                      </c:pt>
                      <c:pt idx="113">
                        <c:v>6.8300829073606213</c:v>
                      </c:pt>
                      <c:pt idx="114">
                        <c:v>6.8306001272269343</c:v>
                      </c:pt>
                      <c:pt idx="115">
                        <c:v>6.8311173470932474</c:v>
                      </c:pt>
                      <c:pt idx="116">
                        <c:v>6.8316345669595604</c:v>
                      </c:pt>
                      <c:pt idx="117">
                        <c:v>6.8321517868258743</c:v>
                      </c:pt>
                      <c:pt idx="118">
                        <c:v>6.8326690066921874</c:v>
                      </c:pt>
                      <c:pt idx="119">
                        <c:v>6.8331862265585004</c:v>
                      </c:pt>
                      <c:pt idx="120">
                        <c:v>6.8337034464248143</c:v>
                      </c:pt>
                      <c:pt idx="121">
                        <c:v>6.8342206662911273</c:v>
                      </c:pt>
                      <c:pt idx="122">
                        <c:v>6.8347378861574404</c:v>
                      </c:pt>
                      <c:pt idx="123">
                        <c:v>6.8352551060237534</c:v>
                      </c:pt>
                      <c:pt idx="124">
                        <c:v>6.8357723258900673</c:v>
                      </c:pt>
                      <c:pt idx="125">
                        <c:v>6.8362895457563804</c:v>
                      </c:pt>
                      <c:pt idx="126">
                        <c:v>6.8368067656226934</c:v>
                      </c:pt>
                      <c:pt idx="127">
                        <c:v>6.8373239854890073</c:v>
                      </c:pt>
                      <c:pt idx="128">
                        <c:v>6.8378412053553204</c:v>
                      </c:pt>
                      <c:pt idx="129">
                        <c:v>6.8383584252216334</c:v>
                      </c:pt>
                      <c:pt idx="130">
                        <c:v>6.8388756450879464</c:v>
                      </c:pt>
                      <c:pt idx="131">
                        <c:v>6.8393928649542604</c:v>
                      </c:pt>
                      <c:pt idx="132">
                        <c:v>6.8399100848205734</c:v>
                      </c:pt>
                      <c:pt idx="133">
                        <c:v>6.8404273046868864</c:v>
                      </c:pt>
                      <c:pt idx="134">
                        <c:v>6.8409445245532003</c:v>
                      </c:pt>
                      <c:pt idx="135">
                        <c:v>6.8414617444195134</c:v>
                      </c:pt>
                      <c:pt idx="136">
                        <c:v>6.8419789642858264</c:v>
                      </c:pt>
                      <c:pt idx="137">
                        <c:v>6.8424961841521394</c:v>
                      </c:pt>
                      <c:pt idx="138">
                        <c:v>6.8430134040184534</c:v>
                      </c:pt>
                      <c:pt idx="139">
                        <c:v>6.8435306238847664</c:v>
                      </c:pt>
                      <c:pt idx="140">
                        <c:v>6.8440478437510794</c:v>
                      </c:pt>
                      <c:pt idx="141">
                        <c:v>6.8445650636173925</c:v>
                      </c:pt>
                      <c:pt idx="142">
                        <c:v>6.8450822834837064</c:v>
                      </c:pt>
                      <c:pt idx="143">
                        <c:v>6.8455995033500194</c:v>
                      </c:pt>
                      <c:pt idx="144">
                        <c:v>6.8461167232163325</c:v>
                      </c:pt>
                      <c:pt idx="145">
                        <c:v>6.8466339430826464</c:v>
                      </c:pt>
                      <c:pt idx="146">
                        <c:v>6.8471511629489594</c:v>
                      </c:pt>
                      <c:pt idx="147">
                        <c:v>6.8476683828152725</c:v>
                      </c:pt>
                      <c:pt idx="148">
                        <c:v>6.8481856026815855</c:v>
                      </c:pt>
                      <c:pt idx="149">
                        <c:v>6.8487028225478994</c:v>
                      </c:pt>
                      <c:pt idx="150">
                        <c:v>6.8492200424142125</c:v>
                      </c:pt>
                      <c:pt idx="151">
                        <c:v>6.8497372622805255</c:v>
                      </c:pt>
                      <c:pt idx="152">
                        <c:v>6.8502544821468394</c:v>
                      </c:pt>
                      <c:pt idx="153">
                        <c:v>6.8507717020131524</c:v>
                      </c:pt>
                      <c:pt idx="154">
                        <c:v>6.8512889218794655</c:v>
                      </c:pt>
                      <c:pt idx="155">
                        <c:v>6.8518061417457785</c:v>
                      </c:pt>
                      <c:pt idx="156">
                        <c:v>6.8523233616120924</c:v>
                      </c:pt>
                      <c:pt idx="157">
                        <c:v>6.8528405814784055</c:v>
                      </c:pt>
                      <c:pt idx="158">
                        <c:v>6.8533578013447185</c:v>
                      </c:pt>
                      <c:pt idx="159">
                        <c:v>6.8538750212110324</c:v>
                      </c:pt>
                      <c:pt idx="160">
                        <c:v>6.8543922410773455</c:v>
                      </c:pt>
                      <c:pt idx="161">
                        <c:v>6.8549094609436585</c:v>
                      </c:pt>
                      <c:pt idx="162">
                        <c:v>6.8554266808099715</c:v>
                      </c:pt>
                      <c:pt idx="163">
                        <c:v>6.8559439006762855</c:v>
                      </c:pt>
                      <c:pt idx="164">
                        <c:v>6.8564611205425985</c:v>
                      </c:pt>
                      <c:pt idx="165">
                        <c:v>6.8569783404089115</c:v>
                      </c:pt>
                      <c:pt idx="166">
                        <c:v>6.8574955602752246</c:v>
                      </c:pt>
                      <c:pt idx="167">
                        <c:v>6.8580127801415385</c:v>
                      </c:pt>
                      <c:pt idx="168">
                        <c:v>6.8585300000078515</c:v>
                      </c:pt>
                      <c:pt idx="169">
                        <c:v>6.8590472198741645</c:v>
                      </c:pt>
                      <c:pt idx="170">
                        <c:v>6.8595644397404785</c:v>
                      </c:pt>
                      <c:pt idx="171">
                        <c:v>6.8600816596067915</c:v>
                      </c:pt>
                      <c:pt idx="172">
                        <c:v>6.8605988794731045</c:v>
                      </c:pt>
                      <c:pt idx="173">
                        <c:v>6.8611160993394176</c:v>
                      </c:pt>
                      <c:pt idx="174">
                        <c:v>6.8616333192057315</c:v>
                      </c:pt>
                      <c:pt idx="175">
                        <c:v>6.8621505390720445</c:v>
                      </c:pt>
                      <c:pt idx="176">
                        <c:v>6.8626677589383576</c:v>
                      </c:pt>
                      <c:pt idx="177">
                        <c:v>6.8631849788046715</c:v>
                      </c:pt>
                      <c:pt idx="178">
                        <c:v>6.8637021986709845</c:v>
                      </c:pt>
                      <c:pt idx="179">
                        <c:v>6.8642194185372976</c:v>
                      </c:pt>
                      <c:pt idx="180">
                        <c:v>6.8647366384036106</c:v>
                      </c:pt>
                      <c:pt idx="181">
                        <c:v>6.8652538582699245</c:v>
                      </c:pt>
                      <c:pt idx="182">
                        <c:v>6.8657710781362375</c:v>
                      </c:pt>
                      <c:pt idx="183">
                        <c:v>6.8662882980025506</c:v>
                      </c:pt>
                      <c:pt idx="184">
                        <c:v>6.8668055178688645</c:v>
                      </c:pt>
                      <c:pt idx="185">
                        <c:v>6.8673227377351775</c:v>
                      </c:pt>
                      <c:pt idx="186">
                        <c:v>6.8678399576014906</c:v>
                      </c:pt>
                      <c:pt idx="187">
                        <c:v>6.8683571774678036</c:v>
                      </c:pt>
                      <c:pt idx="188">
                        <c:v>6.8688743973341175</c:v>
                      </c:pt>
                      <c:pt idx="189">
                        <c:v>6.8693916172004306</c:v>
                      </c:pt>
                      <c:pt idx="190">
                        <c:v>6.8699088370667436</c:v>
                      </c:pt>
                      <c:pt idx="191">
                        <c:v>6.8704260569330566</c:v>
                      </c:pt>
                      <c:pt idx="192">
                        <c:v>6.8709432767993706</c:v>
                      </c:pt>
                      <c:pt idx="193">
                        <c:v>6.8714604966656836</c:v>
                      </c:pt>
                      <c:pt idx="194">
                        <c:v>6.8719777165319966</c:v>
                      </c:pt>
                      <c:pt idx="195">
                        <c:v>6.8724949363983105</c:v>
                      </c:pt>
                      <c:pt idx="196">
                        <c:v>6.8730121562646236</c:v>
                      </c:pt>
                      <c:pt idx="197">
                        <c:v>6.8735293761309366</c:v>
                      </c:pt>
                      <c:pt idx="198">
                        <c:v>6.8740465959972497</c:v>
                      </c:pt>
                      <c:pt idx="199">
                        <c:v>6.8745638158635636</c:v>
                      </c:pt>
                      <c:pt idx="200">
                        <c:v>6.8750810357298766</c:v>
                      </c:pt>
                      <c:pt idx="201">
                        <c:v>6.8755982555961896</c:v>
                      </c:pt>
                      <c:pt idx="202">
                        <c:v>6.8761154754625036</c:v>
                      </c:pt>
                      <c:pt idx="203">
                        <c:v>6.8766326953288166</c:v>
                      </c:pt>
                      <c:pt idx="204">
                        <c:v>6.8771499151951296</c:v>
                      </c:pt>
                      <c:pt idx="205">
                        <c:v>6.8776671350614427</c:v>
                      </c:pt>
                      <c:pt idx="206">
                        <c:v>6.8781843549277566</c:v>
                      </c:pt>
                      <c:pt idx="207">
                        <c:v>6.8787015747940696</c:v>
                      </c:pt>
                      <c:pt idx="208">
                        <c:v>6.8792187946603827</c:v>
                      </c:pt>
                      <c:pt idx="209">
                        <c:v>6.8797360145266966</c:v>
                      </c:pt>
                      <c:pt idx="210">
                        <c:v>6.8802532343930096</c:v>
                      </c:pt>
                      <c:pt idx="211">
                        <c:v>6.8807704542593227</c:v>
                      </c:pt>
                      <c:pt idx="212">
                        <c:v>6.8812876741256357</c:v>
                      </c:pt>
                      <c:pt idx="213">
                        <c:v>6.8818048939919496</c:v>
                      </c:pt>
                      <c:pt idx="214">
                        <c:v>6.8823221138582626</c:v>
                      </c:pt>
                      <c:pt idx="215">
                        <c:v>6.8828393337245757</c:v>
                      </c:pt>
                      <c:pt idx="216">
                        <c:v>6.8833565535908887</c:v>
                      </c:pt>
                      <c:pt idx="217">
                        <c:v>6.8838737734572026</c:v>
                      </c:pt>
                      <c:pt idx="218">
                        <c:v>6.8843909933235157</c:v>
                      </c:pt>
                      <c:pt idx="219">
                        <c:v>6.8849082131898287</c:v>
                      </c:pt>
                      <c:pt idx="220">
                        <c:v>6.8854254330561426</c:v>
                      </c:pt>
                      <c:pt idx="221">
                        <c:v>6.8859426529224557</c:v>
                      </c:pt>
                      <c:pt idx="222">
                        <c:v>6.8864598727887687</c:v>
                      </c:pt>
                      <c:pt idx="223">
                        <c:v>6.8869770926550817</c:v>
                      </c:pt>
                      <c:pt idx="224">
                        <c:v>6.8874943125213957</c:v>
                      </c:pt>
                      <c:pt idx="225">
                        <c:v>6.8880115323877087</c:v>
                      </c:pt>
                      <c:pt idx="226">
                        <c:v>6.8885287522540217</c:v>
                      </c:pt>
                      <c:pt idx="227">
                        <c:v>6.8890459721203356</c:v>
                      </c:pt>
                      <c:pt idx="228">
                        <c:v>6.8895631919866487</c:v>
                      </c:pt>
                      <c:pt idx="229">
                        <c:v>6.8900804118529617</c:v>
                      </c:pt>
                      <c:pt idx="230">
                        <c:v>6.8905976317192748</c:v>
                      </c:pt>
                      <c:pt idx="231">
                        <c:v>6.8911148515855887</c:v>
                      </c:pt>
                      <c:pt idx="232">
                        <c:v>6.8916320714519017</c:v>
                      </c:pt>
                      <c:pt idx="233">
                        <c:v>6.8921492913182147</c:v>
                      </c:pt>
                      <c:pt idx="234">
                        <c:v>6.8926665111845287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0CD-4D99-AF78-90D6BC089CE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Data: TK-Average 64mg/L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Sheet1!$AL$19:$AL$253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6.2632341817296853</c:v>
                      </c:pt>
                      <c:pt idx="1">
                        <c:v>6.2998545662993033</c:v>
                      </c:pt>
                      <c:pt idx="2">
                        <c:v>6.2964203198349509</c:v>
                      </c:pt>
                      <c:pt idx="3">
                        <c:v>6.2491753754013217</c:v>
                      </c:pt>
                      <c:pt idx="4">
                        <c:v>6.2688899941838612</c:v>
                      </c:pt>
                      <c:pt idx="5">
                        <c:v>6.2896896462888678</c:v>
                      </c:pt>
                      <c:pt idx="6">
                        <c:v>6.2822114848162336</c:v>
                      </c:pt>
                      <c:pt idx="7">
                        <c:v>6.2711724055671256</c:v>
                      </c:pt>
                      <c:pt idx="8">
                        <c:v>6.3464529720392022</c:v>
                      </c:pt>
                      <c:pt idx="9">
                        <c:v>6.2637087905276863</c:v>
                      </c:pt>
                      <c:pt idx="10">
                        <c:v>6.2508244974248584</c:v>
                      </c:pt>
                      <c:pt idx="11">
                        <c:v>6.3205765725327039</c:v>
                      </c:pt>
                      <c:pt idx="12">
                        <c:v>6.3459714300451084</c:v>
                      </c:pt>
                      <c:pt idx="13">
                        <c:v>6.4007218853612242</c:v>
                      </c:pt>
                      <c:pt idx="14">
                        <c:v>6.5049255283483056</c:v>
                      </c:pt>
                      <c:pt idx="15">
                        <c:v>6.5198723943679679</c:v>
                      </c:pt>
                      <c:pt idx="16">
                        <c:v>6.6075784682780601</c:v>
                      </c:pt>
                      <c:pt idx="17">
                        <c:v>6.6046164773901461</c:v>
                      </c:pt>
                      <c:pt idx="18">
                        <c:v>6.6550431330797837</c:v>
                      </c:pt>
                      <c:pt idx="19">
                        <c:v>6.6161014971206562</c:v>
                      </c:pt>
                      <c:pt idx="20">
                        <c:v>6.6538128306717574</c:v>
                      </c:pt>
                      <c:pt idx="21">
                        <c:v>6.6835486238022499</c:v>
                      </c:pt>
                      <c:pt idx="22">
                        <c:v>6.7119404304115191</c:v>
                      </c:pt>
                      <c:pt idx="23">
                        <c:v>6.6985624059695068</c:v>
                      </c:pt>
                      <c:pt idx="24">
                        <c:v>6.6819373104038151</c:v>
                      </c:pt>
                      <c:pt idx="25">
                        <c:v>6.6763584795651019</c:v>
                      </c:pt>
                      <c:pt idx="26">
                        <c:v>6.6823264113690355</c:v>
                      </c:pt>
                      <c:pt idx="27">
                        <c:v>6.696291347759499</c:v>
                      </c:pt>
                      <c:pt idx="28">
                        <c:v>6.696808567625812</c:v>
                      </c:pt>
                      <c:pt idx="29">
                        <c:v>6.697325787492125</c:v>
                      </c:pt>
                      <c:pt idx="30">
                        <c:v>6.6978430073584381</c:v>
                      </c:pt>
                      <c:pt idx="31">
                        <c:v>6.698360227224752</c:v>
                      </c:pt>
                      <c:pt idx="32">
                        <c:v>6.698877447091065</c:v>
                      </c:pt>
                      <c:pt idx="33">
                        <c:v>6.6993946669573781</c:v>
                      </c:pt>
                      <c:pt idx="34">
                        <c:v>6.699911886823692</c:v>
                      </c:pt>
                      <c:pt idx="35">
                        <c:v>6.700429106690005</c:v>
                      </c:pt>
                      <c:pt idx="36">
                        <c:v>6.7009463265563181</c:v>
                      </c:pt>
                      <c:pt idx="37">
                        <c:v>6.7014635464226311</c:v>
                      </c:pt>
                      <c:pt idx="38">
                        <c:v>6.701980766288945</c:v>
                      </c:pt>
                      <c:pt idx="39">
                        <c:v>6.702497986155258</c:v>
                      </c:pt>
                      <c:pt idx="40">
                        <c:v>6.7030152060215711</c:v>
                      </c:pt>
                      <c:pt idx="41">
                        <c:v>6.7035324258878841</c:v>
                      </c:pt>
                      <c:pt idx="42">
                        <c:v>6.704049645754198</c:v>
                      </c:pt>
                      <c:pt idx="43">
                        <c:v>6.7045668656205111</c:v>
                      </c:pt>
                      <c:pt idx="44">
                        <c:v>6.7050840854868241</c:v>
                      </c:pt>
                      <c:pt idx="45">
                        <c:v>6.705601305353138</c:v>
                      </c:pt>
                      <c:pt idx="46">
                        <c:v>6.7061185252194511</c:v>
                      </c:pt>
                      <c:pt idx="47">
                        <c:v>6.7066357450857641</c:v>
                      </c:pt>
                      <c:pt idx="48">
                        <c:v>6.7071529649520771</c:v>
                      </c:pt>
                      <c:pt idx="49">
                        <c:v>6.7076701848183911</c:v>
                      </c:pt>
                      <c:pt idx="50">
                        <c:v>6.7081874046847041</c:v>
                      </c:pt>
                      <c:pt idx="51">
                        <c:v>6.7087046245510171</c:v>
                      </c:pt>
                      <c:pt idx="52">
                        <c:v>6.709221844417331</c:v>
                      </c:pt>
                      <c:pt idx="53">
                        <c:v>6.7097390642836441</c:v>
                      </c:pt>
                      <c:pt idx="54">
                        <c:v>6.7102562841499571</c:v>
                      </c:pt>
                      <c:pt idx="55">
                        <c:v>6.7107735040162702</c:v>
                      </c:pt>
                      <c:pt idx="56">
                        <c:v>6.7112907238825841</c:v>
                      </c:pt>
                      <c:pt idx="57">
                        <c:v>6.7118079437488971</c:v>
                      </c:pt>
                      <c:pt idx="58">
                        <c:v>6.7123251636152101</c:v>
                      </c:pt>
                      <c:pt idx="59">
                        <c:v>6.7128423834815241</c:v>
                      </c:pt>
                      <c:pt idx="60">
                        <c:v>6.7133596033478371</c:v>
                      </c:pt>
                      <c:pt idx="61">
                        <c:v>6.7138768232141501</c:v>
                      </c:pt>
                      <c:pt idx="62">
                        <c:v>6.7143940430804632</c:v>
                      </c:pt>
                      <c:pt idx="63">
                        <c:v>6.7149112629467771</c:v>
                      </c:pt>
                      <c:pt idx="64">
                        <c:v>6.7154284828130901</c:v>
                      </c:pt>
                      <c:pt idx="65">
                        <c:v>6.7159457026794032</c:v>
                      </c:pt>
                      <c:pt idx="66">
                        <c:v>6.7164629225457162</c:v>
                      </c:pt>
                      <c:pt idx="67">
                        <c:v>6.7169801424120301</c:v>
                      </c:pt>
                      <c:pt idx="68">
                        <c:v>6.7174973622783432</c:v>
                      </c:pt>
                      <c:pt idx="69">
                        <c:v>6.7180145821446562</c:v>
                      </c:pt>
                      <c:pt idx="70">
                        <c:v>6.7185318020109701</c:v>
                      </c:pt>
                      <c:pt idx="71">
                        <c:v>6.7190490218772831</c:v>
                      </c:pt>
                      <c:pt idx="72">
                        <c:v>6.7195662417435962</c:v>
                      </c:pt>
                      <c:pt idx="73">
                        <c:v>6.7200834616099092</c:v>
                      </c:pt>
                      <c:pt idx="74">
                        <c:v>6.7206006814762231</c:v>
                      </c:pt>
                      <c:pt idx="75">
                        <c:v>6.7211179013425362</c:v>
                      </c:pt>
                      <c:pt idx="76">
                        <c:v>6.7216351212088492</c:v>
                      </c:pt>
                      <c:pt idx="77">
                        <c:v>6.7221523410751631</c:v>
                      </c:pt>
                      <c:pt idx="78">
                        <c:v>6.7226695609414762</c:v>
                      </c:pt>
                      <c:pt idx="79">
                        <c:v>6.7231867808077892</c:v>
                      </c:pt>
                      <c:pt idx="80">
                        <c:v>6.7237040006741022</c:v>
                      </c:pt>
                      <c:pt idx="81">
                        <c:v>6.7242212205404162</c:v>
                      </c:pt>
                      <c:pt idx="82">
                        <c:v>6.7247384404067292</c:v>
                      </c:pt>
                      <c:pt idx="83">
                        <c:v>6.7252556602730422</c:v>
                      </c:pt>
                      <c:pt idx="84">
                        <c:v>6.7257728801393561</c:v>
                      </c:pt>
                      <c:pt idx="85">
                        <c:v>6.7262901000056692</c:v>
                      </c:pt>
                      <c:pt idx="86">
                        <c:v>6.7268073198719822</c:v>
                      </c:pt>
                      <c:pt idx="87">
                        <c:v>6.7273245397382953</c:v>
                      </c:pt>
                      <c:pt idx="88">
                        <c:v>6.7278417596046092</c:v>
                      </c:pt>
                      <c:pt idx="89">
                        <c:v>6.7283589794709222</c:v>
                      </c:pt>
                      <c:pt idx="90">
                        <c:v>6.7288761993372352</c:v>
                      </c:pt>
                      <c:pt idx="91">
                        <c:v>6.7293934192035483</c:v>
                      </c:pt>
                      <c:pt idx="92">
                        <c:v>6.7299106390698622</c:v>
                      </c:pt>
                      <c:pt idx="93">
                        <c:v>6.7304278589361752</c:v>
                      </c:pt>
                      <c:pt idx="94">
                        <c:v>6.7309450788024883</c:v>
                      </c:pt>
                      <c:pt idx="95">
                        <c:v>6.7314622986688022</c:v>
                      </c:pt>
                      <c:pt idx="96">
                        <c:v>6.7319795185351152</c:v>
                      </c:pt>
                      <c:pt idx="97">
                        <c:v>6.7324967384014283</c:v>
                      </c:pt>
                      <c:pt idx="98">
                        <c:v>6.7330139582677413</c:v>
                      </c:pt>
                      <c:pt idx="99">
                        <c:v>6.7335311781340552</c:v>
                      </c:pt>
                      <c:pt idx="100">
                        <c:v>6.7340483980003683</c:v>
                      </c:pt>
                      <c:pt idx="101">
                        <c:v>6.7345656178666813</c:v>
                      </c:pt>
                      <c:pt idx="102">
                        <c:v>6.7350828377329952</c:v>
                      </c:pt>
                      <c:pt idx="103">
                        <c:v>6.7356000575993082</c:v>
                      </c:pt>
                      <c:pt idx="104">
                        <c:v>6.7361172774656213</c:v>
                      </c:pt>
                      <c:pt idx="105">
                        <c:v>6.7366344973319343</c:v>
                      </c:pt>
                      <c:pt idx="106">
                        <c:v>6.7371517171982482</c:v>
                      </c:pt>
                      <c:pt idx="107">
                        <c:v>6.7376689370645613</c:v>
                      </c:pt>
                      <c:pt idx="108">
                        <c:v>6.7381861569308743</c:v>
                      </c:pt>
                      <c:pt idx="109">
                        <c:v>6.7387033767971882</c:v>
                      </c:pt>
                      <c:pt idx="110">
                        <c:v>6.7392205966635013</c:v>
                      </c:pt>
                      <c:pt idx="111">
                        <c:v>6.7397378165298143</c:v>
                      </c:pt>
                      <c:pt idx="112">
                        <c:v>6.7402550363961273</c:v>
                      </c:pt>
                      <c:pt idx="113">
                        <c:v>6.7407722562624413</c:v>
                      </c:pt>
                      <c:pt idx="114">
                        <c:v>6.7412894761287543</c:v>
                      </c:pt>
                      <c:pt idx="115">
                        <c:v>6.7418066959950673</c:v>
                      </c:pt>
                      <c:pt idx="116">
                        <c:v>6.7423239158613804</c:v>
                      </c:pt>
                      <c:pt idx="117">
                        <c:v>6.7428411357276943</c:v>
                      </c:pt>
                      <c:pt idx="118">
                        <c:v>6.7433583555940073</c:v>
                      </c:pt>
                      <c:pt idx="119">
                        <c:v>6.7438755754603203</c:v>
                      </c:pt>
                      <c:pt idx="120">
                        <c:v>6.7443927953266343</c:v>
                      </c:pt>
                      <c:pt idx="121">
                        <c:v>6.7449100151929473</c:v>
                      </c:pt>
                      <c:pt idx="122">
                        <c:v>6.7454272350592603</c:v>
                      </c:pt>
                      <c:pt idx="123">
                        <c:v>6.7459444549255734</c:v>
                      </c:pt>
                      <c:pt idx="124">
                        <c:v>6.7464616747918873</c:v>
                      </c:pt>
                      <c:pt idx="125">
                        <c:v>6.7469788946582003</c:v>
                      </c:pt>
                      <c:pt idx="126">
                        <c:v>6.7474961145245134</c:v>
                      </c:pt>
                      <c:pt idx="127">
                        <c:v>6.7480133343908273</c:v>
                      </c:pt>
                      <c:pt idx="128">
                        <c:v>6.7485305542571403</c:v>
                      </c:pt>
                      <c:pt idx="129">
                        <c:v>6.7490477741234534</c:v>
                      </c:pt>
                      <c:pt idx="130">
                        <c:v>6.7495649939897664</c:v>
                      </c:pt>
                      <c:pt idx="131">
                        <c:v>6.7500822138560803</c:v>
                      </c:pt>
                      <c:pt idx="132">
                        <c:v>6.7505994337223933</c:v>
                      </c:pt>
                      <c:pt idx="133">
                        <c:v>6.7511166535887064</c:v>
                      </c:pt>
                      <c:pt idx="134">
                        <c:v>6.7516338734550203</c:v>
                      </c:pt>
                      <c:pt idx="135">
                        <c:v>6.7521510933213333</c:v>
                      </c:pt>
                      <c:pt idx="136">
                        <c:v>6.7526683131876464</c:v>
                      </c:pt>
                      <c:pt idx="137">
                        <c:v>6.7531855330539594</c:v>
                      </c:pt>
                      <c:pt idx="138">
                        <c:v>6.7537027529202733</c:v>
                      </c:pt>
                      <c:pt idx="139">
                        <c:v>6.7542199727865864</c:v>
                      </c:pt>
                      <c:pt idx="140">
                        <c:v>6.7547371926528994</c:v>
                      </c:pt>
                      <c:pt idx="141">
                        <c:v>6.7552544125192124</c:v>
                      </c:pt>
                      <c:pt idx="142">
                        <c:v>6.7557716323855264</c:v>
                      </c:pt>
                      <c:pt idx="143">
                        <c:v>6.7562888522518394</c:v>
                      </c:pt>
                      <c:pt idx="144">
                        <c:v>6.7568060721181524</c:v>
                      </c:pt>
                      <c:pt idx="145">
                        <c:v>6.7573232919844664</c:v>
                      </c:pt>
                      <c:pt idx="146">
                        <c:v>6.7578405118507794</c:v>
                      </c:pt>
                      <c:pt idx="147">
                        <c:v>6.7583577317170924</c:v>
                      </c:pt>
                      <c:pt idx="148">
                        <c:v>6.7588749515834055</c:v>
                      </c:pt>
                      <c:pt idx="149">
                        <c:v>6.7593921714497194</c:v>
                      </c:pt>
                      <c:pt idx="150">
                        <c:v>6.7599093913160324</c:v>
                      </c:pt>
                      <c:pt idx="151">
                        <c:v>6.7604266111823454</c:v>
                      </c:pt>
                      <c:pt idx="152">
                        <c:v>6.7609438310486594</c:v>
                      </c:pt>
                      <c:pt idx="153">
                        <c:v>6.7614610509149724</c:v>
                      </c:pt>
                      <c:pt idx="154">
                        <c:v>6.7619782707812854</c:v>
                      </c:pt>
                      <c:pt idx="155">
                        <c:v>6.7624954906475985</c:v>
                      </c:pt>
                      <c:pt idx="156">
                        <c:v>6.7630127105139124</c:v>
                      </c:pt>
                      <c:pt idx="157">
                        <c:v>6.7635299303802254</c:v>
                      </c:pt>
                      <c:pt idx="158">
                        <c:v>6.7640471502465385</c:v>
                      </c:pt>
                      <c:pt idx="159">
                        <c:v>6.7645643701128524</c:v>
                      </c:pt>
                      <c:pt idx="160">
                        <c:v>6.7650815899791654</c:v>
                      </c:pt>
                      <c:pt idx="161">
                        <c:v>6.7655988098454785</c:v>
                      </c:pt>
                      <c:pt idx="162">
                        <c:v>6.7661160297117915</c:v>
                      </c:pt>
                      <c:pt idx="163">
                        <c:v>6.7666332495781054</c:v>
                      </c:pt>
                      <c:pt idx="164">
                        <c:v>6.7671504694444184</c:v>
                      </c:pt>
                      <c:pt idx="165">
                        <c:v>6.7676676893107315</c:v>
                      </c:pt>
                      <c:pt idx="166">
                        <c:v>6.7681849091770445</c:v>
                      </c:pt>
                      <c:pt idx="167">
                        <c:v>6.7687021290433584</c:v>
                      </c:pt>
                      <c:pt idx="168">
                        <c:v>6.7692193489096715</c:v>
                      </c:pt>
                      <c:pt idx="169">
                        <c:v>6.7697365687759845</c:v>
                      </c:pt>
                      <c:pt idx="170">
                        <c:v>6.7702537886422984</c:v>
                      </c:pt>
                      <c:pt idx="171">
                        <c:v>6.7707710085086115</c:v>
                      </c:pt>
                      <c:pt idx="172">
                        <c:v>6.7712882283749245</c:v>
                      </c:pt>
                      <c:pt idx="173">
                        <c:v>6.7718054482412375</c:v>
                      </c:pt>
                      <c:pt idx="174">
                        <c:v>6.7723226681075515</c:v>
                      </c:pt>
                      <c:pt idx="175">
                        <c:v>6.7728398879738645</c:v>
                      </c:pt>
                      <c:pt idx="176">
                        <c:v>6.7733571078401775</c:v>
                      </c:pt>
                      <c:pt idx="177">
                        <c:v>6.7738743277064914</c:v>
                      </c:pt>
                      <c:pt idx="178">
                        <c:v>6.7743915475728045</c:v>
                      </c:pt>
                      <c:pt idx="179">
                        <c:v>6.7749087674391175</c:v>
                      </c:pt>
                      <c:pt idx="180">
                        <c:v>6.7754259873054306</c:v>
                      </c:pt>
                      <c:pt idx="181">
                        <c:v>6.7759432071717445</c:v>
                      </c:pt>
                      <c:pt idx="182">
                        <c:v>6.7764604270380575</c:v>
                      </c:pt>
                      <c:pt idx="183">
                        <c:v>6.7769776469043705</c:v>
                      </c:pt>
                      <c:pt idx="184">
                        <c:v>6.7774948667706845</c:v>
                      </c:pt>
                      <c:pt idx="185">
                        <c:v>6.7780120866369975</c:v>
                      </c:pt>
                      <c:pt idx="186">
                        <c:v>6.7785293065033105</c:v>
                      </c:pt>
                      <c:pt idx="187">
                        <c:v>6.7790465263696236</c:v>
                      </c:pt>
                      <c:pt idx="188">
                        <c:v>6.7795637462359375</c:v>
                      </c:pt>
                      <c:pt idx="189">
                        <c:v>6.7800809661022505</c:v>
                      </c:pt>
                      <c:pt idx="190">
                        <c:v>6.7805981859685636</c:v>
                      </c:pt>
                      <c:pt idx="191">
                        <c:v>6.7811154058348766</c:v>
                      </c:pt>
                      <c:pt idx="192">
                        <c:v>6.7816326257011905</c:v>
                      </c:pt>
                      <c:pt idx="193">
                        <c:v>6.7821498455675036</c:v>
                      </c:pt>
                      <c:pt idx="194">
                        <c:v>6.7826670654338166</c:v>
                      </c:pt>
                      <c:pt idx="195">
                        <c:v>6.7831842853001305</c:v>
                      </c:pt>
                      <c:pt idx="196">
                        <c:v>6.7837015051664435</c:v>
                      </c:pt>
                      <c:pt idx="197">
                        <c:v>6.7842187250327566</c:v>
                      </c:pt>
                      <c:pt idx="198">
                        <c:v>6.7847359448990696</c:v>
                      </c:pt>
                      <c:pt idx="199">
                        <c:v>6.7852531647653835</c:v>
                      </c:pt>
                      <c:pt idx="200">
                        <c:v>6.7857703846316966</c:v>
                      </c:pt>
                      <c:pt idx="201">
                        <c:v>6.7862876044980096</c:v>
                      </c:pt>
                      <c:pt idx="202">
                        <c:v>6.7868048243643235</c:v>
                      </c:pt>
                      <c:pt idx="203">
                        <c:v>6.7873220442306366</c:v>
                      </c:pt>
                      <c:pt idx="204">
                        <c:v>6.7878392640969496</c:v>
                      </c:pt>
                      <c:pt idx="205">
                        <c:v>6.7883564839632626</c:v>
                      </c:pt>
                      <c:pt idx="206">
                        <c:v>6.7888737038295766</c:v>
                      </c:pt>
                      <c:pt idx="207">
                        <c:v>6.7893909236958896</c:v>
                      </c:pt>
                      <c:pt idx="208">
                        <c:v>6.7899081435622026</c:v>
                      </c:pt>
                      <c:pt idx="209">
                        <c:v>6.7904253634285165</c:v>
                      </c:pt>
                      <c:pt idx="210">
                        <c:v>6.7909425832948296</c:v>
                      </c:pt>
                      <c:pt idx="211">
                        <c:v>6.7914598031611426</c:v>
                      </c:pt>
                      <c:pt idx="212">
                        <c:v>6.7919770230274557</c:v>
                      </c:pt>
                      <c:pt idx="213">
                        <c:v>6.7924942428937696</c:v>
                      </c:pt>
                      <c:pt idx="214">
                        <c:v>6.7930114627600826</c:v>
                      </c:pt>
                      <c:pt idx="215">
                        <c:v>6.7935286826263956</c:v>
                      </c:pt>
                      <c:pt idx="216">
                        <c:v>6.7940459024927087</c:v>
                      </c:pt>
                      <c:pt idx="217">
                        <c:v>6.7945631223590226</c:v>
                      </c:pt>
                      <c:pt idx="218">
                        <c:v>6.7950803422253356</c:v>
                      </c:pt>
                      <c:pt idx="219">
                        <c:v>6.7955975620916487</c:v>
                      </c:pt>
                      <c:pt idx="220">
                        <c:v>6.7961147819579626</c:v>
                      </c:pt>
                      <c:pt idx="221">
                        <c:v>6.7966320018242756</c:v>
                      </c:pt>
                      <c:pt idx="222">
                        <c:v>6.7971492216905887</c:v>
                      </c:pt>
                      <c:pt idx="223">
                        <c:v>6.7976664415569017</c:v>
                      </c:pt>
                      <c:pt idx="224">
                        <c:v>6.7981836614232156</c:v>
                      </c:pt>
                      <c:pt idx="225">
                        <c:v>6.7987008812895287</c:v>
                      </c:pt>
                      <c:pt idx="226">
                        <c:v>6.7992181011558417</c:v>
                      </c:pt>
                      <c:pt idx="227">
                        <c:v>6.7997353210221556</c:v>
                      </c:pt>
                      <c:pt idx="228">
                        <c:v>6.8002525408884686</c:v>
                      </c:pt>
                      <c:pt idx="229">
                        <c:v>6.8007697607547817</c:v>
                      </c:pt>
                      <c:pt idx="230">
                        <c:v>6.8012869806210947</c:v>
                      </c:pt>
                      <c:pt idx="231">
                        <c:v>6.8018042004874086</c:v>
                      </c:pt>
                      <c:pt idx="232">
                        <c:v>6.8023214203537217</c:v>
                      </c:pt>
                      <c:pt idx="233">
                        <c:v>6.8028386402200347</c:v>
                      </c:pt>
                      <c:pt idx="234">
                        <c:v>6.8033558600863486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0CD-4D99-AF78-90D6BC089CE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Data: TK-Average- 256mg/L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noFill/>
                    <a:ln w="9525">
                      <a:solidFill>
                        <a:schemeClr val="accent2">
                          <a:lumMod val="75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Sheet1!$AM$19:$AM$253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6.4622179502316799</c:v>
                      </c:pt>
                      <c:pt idx="1">
                        <c:v>6.3066447607426781</c:v>
                      </c:pt>
                      <c:pt idx="2">
                        <c:v>6.3592468409491971</c:v>
                      </c:pt>
                      <c:pt idx="3">
                        <c:v>6.3141963176203841</c:v>
                      </c:pt>
                      <c:pt idx="4">
                        <c:v>6.3550099475076625</c:v>
                      </c:pt>
                      <c:pt idx="5">
                        <c:v>6.3473282295299986</c:v>
                      </c:pt>
                      <c:pt idx="6">
                        <c:v>6.3393451677156802</c:v>
                      </c:pt>
                      <c:pt idx="7">
                        <c:v>6.3459575094335356</c:v>
                      </c:pt>
                      <c:pt idx="8">
                        <c:v>6.3426021022621679</c:v>
                      </c:pt>
                      <c:pt idx="9">
                        <c:v>6.3023963804757743</c:v>
                      </c:pt>
                      <c:pt idx="10">
                        <c:v>6.3457948412622933</c:v>
                      </c:pt>
                      <c:pt idx="11">
                        <c:v>6.3910278885590133</c:v>
                      </c:pt>
                      <c:pt idx="12">
                        <c:v>6.4015185627545987</c:v>
                      </c:pt>
                      <c:pt idx="13">
                        <c:v>6.417468383068476</c:v>
                      </c:pt>
                      <c:pt idx="14">
                        <c:v>6.5660757681387976</c:v>
                      </c:pt>
                      <c:pt idx="15">
                        <c:v>6.561976675931783</c:v>
                      </c:pt>
                      <c:pt idx="16">
                        <c:v>6.6073215866889825</c:v>
                      </c:pt>
                      <c:pt idx="17">
                        <c:v>6.6161143244163059</c:v>
                      </c:pt>
                      <c:pt idx="18">
                        <c:v>6.6166315442826189</c:v>
                      </c:pt>
                      <c:pt idx="19">
                        <c:v>6.6171487641489319</c:v>
                      </c:pt>
                      <c:pt idx="20">
                        <c:v>6.6176659840152459</c:v>
                      </c:pt>
                      <c:pt idx="21">
                        <c:v>6.6181832038815589</c:v>
                      </c:pt>
                      <c:pt idx="22">
                        <c:v>6.6187004237478719</c:v>
                      </c:pt>
                      <c:pt idx="23">
                        <c:v>6.619217643614185</c:v>
                      </c:pt>
                      <c:pt idx="24">
                        <c:v>6.6197348634804989</c:v>
                      </c:pt>
                      <c:pt idx="25">
                        <c:v>6.6202520833468119</c:v>
                      </c:pt>
                      <c:pt idx="26">
                        <c:v>6.620769303213125</c:v>
                      </c:pt>
                      <c:pt idx="27">
                        <c:v>6.6212865230794389</c:v>
                      </c:pt>
                      <c:pt idx="28">
                        <c:v>6.6218037429457519</c:v>
                      </c:pt>
                      <c:pt idx="29">
                        <c:v>6.6223209628120649</c:v>
                      </c:pt>
                      <c:pt idx="30">
                        <c:v>6.622838182678378</c:v>
                      </c:pt>
                      <c:pt idx="31">
                        <c:v>6.6233554025446919</c:v>
                      </c:pt>
                      <c:pt idx="32">
                        <c:v>6.6238726224110049</c:v>
                      </c:pt>
                      <c:pt idx="33">
                        <c:v>6.624389842277318</c:v>
                      </c:pt>
                      <c:pt idx="34">
                        <c:v>6.6249070621436319</c:v>
                      </c:pt>
                      <c:pt idx="35">
                        <c:v>6.6254242820099449</c:v>
                      </c:pt>
                      <c:pt idx="36">
                        <c:v>6.625941501876258</c:v>
                      </c:pt>
                      <c:pt idx="37">
                        <c:v>6.626458721742571</c:v>
                      </c:pt>
                      <c:pt idx="38">
                        <c:v>6.6269759416088849</c:v>
                      </c:pt>
                      <c:pt idx="39">
                        <c:v>6.627493161475198</c:v>
                      </c:pt>
                      <c:pt idx="40">
                        <c:v>6.628010381341511</c:v>
                      </c:pt>
                      <c:pt idx="41">
                        <c:v>6.628527601207824</c:v>
                      </c:pt>
                      <c:pt idx="42">
                        <c:v>6.6290448210741379</c:v>
                      </c:pt>
                      <c:pt idx="43">
                        <c:v>6.629562040940451</c:v>
                      </c:pt>
                      <c:pt idx="44">
                        <c:v>6.630079260806764</c:v>
                      </c:pt>
                      <c:pt idx="45">
                        <c:v>6.6305964806730779</c:v>
                      </c:pt>
                      <c:pt idx="46">
                        <c:v>6.631113700539391</c:v>
                      </c:pt>
                      <c:pt idx="47">
                        <c:v>6.631630920405704</c:v>
                      </c:pt>
                      <c:pt idx="48">
                        <c:v>6.632148140272017</c:v>
                      </c:pt>
                      <c:pt idx="49">
                        <c:v>6.632665360138331</c:v>
                      </c:pt>
                      <c:pt idx="50">
                        <c:v>6.633182580004644</c:v>
                      </c:pt>
                      <c:pt idx="51">
                        <c:v>6.633699799870957</c:v>
                      </c:pt>
                      <c:pt idx="52">
                        <c:v>6.634217019737271</c:v>
                      </c:pt>
                      <c:pt idx="53">
                        <c:v>6.634734239603584</c:v>
                      </c:pt>
                      <c:pt idx="54">
                        <c:v>6.635251459469897</c:v>
                      </c:pt>
                      <c:pt idx="55">
                        <c:v>6.6357686793362101</c:v>
                      </c:pt>
                      <c:pt idx="56">
                        <c:v>6.636285899202524</c:v>
                      </c:pt>
                      <c:pt idx="57">
                        <c:v>6.636803119068837</c:v>
                      </c:pt>
                      <c:pt idx="58">
                        <c:v>6.6373203389351501</c:v>
                      </c:pt>
                      <c:pt idx="59">
                        <c:v>6.637837558801464</c:v>
                      </c:pt>
                      <c:pt idx="60">
                        <c:v>6.638354778667777</c:v>
                      </c:pt>
                      <c:pt idx="61">
                        <c:v>6.63887199853409</c:v>
                      </c:pt>
                      <c:pt idx="62">
                        <c:v>6.6393892184004031</c:v>
                      </c:pt>
                      <c:pt idx="63">
                        <c:v>6.639906438266717</c:v>
                      </c:pt>
                      <c:pt idx="64">
                        <c:v>6.64042365813303</c:v>
                      </c:pt>
                      <c:pt idx="65">
                        <c:v>6.6409408779993431</c:v>
                      </c:pt>
                      <c:pt idx="66">
                        <c:v>6.6414580978656561</c:v>
                      </c:pt>
                      <c:pt idx="67">
                        <c:v>6.64197531773197</c:v>
                      </c:pt>
                      <c:pt idx="68">
                        <c:v>6.6424925375982831</c:v>
                      </c:pt>
                      <c:pt idx="69">
                        <c:v>6.6430097574645961</c:v>
                      </c:pt>
                      <c:pt idx="70">
                        <c:v>6.64352697733091</c:v>
                      </c:pt>
                      <c:pt idx="71">
                        <c:v>6.6440441971972231</c:v>
                      </c:pt>
                      <c:pt idx="72">
                        <c:v>6.6445614170635361</c:v>
                      </c:pt>
                      <c:pt idx="73">
                        <c:v>6.6450786369298491</c:v>
                      </c:pt>
                      <c:pt idx="74">
                        <c:v>6.645595856796163</c:v>
                      </c:pt>
                      <c:pt idx="75">
                        <c:v>6.6461130766624761</c:v>
                      </c:pt>
                      <c:pt idx="76">
                        <c:v>6.6466302965287891</c:v>
                      </c:pt>
                      <c:pt idx="77">
                        <c:v>6.647147516395103</c:v>
                      </c:pt>
                      <c:pt idx="78">
                        <c:v>6.6476647362614161</c:v>
                      </c:pt>
                      <c:pt idx="79">
                        <c:v>6.6481819561277291</c:v>
                      </c:pt>
                      <c:pt idx="80">
                        <c:v>6.6486991759940421</c:v>
                      </c:pt>
                      <c:pt idx="81">
                        <c:v>6.6492163958603561</c:v>
                      </c:pt>
                      <c:pt idx="82">
                        <c:v>6.6497336157266691</c:v>
                      </c:pt>
                      <c:pt idx="83">
                        <c:v>6.6502508355929821</c:v>
                      </c:pt>
                      <c:pt idx="84">
                        <c:v>6.6507680554592961</c:v>
                      </c:pt>
                      <c:pt idx="85">
                        <c:v>6.6512852753256091</c:v>
                      </c:pt>
                      <c:pt idx="86">
                        <c:v>6.6518024951919221</c:v>
                      </c:pt>
                      <c:pt idx="87">
                        <c:v>6.6523197150582352</c:v>
                      </c:pt>
                      <c:pt idx="88">
                        <c:v>6.6528369349245491</c:v>
                      </c:pt>
                      <c:pt idx="89">
                        <c:v>6.6533541547908621</c:v>
                      </c:pt>
                      <c:pt idx="90">
                        <c:v>6.6538713746571752</c:v>
                      </c:pt>
                      <c:pt idx="91">
                        <c:v>6.6543885945234882</c:v>
                      </c:pt>
                      <c:pt idx="92">
                        <c:v>6.6549058143898021</c:v>
                      </c:pt>
                      <c:pt idx="93">
                        <c:v>6.6554230342561151</c:v>
                      </c:pt>
                      <c:pt idx="94">
                        <c:v>6.6559402541224282</c:v>
                      </c:pt>
                      <c:pt idx="95">
                        <c:v>6.6564574739887421</c:v>
                      </c:pt>
                      <c:pt idx="96">
                        <c:v>6.6569746938550551</c:v>
                      </c:pt>
                      <c:pt idx="97">
                        <c:v>6.6574919137213682</c:v>
                      </c:pt>
                      <c:pt idx="98">
                        <c:v>6.6580091335876812</c:v>
                      </c:pt>
                      <c:pt idx="99">
                        <c:v>6.6585263534539951</c:v>
                      </c:pt>
                      <c:pt idx="100">
                        <c:v>6.6590435733203082</c:v>
                      </c:pt>
                      <c:pt idx="101">
                        <c:v>6.6595607931866212</c:v>
                      </c:pt>
                      <c:pt idx="102">
                        <c:v>6.6600780130529351</c:v>
                      </c:pt>
                      <c:pt idx="103">
                        <c:v>6.6605952329192482</c:v>
                      </c:pt>
                      <c:pt idx="104">
                        <c:v>6.6611124527855612</c:v>
                      </c:pt>
                      <c:pt idx="105">
                        <c:v>6.6616296726518742</c:v>
                      </c:pt>
                      <c:pt idx="106">
                        <c:v>6.6621468925181881</c:v>
                      </c:pt>
                      <c:pt idx="107">
                        <c:v>6.6626641123845012</c:v>
                      </c:pt>
                      <c:pt idx="108">
                        <c:v>6.6631813322508142</c:v>
                      </c:pt>
                      <c:pt idx="109">
                        <c:v>6.6636985521171281</c:v>
                      </c:pt>
                      <c:pt idx="110">
                        <c:v>6.6642157719834412</c:v>
                      </c:pt>
                      <c:pt idx="111">
                        <c:v>6.6647329918497542</c:v>
                      </c:pt>
                      <c:pt idx="112">
                        <c:v>6.6652502117160672</c:v>
                      </c:pt>
                      <c:pt idx="113">
                        <c:v>6.6657674315823812</c:v>
                      </c:pt>
                      <c:pt idx="114">
                        <c:v>6.6662846514486942</c:v>
                      </c:pt>
                      <c:pt idx="115">
                        <c:v>6.6668018713150072</c:v>
                      </c:pt>
                      <c:pt idx="116">
                        <c:v>6.6673190911813203</c:v>
                      </c:pt>
                      <c:pt idx="117">
                        <c:v>6.6678363110476342</c:v>
                      </c:pt>
                      <c:pt idx="118">
                        <c:v>6.6683535309139472</c:v>
                      </c:pt>
                      <c:pt idx="119">
                        <c:v>6.6688707507802603</c:v>
                      </c:pt>
                      <c:pt idx="120">
                        <c:v>6.6693879706465742</c:v>
                      </c:pt>
                      <c:pt idx="121">
                        <c:v>6.6699051905128872</c:v>
                      </c:pt>
                      <c:pt idx="122">
                        <c:v>6.6704224103792003</c:v>
                      </c:pt>
                      <c:pt idx="123">
                        <c:v>6.6709396302455133</c:v>
                      </c:pt>
                      <c:pt idx="124">
                        <c:v>6.6714568501118272</c:v>
                      </c:pt>
                      <c:pt idx="125">
                        <c:v>6.6719740699781402</c:v>
                      </c:pt>
                      <c:pt idx="126">
                        <c:v>6.6724912898444533</c:v>
                      </c:pt>
                      <c:pt idx="127">
                        <c:v>6.6730085097107672</c:v>
                      </c:pt>
                      <c:pt idx="128">
                        <c:v>6.6735257295770802</c:v>
                      </c:pt>
                      <c:pt idx="129">
                        <c:v>6.6740429494433933</c:v>
                      </c:pt>
                      <c:pt idx="130">
                        <c:v>6.6745601693097063</c:v>
                      </c:pt>
                      <c:pt idx="131">
                        <c:v>6.6750773891760202</c:v>
                      </c:pt>
                      <c:pt idx="132">
                        <c:v>6.6755946090423333</c:v>
                      </c:pt>
                      <c:pt idx="133">
                        <c:v>6.6761118289086463</c:v>
                      </c:pt>
                      <c:pt idx="134">
                        <c:v>6.6766290487749602</c:v>
                      </c:pt>
                      <c:pt idx="135">
                        <c:v>6.6771462686412733</c:v>
                      </c:pt>
                      <c:pt idx="136">
                        <c:v>6.6776634885075863</c:v>
                      </c:pt>
                      <c:pt idx="137">
                        <c:v>6.6781807083738993</c:v>
                      </c:pt>
                      <c:pt idx="138">
                        <c:v>6.6786979282402132</c:v>
                      </c:pt>
                      <c:pt idx="139">
                        <c:v>6.6792151481065263</c:v>
                      </c:pt>
                      <c:pt idx="140">
                        <c:v>6.6797323679728393</c:v>
                      </c:pt>
                      <c:pt idx="141">
                        <c:v>6.6802495878391523</c:v>
                      </c:pt>
                      <c:pt idx="142">
                        <c:v>6.6807668077054663</c:v>
                      </c:pt>
                      <c:pt idx="143">
                        <c:v>6.6812840275717793</c:v>
                      </c:pt>
                      <c:pt idx="144">
                        <c:v>6.6818012474380923</c:v>
                      </c:pt>
                      <c:pt idx="145">
                        <c:v>6.6823184673044063</c:v>
                      </c:pt>
                      <c:pt idx="146">
                        <c:v>6.6828356871707193</c:v>
                      </c:pt>
                      <c:pt idx="147">
                        <c:v>6.6833529070370323</c:v>
                      </c:pt>
                      <c:pt idx="148">
                        <c:v>6.6838701269033454</c:v>
                      </c:pt>
                      <c:pt idx="149">
                        <c:v>6.6843873467696593</c:v>
                      </c:pt>
                      <c:pt idx="150">
                        <c:v>6.6849045666359723</c:v>
                      </c:pt>
                      <c:pt idx="151">
                        <c:v>6.6854217865022854</c:v>
                      </c:pt>
                      <c:pt idx="152">
                        <c:v>6.6859390063685993</c:v>
                      </c:pt>
                      <c:pt idx="153">
                        <c:v>6.6864562262349123</c:v>
                      </c:pt>
                      <c:pt idx="154">
                        <c:v>6.6869734461012253</c:v>
                      </c:pt>
                      <c:pt idx="155">
                        <c:v>6.6874906659675384</c:v>
                      </c:pt>
                      <c:pt idx="156">
                        <c:v>6.6880078858338523</c:v>
                      </c:pt>
                      <c:pt idx="157">
                        <c:v>6.6885251057001653</c:v>
                      </c:pt>
                      <c:pt idx="158">
                        <c:v>6.6890423255664784</c:v>
                      </c:pt>
                      <c:pt idx="159">
                        <c:v>6.6895595454327923</c:v>
                      </c:pt>
                      <c:pt idx="160">
                        <c:v>6.6900767652991053</c:v>
                      </c:pt>
                      <c:pt idx="161">
                        <c:v>6.6905939851654184</c:v>
                      </c:pt>
                      <c:pt idx="162">
                        <c:v>6.6911112050317314</c:v>
                      </c:pt>
                      <c:pt idx="163">
                        <c:v>6.6916284248980453</c:v>
                      </c:pt>
                      <c:pt idx="164">
                        <c:v>6.6921456447643584</c:v>
                      </c:pt>
                      <c:pt idx="165">
                        <c:v>6.6926628646306714</c:v>
                      </c:pt>
                      <c:pt idx="166">
                        <c:v>6.6931800844969844</c:v>
                      </c:pt>
                      <c:pt idx="167">
                        <c:v>6.6936973043632984</c:v>
                      </c:pt>
                      <c:pt idx="168">
                        <c:v>6.6942145242296114</c:v>
                      </c:pt>
                      <c:pt idx="169">
                        <c:v>6.6947317440959244</c:v>
                      </c:pt>
                      <c:pt idx="170">
                        <c:v>6.6952489639622383</c:v>
                      </c:pt>
                      <c:pt idx="171">
                        <c:v>6.6957661838285514</c:v>
                      </c:pt>
                      <c:pt idx="172">
                        <c:v>6.6962834036948644</c:v>
                      </c:pt>
                      <c:pt idx="173">
                        <c:v>6.6968006235611774</c:v>
                      </c:pt>
                      <c:pt idx="174">
                        <c:v>6.6973178434274914</c:v>
                      </c:pt>
                      <c:pt idx="175">
                        <c:v>6.6978350632938044</c:v>
                      </c:pt>
                      <c:pt idx="176">
                        <c:v>6.6983522831601174</c:v>
                      </c:pt>
                      <c:pt idx="177">
                        <c:v>6.6988695030264314</c:v>
                      </c:pt>
                      <c:pt idx="178">
                        <c:v>6.6993867228927444</c:v>
                      </c:pt>
                      <c:pt idx="179">
                        <c:v>6.6999039427590574</c:v>
                      </c:pt>
                      <c:pt idx="180">
                        <c:v>6.7004211626253705</c:v>
                      </c:pt>
                      <c:pt idx="181">
                        <c:v>6.7009383824916844</c:v>
                      </c:pt>
                      <c:pt idx="182">
                        <c:v>6.7014556023579974</c:v>
                      </c:pt>
                      <c:pt idx="183">
                        <c:v>6.7019728222243105</c:v>
                      </c:pt>
                      <c:pt idx="184">
                        <c:v>6.7024900420906244</c:v>
                      </c:pt>
                      <c:pt idx="185">
                        <c:v>6.7030072619569374</c:v>
                      </c:pt>
                      <c:pt idx="186">
                        <c:v>6.7035244818232504</c:v>
                      </c:pt>
                      <c:pt idx="187">
                        <c:v>6.7040417016895635</c:v>
                      </c:pt>
                      <c:pt idx="188">
                        <c:v>6.7045589215558774</c:v>
                      </c:pt>
                      <c:pt idx="189">
                        <c:v>6.7050761414221904</c:v>
                      </c:pt>
                      <c:pt idx="190">
                        <c:v>6.7055933612885035</c:v>
                      </c:pt>
                      <c:pt idx="191">
                        <c:v>6.7061105811548165</c:v>
                      </c:pt>
                      <c:pt idx="192">
                        <c:v>6.7066278010211304</c:v>
                      </c:pt>
                      <c:pt idx="193">
                        <c:v>6.7071450208874435</c:v>
                      </c:pt>
                      <c:pt idx="194">
                        <c:v>6.7076622407537565</c:v>
                      </c:pt>
                      <c:pt idx="195">
                        <c:v>6.7081794606200704</c:v>
                      </c:pt>
                      <c:pt idx="196">
                        <c:v>6.7086966804863835</c:v>
                      </c:pt>
                      <c:pt idx="197">
                        <c:v>6.7092139003526965</c:v>
                      </c:pt>
                      <c:pt idx="198">
                        <c:v>6.7097311202190095</c:v>
                      </c:pt>
                      <c:pt idx="199">
                        <c:v>6.7102483400853234</c:v>
                      </c:pt>
                      <c:pt idx="200">
                        <c:v>6.7107655599516365</c:v>
                      </c:pt>
                      <c:pt idx="201">
                        <c:v>6.7112827798179495</c:v>
                      </c:pt>
                      <c:pt idx="202">
                        <c:v>6.7117999996842634</c:v>
                      </c:pt>
                      <c:pt idx="203">
                        <c:v>6.7123172195505765</c:v>
                      </c:pt>
                      <c:pt idx="204">
                        <c:v>6.7128344394168895</c:v>
                      </c:pt>
                      <c:pt idx="205">
                        <c:v>6.7133516592832025</c:v>
                      </c:pt>
                      <c:pt idx="206">
                        <c:v>6.7138688791495165</c:v>
                      </c:pt>
                      <c:pt idx="207">
                        <c:v>6.7143860990158295</c:v>
                      </c:pt>
                      <c:pt idx="208">
                        <c:v>6.7149033188821425</c:v>
                      </c:pt>
                      <c:pt idx="209">
                        <c:v>6.7154205387484565</c:v>
                      </c:pt>
                      <c:pt idx="210">
                        <c:v>6.7159377586147695</c:v>
                      </c:pt>
                      <c:pt idx="211">
                        <c:v>6.7164549784810825</c:v>
                      </c:pt>
                      <c:pt idx="212">
                        <c:v>6.7169721983473956</c:v>
                      </c:pt>
                      <c:pt idx="213">
                        <c:v>6.7174894182137095</c:v>
                      </c:pt>
                      <c:pt idx="214">
                        <c:v>6.7180066380800225</c:v>
                      </c:pt>
                      <c:pt idx="215">
                        <c:v>6.7185238579463356</c:v>
                      </c:pt>
                      <c:pt idx="216">
                        <c:v>6.7190410778126486</c:v>
                      </c:pt>
                      <c:pt idx="217">
                        <c:v>6.7195582976789625</c:v>
                      </c:pt>
                      <c:pt idx="218">
                        <c:v>6.7200755175452755</c:v>
                      </c:pt>
                      <c:pt idx="219">
                        <c:v>6.7205927374115886</c:v>
                      </c:pt>
                      <c:pt idx="220">
                        <c:v>6.7211099572779025</c:v>
                      </c:pt>
                      <c:pt idx="221">
                        <c:v>6.7216271771442155</c:v>
                      </c:pt>
                      <c:pt idx="222">
                        <c:v>6.7221443970105286</c:v>
                      </c:pt>
                      <c:pt idx="223">
                        <c:v>6.7226616168768416</c:v>
                      </c:pt>
                      <c:pt idx="224">
                        <c:v>6.7231788367431555</c:v>
                      </c:pt>
                      <c:pt idx="225">
                        <c:v>6.7236960566094686</c:v>
                      </c:pt>
                      <c:pt idx="226">
                        <c:v>6.7242132764757816</c:v>
                      </c:pt>
                      <c:pt idx="227">
                        <c:v>6.7247304963420955</c:v>
                      </c:pt>
                      <c:pt idx="228">
                        <c:v>6.7252477162084086</c:v>
                      </c:pt>
                      <c:pt idx="229">
                        <c:v>6.7257649360747216</c:v>
                      </c:pt>
                      <c:pt idx="230">
                        <c:v>6.7262821559410346</c:v>
                      </c:pt>
                      <c:pt idx="231">
                        <c:v>6.7267993758073485</c:v>
                      </c:pt>
                      <c:pt idx="232">
                        <c:v>6.7273165956736616</c:v>
                      </c:pt>
                      <c:pt idx="233">
                        <c:v>6.7278338155399746</c:v>
                      </c:pt>
                      <c:pt idx="234">
                        <c:v>6.7283510354062885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0CD-4D99-AF78-90D6BC089CE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Ntotal-model-TG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Sheet1!$BE$19:$BE$253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10">
                        <c:v>6.4547362189165947</c:v>
                      </c:pt>
                      <c:pt idx="11">
                        <c:v>6.5360077166343897</c:v>
                      </c:pt>
                      <c:pt idx="12">
                        <c:v>6.6170444250397251</c:v>
                      </c:pt>
                      <c:pt idx="13">
                        <c:v>6.6978773969204806</c:v>
                      </c:pt>
                      <c:pt idx="14">
                        <c:v>6.7785303118473879</c:v>
                      </c:pt>
                      <c:pt idx="15">
                        <c:v>6.8590204244637052</c:v>
                      </c:pt>
                      <c:pt idx="16">
                        <c:v>6.9393592536391546</c:v>
                      </c:pt>
                      <c:pt idx="17">
                        <c:v>7.0195530506178194</c:v>
                      </c:pt>
                      <c:pt idx="18">
                        <c:v>7.0996030728899227</c:v>
                      </c:pt>
                      <c:pt idx="19">
                        <c:v>7.1795056816631941</c:v>
                      </c:pt>
                      <c:pt idx="20">
                        <c:v>7.2592522738110308</c:v>
                      </c:pt>
                      <c:pt idx="21">
                        <c:v>7.3388290536017706</c:v>
                      </c:pt>
                      <c:pt idx="22">
                        <c:v>7.4182166451360443</c:v>
                      </c:pt>
                      <c:pt idx="23">
                        <c:v>7.4973895431783522</c:v>
                      </c:pt>
                      <c:pt idx="24">
                        <c:v>7.5763153980690863</c:v>
                      </c:pt>
                      <c:pt idx="25">
                        <c:v>7.6549541299207267</c:v>
                      </c:pt>
                      <c:pt idx="26">
                        <c:v>7.7332568688046512</c:v>
                      </c:pt>
                      <c:pt idx="27">
                        <c:v>7.8111647218049907</c:v>
                      </c:pt>
                      <c:pt idx="28">
                        <c:v>7.8886073755665489</c:v>
                      </c:pt>
                      <c:pt idx="29">
                        <c:v>7.9655015554316391</c:v>
                      </c:pt>
                      <c:pt idx="30">
                        <c:v>8.0417493807464293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0CD-4D99-AF78-90D6BC089CE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TG-Lab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rgbClr val="FF0000"/>
                    </a:solidFill>
                    <a:ln w="1270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Sheet1!$Q$4:$Q$10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6</c:v>
                      </c:pt>
                      <c:pt idx="6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Sheet1!$T$4:$T$10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5.1057604986201151</c:v>
                      </c:pt>
                      <c:pt idx="1">
                        <c:v>5.5242694534223471</c:v>
                      </c:pt>
                      <c:pt idx="2">
                        <c:v>6.4578318017528868</c:v>
                      </c:pt>
                      <c:pt idx="3">
                        <c:v>7.5559251814004966</c:v>
                      </c:pt>
                      <c:pt idx="4">
                        <c:v>7.9229364371321092</c:v>
                      </c:pt>
                      <c:pt idx="5">
                        <c:v>7.9941679779280257</c:v>
                      </c:pt>
                      <c:pt idx="6">
                        <c:v>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0CD-4D99-AF78-90D6BC089CE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N_live-TG-model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Sheet1!$CC$19:$CC$253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-0.1294908052757151</c:v>
                      </c:pt>
                      <c:pt idx="1">
                        <c:v>4.4087501369801885E-2</c:v>
                      </c:pt>
                      <c:pt idx="2">
                        <c:v>9.4906729507764354E-3</c:v>
                      </c:pt>
                      <c:pt idx="3">
                        <c:v>7.2546582240691215E-2</c:v>
                      </c:pt>
                      <c:pt idx="4">
                        <c:v>4.9738472032305303E-2</c:v>
                      </c:pt>
                      <c:pt idx="5">
                        <c:v>7.5425842952382638E-2</c:v>
                      </c:pt>
                      <c:pt idx="6">
                        <c:v>0.10141469051991159</c:v>
                      </c:pt>
                      <c:pt idx="7">
                        <c:v>0.11280826691487622</c:v>
                      </c:pt>
                      <c:pt idx="8">
                        <c:v>0.13416972410901717</c:v>
                      </c:pt>
                      <c:pt idx="9">
                        <c:v>0.19238162738001119</c:v>
                      </c:pt>
                      <c:pt idx="10">
                        <c:v>0.1669894790933153</c:v>
                      </c:pt>
                      <c:pt idx="11">
                        <c:v>0.1397628748665527</c:v>
                      </c:pt>
                      <c:pt idx="12">
                        <c:v>0.147278773867483</c:v>
                      </c:pt>
                      <c:pt idx="13">
                        <c:v>0.14933565643461311</c:v>
                      </c:pt>
                      <c:pt idx="14">
                        <c:v>1.8735103489222027E-2</c:v>
                      </c:pt>
                      <c:pt idx="15">
                        <c:v>4.0841156626020059E-2</c:v>
                      </c:pt>
                      <c:pt idx="16">
                        <c:v>1.3503335165879982E-2</c:v>
                      </c:pt>
                      <c:pt idx="17">
                        <c:v>2.2717814666799896E-2</c:v>
                      </c:pt>
                      <c:pt idx="18">
                        <c:v>4.0207939525301661E-2</c:v>
                      </c:pt>
                      <c:pt idx="19">
                        <c:v>5.7698191447243197E-2</c:v>
                      </c:pt>
                      <c:pt idx="20">
                        <c:v>7.518857000096002E-2</c:v>
                      </c:pt>
                      <c:pt idx="21">
                        <c:v>9.2679074756258473E-2</c:v>
                      </c:pt>
                      <c:pt idx="22">
                        <c:v>0.1101697052844024</c:v>
                      </c:pt>
                      <c:pt idx="23">
                        <c:v>0.12766046115811491</c:v>
                      </c:pt>
                      <c:pt idx="24">
                        <c:v>0.14515134195156687</c:v>
                      </c:pt>
                      <c:pt idx="25">
                        <c:v>0.16264234724038129</c:v>
                      </c:pt>
                      <c:pt idx="26">
                        <c:v>0.18013347660161916</c:v>
                      </c:pt>
                      <c:pt idx="27">
                        <c:v>0.19762472961377764</c:v>
                      </c:pt>
                      <c:pt idx="28">
                        <c:v>0.21511610585679009</c:v>
                      </c:pt>
                      <c:pt idx="29">
                        <c:v>0.23260760491201182</c:v>
                      </c:pt>
                      <c:pt idx="30">
                        <c:v>0.25009922636222459</c:v>
                      </c:pt>
                      <c:pt idx="31">
                        <c:v>0.26759096979162322</c:v>
                      </c:pt>
                      <c:pt idx="32">
                        <c:v>0.28508283478581919</c:v>
                      </c:pt>
                      <c:pt idx="33">
                        <c:v>0.30257482093183086</c:v>
                      </c:pt>
                      <c:pt idx="34">
                        <c:v>0.32006692781807633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0CD-4D99-AF78-90D6BC089CE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N_live TK 1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Sheet1!$AG$254:$AG$488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20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Sheet1!$BE$254:$BE$488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92-429C-BFA4-2D9D16F12D4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N_total TK 4mcg/ml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Sheet1!$AG$489:$AG$723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Sheet1!$BQ$489:$BQ$723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92-429C-BFA4-2D9D16F12D41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v>N_total TK 16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Sheet1!$AG$724:$AG$958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Sheet1!$BQ$724:$BQ$958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592-429C-BFA4-2D9D16F12D41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v>N_live TK 4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Sheet1!$AG$489:$AG$723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Sheet1!$BE$489:$BE$723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92-429C-BFA4-2D9D16F12D41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v>N_live TK 16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Sheet1!$AG$724:$AG$958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Sheet1!$BE$724:$BE$958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592-429C-BFA4-2D9D16F12D41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v>N_total TK 64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Sheet1!$AG$959:$AG$1193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Sheet1!$BQ$959:$BQ$1193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592-429C-BFA4-2D9D16F12D41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v>N_live TK 64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Sheet1!$AG$959:$AG$1193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Sheet1!$BE$959:$BE$1193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592-429C-BFA4-2D9D16F12D41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v>N_total TK 256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Sheet1!$AG$1194:$AG$1428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Sheet1!$BQ$1194:$BQ$1428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592-429C-BFA4-2D9D16F12D41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v>N_live TK 256 mcg/ml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Sheet1!$AG$1194:$AG$1428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Sheet1!$BE$1194:$BE$1428</c15:sqref>
                        </c15:formulaRef>
                      </c:ext>
                    </c:extLst>
                    <c:numCache>
                      <c:formatCode>General</c:formatCode>
                      <c:ptCount val="23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592-429C-BFA4-2D9D16F12D41}"/>
                  </c:ext>
                </c:extLst>
              </c15:ser>
            </c15:filteredScatterSeries>
          </c:ext>
        </c:extLst>
      </c:scatterChart>
      <c:valAx>
        <c:axId val="675179360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79776"/>
        <c:crosses val="autoZero"/>
        <c:crossBetween val="midCat"/>
        <c:majorUnit val="1"/>
      </c:valAx>
      <c:valAx>
        <c:axId val="675179776"/>
        <c:scaling>
          <c:orientation val="minMax"/>
          <c:max val="10.5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cap="none" baseline="0">
                    <a:effectLst/>
                  </a:rPr>
                  <a:t>C (</a:t>
                </a:r>
                <a:r>
                  <a:rPr lang="el-GR" sz="1800" b="1" i="0" cap="none" baseline="0">
                    <a:effectLst/>
                  </a:rPr>
                  <a:t>μ</a:t>
                </a:r>
                <a:r>
                  <a:rPr lang="en-US" sz="1800" b="1" i="0" cap="none" baseline="0">
                    <a:effectLst/>
                  </a:rPr>
                  <a:t>g/ml)</a:t>
                </a:r>
                <a:r>
                  <a:rPr lang="en-US" sz="1800" b="1" i="0" baseline="0">
                    <a:effectLst/>
                  </a:rPr>
                  <a:t>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7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BacterioScan Data Vs Model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6"/>
          <c:order val="25"/>
          <c:tx>
            <c:v>Ntotal-model-TG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Sheet1!$BE$19:$BE$253</c:f>
              <c:numCache>
                <c:formatCode>General</c:formatCode>
                <c:ptCount val="235"/>
                <c:pt idx="10">
                  <c:v>6.4547362189165947</c:v>
                </c:pt>
                <c:pt idx="11">
                  <c:v>6.5360077166343897</c:v>
                </c:pt>
                <c:pt idx="12">
                  <c:v>6.6170444250397251</c:v>
                </c:pt>
                <c:pt idx="13">
                  <c:v>6.6978773969204806</c:v>
                </c:pt>
                <c:pt idx="14">
                  <c:v>6.7785303118473879</c:v>
                </c:pt>
                <c:pt idx="15">
                  <c:v>6.8590204244637052</c:v>
                </c:pt>
                <c:pt idx="16">
                  <c:v>6.9393592536391546</c:v>
                </c:pt>
                <c:pt idx="17">
                  <c:v>7.0195530506178194</c:v>
                </c:pt>
                <c:pt idx="18">
                  <c:v>7.0996030728899227</c:v>
                </c:pt>
                <c:pt idx="19">
                  <c:v>7.1795056816631941</c:v>
                </c:pt>
                <c:pt idx="20">
                  <c:v>7.2592522738110308</c:v>
                </c:pt>
                <c:pt idx="21">
                  <c:v>7.3388290536017706</c:v>
                </c:pt>
                <c:pt idx="22">
                  <c:v>7.4182166451360443</c:v>
                </c:pt>
                <c:pt idx="23">
                  <c:v>7.4973895431783522</c:v>
                </c:pt>
                <c:pt idx="24">
                  <c:v>7.5763153980690863</c:v>
                </c:pt>
                <c:pt idx="25">
                  <c:v>7.6549541299207267</c:v>
                </c:pt>
                <c:pt idx="26">
                  <c:v>7.7332568688046512</c:v>
                </c:pt>
                <c:pt idx="27">
                  <c:v>7.8111647218049907</c:v>
                </c:pt>
                <c:pt idx="28">
                  <c:v>7.8886073755665489</c:v>
                </c:pt>
                <c:pt idx="29">
                  <c:v>7.9655015554316391</c:v>
                </c:pt>
                <c:pt idx="30">
                  <c:v>8.0417493807464293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28E-4D64-A1B7-FEFFF8F998A8}"/>
            </c:ext>
          </c:extLst>
        </c:ser>
        <c:ser>
          <c:idx val="7"/>
          <c:order val="26"/>
          <c:tx>
            <c:v>TG-Lab Data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FF0000"/>
              </a:solidFill>
              <a:ln w="12700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xVal>
            <c:numRef>
              <c:f>Sheet1!$Q$4:$Q$10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Sheet1!$T$4:$T$10</c:f>
              <c:numCache>
                <c:formatCode>General</c:formatCode>
                <c:ptCount val="7"/>
                <c:pt idx="0">
                  <c:v>5.1057604986201151</c:v>
                </c:pt>
                <c:pt idx="1">
                  <c:v>5.5242694534223471</c:v>
                </c:pt>
                <c:pt idx="2">
                  <c:v>6.4578318017528868</c:v>
                </c:pt>
                <c:pt idx="3">
                  <c:v>7.5559251814004966</c:v>
                </c:pt>
                <c:pt idx="4">
                  <c:v>7.9229364371321092</c:v>
                </c:pt>
                <c:pt idx="5">
                  <c:v>7.9941679779280257</c:v>
                </c:pt>
                <c:pt idx="6">
                  <c:v>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8E-4D64-A1B7-FEFFF8F998A8}"/>
            </c:ext>
          </c:extLst>
        </c:ser>
        <c:ser>
          <c:idx val="29"/>
          <c:order val="27"/>
          <c:tx>
            <c:v>Calibrated BacterioScan Data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Sheet1!$BG$19:$BG$55</c:f>
              <c:numCache>
                <c:formatCode>General</c:formatCode>
                <c:ptCount val="37"/>
              </c:numCache>
            </c:numRef>
          </c:xVal>
          <c:yVal>
            <c:numRef>
              <c:f>Sheet1!$BH$19:$BH$55</c:f>
              <c:numCache>
                <c:formatCode>General</c:formatCode>
                <c:ptCount val="37"/>
                <c:pt idx="0">
                  <c:v>6.0635801250000005</c:v>
                </c:pt>
                <c:pt idx="1">
                  <c:v>6.0758750721238179</c:v>
                </c:pt>
                <c:pt idx="2">
                  <c:v>6.0881700222610569</c:v>
                </c:pt>
                <c:pt idx="3">
                  <c:v>6.1004649754092082</c:v>
                </c:pt>
                <c:pt idx="4">
                  <c:v>6.1127599315657628</c:v>
                </c:pt>
                <c:pt idx="5">
                  <c:v>6.1250548907282152</c:v>
                </c:pt>
                <c:pt idx="6">
                  <c:v>6.1373498528940615</c:v>
                </c:pt>
                <c:pt idx="7">
                  <c:v>6.1496448180607999</c:v>
                </c:pt>
                <c:pt idx="8">
                  <c:v>6.16193978622593</c:v>
                </c:pt>
                <c:pt idx="9">
                  <c:v>6.1742347573869552</c:v>
                </c:pt>
                <c:pt idx="10">
                  <c:v>6.1865297315413796</c:v>
                </c:pt>
                <c:pt idx="11">
                  <c:v>6.1988247086867103</c:v>
                </c:pt>
                <c:pt idx="12">
                  <c:v>6.211119688820455</c:v>
                </c:pt>
                <c:pt idx="13">
                  <c:v>6.223414671940124</c:v>
                </c:pt>
                <c:pt idx="14">
                  <c:v>6.2357096580432314</c:v>
                </c:pt>
                <c:pt idx="15">
                  <c:v>6.2480046471272921</c:v>
                </c:pt>
                <c:pt idx="16">
                  <c:v>6.2602996391898209</c:v>
                </c:pt>
                <c:pt idx="17">
                  <c:v>6.272594634228339</c:v>
                </c:pt>
                <c:pt idx="18">
                  <c:v>6.2848896322403673</c:v>
                </c:pt>
                <c:pt idx="19">
                  <c:v>6.2971846332234271</c:v>
                </c:pt>
                <c:pt idx="20">
                  <c:v>6.3094796371750457</c:v>
                </c:pt>
                <c:pt idx="21">
                  <c:v>6.3217746440927485</c:v>
                </c:pt>
                <c:pt idx="22">
                  <c:v>6.3340696539740664</c:v>
                </c:pt>
                <c:pt idx="23">
                  <c:v>6.3463646668165294</c:v>
                </c:pt>
                <c:pt idx="24">
                  <c:v>6.358659682617672</c:v>
                </c:pt>
                <c:pt idx="25">
                  <c:v>6.3709547013750285</c:v>
                </c:pt>
                <c:pt idx="26">
                  <c:v>6.3832497230861378</c:v>
                </c:pt>
                <c:pt idx="27">
                  <c:v>6.3955447477485388</c:v>
                </c:pt>
                <c:pt idx="28">
                  <c:v>6.4078397753597729</c:v>
                </c:pt>
                <c:pt idx="29">
                  <c:v>6.4201348059173835</c:v>
                </c:pt>
                <c:pt idx="30">
                  <c:v>6.4324298394189174</c:v>
                </c:pt>
                <c:pt idx="31">
                  <c:v>6.4447248758619207</c:v>
                </c:pt>
                <c:pt idx="32">
                  <c:v>6.4570199152439454</c:v>
                </c:pt>
                <c:pt idx="33">
                  <c:v>6.4693149575625419</c:v>
                </c:pt>
                <c:pt idx="34">
                  <c:v>6.4816100028152634</c:v>
                </c:pt>
                <c:pt idx="35">
                  <c:v>6.4939050509996674</c:v>
                </c:pt>
                <c:pt idx="36">
                  <c:v>6.5062001021133113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2-435D-9139-BE759B502451}"/>
            </c:ext>
          </c:extLst>
        </c:ser>
        <c:ser>
          <c:idx val="8"/>
          <c:order val="28"/>
          <c:tx>
            <c:v>Model_TG_N_live_</c:v>
          </c:tx>
          <c:spPr>
            <a:ln w="2540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Sheet1!$CC$19:$CC$253</c:f>
              <c:numCache>
                <c:formatCode>General</c:formatCode>
                <c:ptCount val="235"/>
                <c:pt idx="0">
                  <c:v>-0.1294908052757151</c:v>
                </c:pt>
                <c:pt idx="1">
                  <c:v>4.4087501369801885E-2</c:v>
                </c:pt>
                <c:pt idx="2">
                  <c:v>9.4906729507764354E-3</c:v>
                </c:pt>
                <c:pt idx="3">
                  <c:v>7.2546582240691215E-2</c:v>
                </c:pt>
                <c:pt idx="4">
                  <c:v>4.9738472032305303E-2</c:v>
                </c:pt>
                <c:pt idx="5">
                  <c:v>7.5425842952382638E-2</c:v>
                </c:pt>
                <c:pt idx="6">
                  <c:v>0.10141469051991159</c:v>
                </c:pt>
                <c:pt idx="7">
                  <c:v>0.11280826691487622</c:v>
                </c:pt>
                <c:pt idx="8">
                  <c:v>0.13416972410901717</c:v>
                </c:pt>
                <c:pt idx="9">
                  <c:v>0.19238162738001119</c:v>
                </c:pt>
                <c:pt idx="10">
                  <c:v>0.1669894790933153</c:v>
                </c:pt>
                <c:pt idx="11">
                  <c:v>0.1397628748665527</c:v>
                </c:pt>
                <c:pt idx="12">
                  <c:v>0.147278773867483</c:v>
                </c:pt>
                <c:pt idx="13">
                  <c:v>0.14933565643461311</c:v>
                </c:pt>
                <c:pt idx="14">
                  <c:v>1.8735103489222027E-2</c:v>
                </c:pt>
                <c:pt idx="15">
                  <c:v>4.0841156626020059E-2</c:v>
                </c:pt>
                <c:pt idx="16">
                  <c:v>1.3503335165879982E-2</c:v>
                </c:pt>
                <c:pt idx="17">
                  <c:v>2.2717814666799896E-2</c:v>
                </c:pt>
                <c:pt idx="18">
                  <c:v>4.0207939525301661E-2</c:v>
                </c:pt>
                <c:pt idx="19">
                  <c:v>5.7698191447243197E-2</c:v>
                </c:pt>
                <c:pt idx="20">
                  <c:v>7.518857000096002E-2</c:v>
                </c:pt>
                <c:pt idx="21">
                  <c:v>9.2679074756258473E-2</c:v>
                </c:pt>
                <c:pt idx="22">
                  <c:v>0.1101697052844024</c:v>
                </c:pt>
                <c:pt idx="23">
                  <c:v>0.12766046115811491</c:v>
                </c:pt>
                <c:pt idx="24">
                  <c:v>0.14515134195156687</c:v>
                </c:pt>
                <c:pt idx="25">
                  <c:v>0.16264234724038129</c:v>
                </c:pt>
                <c:pt idx="26">
                  <c:v>0.18013347660161916</c:v>
                </c:pt>
                <c:pt idx="27">
                  <c:v>0.19762472961377764</c:v>
                </c:pt>
                <c:pt idx="28">
                  <c:v>0.21511610585679009</c:v>
                </c:pt>
                <c:pt idx="29">
                  <c:v>0.23260760491201182</c:v>
                </c:pt>
                <c:pt idx="30">
                  <c:v>0.25009922636222459</c:v>
                </c:pt>
                <c:pt idx="31">
                  <c:v>0.26759096979162322</c:v>
                </c:pt>
                <c:pt idx="32">
                  <c:v>0.28508283478581919</c:v>
                </c:pt>
                <c:pt idx="33">
                  <c:v>0.30257482093183086</c:v>
                </c:pt>
                <c:pt idx="34">
                  <c:v>0.32006692781807633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5C-4248-BAE6-2010C4CDB9BE}"/>
            </c:ext>
          </c:extLst>
        </c:ser>
        <c:ser>
          <c:idx val="28"/>
          <c:order val="29"/>
          <c:tx>
            <c:v>N_Data_for_Ntotal</c:v>
          </c:tx>
          <c:spPr>
            <a:ln w="19050">
              <a:noFill/>
            </a:ln>
          </c:spP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Sheet1!$BD$19:$BD$253</c:f>
              <c:numCache>
                <c:formatCode>0.000</c:formatCode>
                <c:ptCount val="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2-41C6-B395-C0F5EF427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179360"/>
        <c:axId val="675179776"/>
        <c:extLst>
          <c:ext xmlns:c15="http://schemas.microsoft.com/office/drawing/2012/chart" uri="{02D57815-91ED-43cb-92C2-25804820EDAC}">
            <c15:filteredScatterSeries>
              <c15:ser>
                <c:idx val="9"/>
                <c:order val="0"/>
                <c:tx>
                  <c:v>TG_1</c:v>
                </c:tx>
                <c:spPr>
                  <a:ln w="25400">
                    <a:noFill/>
                  </a:ln>
                </c:spPr>
                <c:xVal>
                  <c:numRef>
                    <c:extLst>
                      <c:ext uri="{02D57815-91ED-43cb-92C2-25804820EDAC}">
                        <c15:formulaRef>
                          <c15:sqref>Sheet1!$F$18:$F$252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Sheet1!$G$18:$G$252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6.0282292839228129</c:v>
                      </c:pt>
                      <c:pt idx="1">
                        <c:v>6.1606892861405722</c:v>
                      </c:pt>
                      <c:pt idx="2">
                        <c:v>6.1917830796997793</c:v>
                      </c:pt>
                      <c:pt idx="3">
                        <c:v>6.2551160770666678</c:v>
                      </c:pt>
                      <c:pt idx="4">
                        <c:v>6.2373481271255535</c:v>
                      </c:pt>
                      <c:pt idx="5">
                        <c:v>6.3337929450929318</c:v>
                      </c:pt>
                      <c:pt idx="6">
                        <c:v>6.3178479744051632</c:v>
                      </c:pt>
                      <c:pt idx="7">
                        <c:v>6.285099397306201</c:v>
                      </c:pt>
                      <c:pt idx="8">
                        <c:v>6.3141510040317206</c:v>
                      </c:pt>
                      <c:pt idx="9">
                        <c:v>6.3949837571779149</c:v>
                      </c:pt>
                      <c:pt idx="10">
                        <c:v>6.4643155118033606</c:v>
                      </c:pt>
                      <c:pt idx="11">
                        <c:v>6.4572907051811477</c:v>
                      </c:pt>
                      <c:pt idx="12">
                        <c:v>6.5922277940710661</c:v>
                      </c:pt>
                      <c:pt idx="13">
                        <c:v>6.651023509079355</c:v>
                      </c:pt>
                      <c:pt idx="14">
                        <c:v>6.6798804323676713</c:v>
                      </c:pt>
                      <c:pt idx="15">
                        <c:v>6.8260179477250835</c:v>
                      </c:pt>
                      <c:pt idx="16">
                        <c:v>6.9160432052356882</c:v>
                      </c:pt>
                      <c:pt idx="17">
                        <c:v>6.9565269377119439</c:v>
                      </c:pt>
                      <c:pt idx="18">
                        <c:v>7.0909577670453734</c:v>
                      </c:pt>
                      <c:pt idx="19">
                        <c:v>7.1561201350803705</c:v>
                      </c:pt>
                      <c:pt idx="20">
                        <c:v>7.3061209952793549</c:v>
                      </c:pt>
                      <c:pt idx="21">
                        <c:v>7.2949622468365192</c:v>
                      </c:pt>
                      <c:pt idx="22">
                        <c:v>7.5250147707257309</c:v>
                      </c:pt>
                      <c:pt idx="23">
                        <c:v>7.5549893547648592</c:v>
                      </c:pt>
                      <c:pt idx="24">
                        <c:v>7.5242430563581228</c:v>
                      </c:pt>
                      <c:pt idx="25">
                        <c:v>7.6919838898392907</c:v>
                      </c:pt>
                      <c:pt idx="26">
                        <c:v>7.7824383602012546</c:v>
                      </c:pt>
                      <c:pt idx="27">
                        <c:v>7.8130013573199193</c:v>
                      </c:pt>
                      <c:pt idx="28">
                        <c:v>7.9359359961721907</c:v>
                      </c:pt>
                      <c:pt idx="29">
                        <c:v>8.0907116490456747</c:v>
                      </c:pt>
                      <c:pt idx="30">
                        <c:v>8.0733335408956943</c:v>
                      </c:pt>
                      <c:pt idx="31">
                        <c:v>8.177142396263406</c:v>
                      </c:pt>
                      <c:pt idx="32">
                        <c:v>8.2219204446473597</c:v>
                      </c:pt>
                      <c:pt idx="33">
                        <c:v>8.3804891992426818</c:v>
                      </c:pt>
                      <c:pt idx="34">
                        <c:v>8.3388955470221617</c:v>
                      </c:pt>
                      <c:pt idx="35">
                        <c:v>8.341027730650044</c:v>
                      </c:pt>
                      <c:pt idx="36">
                        <c:v>8.2768707966552082</c:v>
                      </c:pt>
                      <c:pt idx="37">
                        <c:v>8.3459623037929695</c:v>
                      </c:pt>
                      <c:pt idx="38">
                        <c:v>8.3542081565220112</c:v>
                      </c:pt>
                      <c:pt idx="39">
                        <c:v>8.3254538621123721</c:v>
                      </c:pt>
                      <c:pt idx="40">
                        <c:v>8.3007368285982039</c:v>
                      </c:pt>
                      <c:pt idx="41">
                        <c:v>8.4638172097218565</c:v>
                      </c:pt>
                      <c:pt idx="42">
                        <c:v>8.4309954986637052</c:v>
                      </c:pt>
                      <c:pt idx="43">
                        <c:v>8.4197956836019756</c:v>
                      </c:pt>
                      <c:pt idx="44">
                        <c:v>8.3544958524919402</c:v>
                      </c:pt>
                      <c:pt idx="45">
                        <c:v>8.340832591385098</c:v>
                      </c:pt>
                      <c:pt idx="46">
                        <c:v>8.3536089403758709</c:v>
                      </c:pt>
                      <c:pt idx="47">
                        <c:v>8.428148180542447</c:v>
                      </c:pt>
                      <c:pt idx="48">
                        <c:v>8.4749157442370286</c:v>
                      </c:pt>
                      <c:pt idx="49">
                        <c:v>8.5181285128348119</c:v>
                      </c:pt>
                      <c:pt idx="50">
                        <c:v>8.4037866018019649</c:v>
                      </c:pt>
                      <c:pt idx="51">
                        <c:v>8.4957667850778922</c:v>
                      </c:pt>
                      <c:pt idx="52">
                        <c:v>8.5097106369370454</c:v>
                      </c:pt>
                      <c:pt idx="53">
                        <c:v>8.5287693221547585</c:v>
                      </c:pt>
                      <c:pt idx="54">
                        <c:v>8.5321500447000691</c:v>
                      </c:pt>
                      <c:pt idx="55">
                        <c:v>8.622179300452558</c:v>
                      </c:pt>
                      <c:pt idx="56">
                        <c:v>8.5924524511695086</c:v>
                      </c:pt>
                      <c:pt idx="57">
                        <c:v>8.531156898539189</c:v>
                      </c:pt>
                      <c:pt idx="58">
                        <c:v>8.5362439395653258</c:v>
                      </c:pt>
                      <c:pt idx="59">
                        <c:v>8.5830608115753186</c:v>
                      </c:pt>
                      <c:pt idx="60">
                        <c:v>8.5771790609900993</c:v>
                      </c:pt>
                      <c:pt idx="61">
                        <c:v>8.6097564811218152</c:v>
                      </c:pt>
                      <c:pt idx="62">
                        <c:v>8.6249843967246598</c:v>
                      </c:pt>
                      <c:pt idx="63">
                        <c:v>8.6536968316554663</c:v>
                      </c:pt>
                      <c:pt idx="64">
                        <c:v>8.6514394272113027</c:v>
                      </c:pt>
                      <c:pt idx="65">
                        <c:v>8.7377142927878548</c:v>
                      </c:pt>
                      <c:pt idx="66">
                        <c:v>8.7807284439571429</c:v>
                      </c:pt>
                      <c:pt idx="67">
                        <c:v>8.8597281537279091</c:v>
                      </c:pt>
                      <c:pt idx="68">
                        <c:v>8.8192718216434418</c:v>
                      </c:pt>
                      <c:pt idx="69">
                        <c:v>8.9978026684268446</c:v>
                      </c:pt>
                      <c:pt idx="70">
                        <c:v>8.8712667511969432</c:v>
                      </c:pt>
                      <c:pt idx="71">
                        <c:v>9.1730198702466534</c:v>
                      </c:pt>
                      <c:pt idx="72">
                        <c:v>9.1408187532078014</c:v>
                      </c:pt>
                      <c:pt idx="73">
                        <c:v>9.2562973478174406</c:v>
                      </c:pt>
                      <c:pt idx="74">
                        <c:v>9.0571341024802301</c:v>
                      </c:pt>
                      <c:pt idx="75">
                        <c:v>9.2531848044568186</c:v>
                      </c:pt>
                      <c:pt idx="76">
                        <c:v>9.297595012347772</c:v>
                      </c:pt>
                      <c:pt idx="77">
                        <c:v>9.2393558751878455</c:v>
                      </c:pt>
                      <c:pt idx="78">
                        <c:v>9.3652200058590687</c:v>
                      </c:pt>
                      <c:pt idx="79">
                        <c:v>9.3204190434581715</c:v>
                      </c:pt>
                      <c:pt idx="80">
                        <c:v>9.3054197855146388</c:v>
                      </c:pt>
                      <c:pt idx="81">
                        <c:v>9.3559011497302169</c:v>
                      </c:pt>
                      <c:pt idx="82">
                        <c:v>9.4113166490707592</c:v>
                      </c:pt>
                      <c:pt idx="83">
                        <c:v>9.3340167798258467</c:v>
                      </c:pt>
                      <c:pt idx="84">
                        <c:v>9.3207823940385222</c:v>
                      </c:pt>
                      <c:pt idx="85">
                        <c:v>9.2989636321494213</c:v>
                      </c:pt>
                      <c:pt idx="86">
                        <c:v>9.2948878485872672</c:v>
                      </c:pt>
                      <c:pt idx="87">
                        <c:v>9.2603790043463832</c:v>
                      </c:pt>
                      <c:pt idx="88">
                        <c:v>9.243800031373512</c:v>
                      </c:pt>
                      <c:pt idx="89">
                        <c:v>9.4109700600771102</c:v>
                      </c:pt>
                      <c:pt idx="90">
                        <c:v>9.3510407507586599</c:v>
                      </c:pt>
                      <c:pt idx="91">
                        <c:v>9.3176881876597495</c:v>
                      </c:pt>
                      <c:pt idx="92">
                        <c:v>9.3443892597261939</c:v>
                      </c:pt>
                      <c:pt idx="93">
                        <c:v>9.2510661278485262</c:v>
                      </c:pt>
                      <c:pt idx="94">
                        <c:v>9.2780879452399994</c:v>
                      </c:pt>
                      <c:pt idx="95">
                        <c:v>9.3209279318348539</c:v>
                      </c:pt>
                      <c:pt idx="96">
                        <c:v>9.3358311530051399</c:v>
                      </c:pt>
                      <c:pt idx="97">
                        <c:v>9.3249314598006254</c:v>
                      </c:pt>
                      <c:pt idx="98">
                        <c:v>9.2462345138755317</c:v>
                      </c:pt>
                      <c:pt idx="99">
                        <c:v>9.3373538455785123</c:v>
                      </c:pt>
                      <c:pt idx="100">
                        <c:v>9.3148113262547625</c:v>
                      </c:pt>
                      <c:pt idx="101">
                        <c:v>9.281970106825403</c:v>
                      </c:pt>
                      <c:pt idx="102">
                        <c:v>9.2888578037405942</c:v>
                      </c:pt>
                      <c:pt idx="103">
                        <c:v>9.3779499900779673</c:v>
                      </c:pt>
                      <c:pt idx="104">
                        <c:v>9.2954593938477998</c:v>
                      </c:pt>
                      <c:pt idx="105">
                        <c:v>9.296602686988896</c:v>
                      </c:pt>
                      <c:pt idx="106">
                        <c:v>9.2125839511723413</c:v>
                      </c:pt>
                      <c:pt idx="107">
                        <c:v>9.3191850627210417</c:v>
                      </c:pt>
                      <c:pt idx="108">
                        <c:v>9.3592316602512913</c:v>
                      </c:pt>
                      <c:pt idx="109">
                        <c:v>9.3238738825153504</c:v>
                      </c:pt>
                      <c:pt idx="110">
                        <c:v>9.3434947018772849</c:v>
                      </c:pt>
                      <c:pt idx="111">
                        <c:v>9.3006772148671217</c:v>
                      </c:pt>
                      <c:pt idx="112">
                        <c:v>9.349915544262684</c:v>
                      </c:pt>
                      <c:pt idx="113">
                        <c:v>9.3466976479890747</c:v>
                      </c:pt>
                      <c:pt idx="114">
                        <c:v>9.3467957845423442</c:v>
                      </c:pt>
                      <c:pt idx="115">
                        <c:v>9.3280363259242307</c:v>
                      </c:pt>
                      <c:pt idx="116">
                        <c:v>9.3935047114387906</c:v>
                      </c:pt>
                      <c:pt idx="117">
                        <c:v>9.3400952866940834</c:v>
                      </c:pt>
                      <c:pt idx="118">
                        <c:v>9.4206055769638866</c:v>
                      </c:pt>
                      <c:pt idx="119">
                        <c:v>9.3060440195234353</c:v>
                      </c:pt>
                      <c:pt idx="120">
                        <c:v>9.299104235425073</c:v>
                      </c:pt>
                      <c:pt idx="121">
                        <c:v>9.3430906273395209</c:v>
                      </c:pt>
                      <c:pt idx="122">
                        <c:v>9.3730890498700834</c:v>
                      </c:pt>
                      <c:pt idx="123">
                        <c:v>9.2921541600384128</c:v>
                      </c:pt>
                      <c:pt idx="124">
                        <c:v>9.3382586888162056</c:v>
                      </c:pt>
                      <c:pt idx="125">
                        <c:v>9.3043770135491837</c:v>
                      </c:pt>
                      <c:pt idx="126">
                        <c:v>9.3076382606632286</c:v>
                      </c:pt>
                      <c:pt idx="127">
                        <c:v>9.3745627625067947</c:v>
                      </c:pt>
                      <c:pt idx="128">
                        <c:v>9.301996443390145</c:v>
                      </c:pt>
                      <c:pt idx="129">
                        <c:v>9.3411710595376114</c:v>
                      </c:pt>
                      <c:pt idx="130">
                        <c:v>9.4697233048926108</c:v>
                      </c:pt>
                      <c:pt idx="131">
                        <c:v>9.3791124125814491</c:v>
                      </c:pt>
                      <c:pt idx="132">
                        <c:v>9.4077426723476609</c:v>
                      </c:pt>
                      <c:pt idx="133">
                        <c:v>9.3634532548703113</c:v>
                      </c:pt>
                      <c:pt idx="134">
                        <c:v>9.2394712231179348</c:v>
                      </c:pt>
                      <c:pt idx="135">
                        <c:v>9.2671569051939411</c:v>
                      </c:pt>
                      <c:pt idx="136">
                        <c:v>9.3382776143447739</c:v>
                      </c:pt>
                      <c:pt idx="137">
                        <c:v>9.2788784312349204</c:v>
                      </c:pt>
                      <c:pt idx="138">
                        <c:v>9.2816539011442281</c:v>
                      </c:pt>
                      <c:pt idx="139">
                        <c:v>9.4228932096271798</c:v>
                      </c:pt>
                      <c:pt idx="140">
                        <c:v>9.272372097067116</c:v>
                      </c:pt>
                      <c:pt idx="141">
                        <c:v>9.2776003975482499</c:v>
                      </c:pt>
                      <c:pt idx="142">
                        <c:v>9.4120026527712159</c:v>
                      </c:pt>
                      <c:pt idx="143">
                        <c:v>9.3315111405702638</c:v>
                      </c:pt>
                      <c:pt idx="144">
                        <c:v>9.273546610941521</c:v>
                      </c:pt>
                      <c:pt idx="145">
                        <c:v>9.2999182132299207</c:v>
                      </c:pt>
                      <c:pt idx="146">
                        <c:v>9.2807292380488153</c:v>
                      </c:pt>
                      <c:pt idx="147">
                        <c:v>9.3404093036813904</c:v>
                      </c:pt>
                      <c:pt idx="148">
                        <c:v>9.2775328080890418</c:v>
                      </c:pt>
                      <c:pt idx="149">
                        <c:v>9.2969131208954074</c:v>
                      </c:pt>
                      <c:pt idx="150">
                        <c:v>9.3227654467672263</c:v>
                      </c:pt>
                      <c:pt idx="151">
                        <c:v>9.392611956625327</c:v>
                      </c:pt>
                      <c:pt idx="152">
                        <c:v>9.2404548483895308</c:v>
                      </c:pt>
                      <c:pt idx="153">
                        <c:v>9.246605161896051</c:v>
                      </c:pt>
                      <c:pt idx="154">
                        <c:v>9.4541605219199827</c:v>
                      </c:pt>
                      <c:pt idx="155">
                        <c:v>9.3195795146791891</c:v>
                      </c:pt>
                      <c:pt idx="156">
                        <c:v>9.2788263141393745</c:v>
                      </c:pt>
                      <c:pt idx="157">
                        <c:v>9.3637244599510954</c:v>
                      </c:pt>
                      <c:pt idx="158">
                        <c:v>9.3205481982252909</c:v>
                      </c:pt>
                      <c:pt idx="159">
                        <c:v>9.2751683994589271</c:v>
                      </c:pt>
                      <c:pt idx="160">
                        <c:v>9.2059158452471319</c:v>
                      </c:pt>
                      <c:pt idx="161">
                        <c:v>9.2222861532942648</c:v>
                      </c:pt>
                      <c:pt idx="162">
                        <c:v>9.2266500783412653</c:v>
                      </c:pt>
                      <c:pt idx="163">
                        <c:v>9.3336026710595004</c:v>
                      </c:pt>
                      <c:pt idx="164">
                        <c:v>9.328745679980841</c:v>
                      </c:pt>
                      <c:pt idx="165">
                        <c:v>9.2115851192002935</c:v>
                      </c:pt>
                      <c:pt idx="166">
                        <c:v>9.350164349429857</c:v>
                      </c:pt>
                      <c:pt idx="167">
                        <c:v>9.4081563999635147</c:v>
                      </c:pt>
                      <c:pt idx="168">
                        <c:v>9.2458611657449516</c:v>
                      </c:pt>
                      <c:pt idx="169">
                        <c:v>9.2743592141812599</c:v>
                      </c:pt>
                      <c:pt idx="170">
                        <c:v>9.3461457820885769</c:v>
                      </c:pt>
                      <c:pt idx="171">
                        <c:v>9.1999978071797059</c:v>
                      </c:pt>
                      <c:pt idx="172">
                        <c:v>9.2179527072995047</c:v>
                      </c:pt>
                      <c:pt idx="173">
                        <c:v>9.2567421281822142</c:v>
                      </c:pt>
                      <c:pt idx="174">
                        <c:v>9.2700595397105801</c:v>
                      </c:pt>
                      <c:pt idx="175">
                        <c:v>9.3546324011074855</c:v>
                      </c:pt>
                      <c:pt idx="176">
                        <c:v>9.2871358563639781</c:v>
                      </c:pt>
                      <c:pt idx="177">
                        <c:v>9.286387386136548</c:v>
                      </c:pt>
                      <c:pt idx="178">
                        <c:v>9.2118625652033153</c:v>
                      </c:pt>
                      <c:pt idx="179">
                        <c:v>9.2540609059290198</c:v>
                      </c:pt>
                      <c:pt idx="180">
                        <c:v>9.2774882608108484</c:v>
                      </c:pt>
                      <c:pt idx="181">
                        <c:v>9.3446822080072813</c:v>
                      </c:pt>
                      <c:pt idx="182">
                        <c:v>9.3327480841133177</c:v>
                      </c:pt>
                      <c:pt idx="183">
                        <c:v>9.219253709755348</c:v>
                      </c:pt>
                      <c:pt idx="184">
                        <c:v>9.1889997793686451</c:v>
                      </c:pt>
                      <c:pt idx="185">
                        <c:v>9.1345635835733834</c:v>
                      </c:pt>
                      <c:pt idx="186">
                        <c:v>9.1837971706956285</c:v>
                      </c:pt>
                      <c:pt idx="187">
                        <c:v>9.3416344219824659</c:v>
                      </c:pt>
                      <c:pt idx="188">
                        <c:v>9.3870130147176205</c:v>
                      </c:pt>
                      <c:pt idx="189">
                        <c:v>9.3020594812483317</c:v>
                      </c:pt>
                      <c:pt idx="190">
                        <c:v>9.3203060247759879</c:v>
                      </c:pt>
                      <c:pt idx="191">
                        <c:v>9.1943532992241241</c:v>
                      </c:pt>
                      <c:pt idx="192">
                        <c:v>9.3043905146027495</c:v>
                      </c:pt>
                      <c:pt idx="193">
                        <c:v>9.2422236425692397</c:v>
                      </c:pt>
                      <c:pt idx="194">
                        <c:v>9.3503312966512002</c:v>
                      </c:pt>
                      <c:pt idx="195">
                        <c:v>9.1979716821459476</c:v>
                      </c:pt>
                      <c:pt idx="196">
                        <c:v>9.2604870175171694</c:v>
                      </c:pt>
                      <c:pt idx="197">
                        <c:v>9.1998066673081347</c:v>
                      </c:pt>
                      <c:pt idx="198">
                        <c:v>9.3378859037095658</c:v>
                      </c:pt>
                      <c:pt idx="199">
                        <c:v>9.3778295041702542</c:v>
                      </c:pt>
                      <c:pt idx="200">
                        <c:v>9.3429297524413464</c:v>
                      </c:pt>
                      <c:pt idx="201">
                        <c:v>9.4193957076544077</c:v>
                      </c:pt>
                      <c:pt idx="202">
                        <c:v>9.2829071705872526</c:v>
                      </c:pt>
                      <c:pt idx="203">
                        <c:v>9.4047851970252285</c:v>
                      </c:pt>
                      <c:pt idx="204">
                        <c:v>9.4457886167394172</c:v>
                      </c:pt>
                      <c:pt idx="205">
                        <c:v>9.3358306454007014</c:v>
                      </c:pt>
                      <c:pt idx="206">
                        <c:v>9.3254636564363143</c:v>
                      </c:pt>
                      <c:pt idx="207">
                        <c:v>9.4125652905136743</c:v>
                      </c:pt>
                      <c:pt idx="208">
                        <c:v>9.370499758677207</c:v>
                      </c:pt>
                      <c:pt idx="209">
                        <c:v>9.3546368579913697</c:v>
                      </c:pt>
                      <c:pt idx="210">
                        <c:v>9.3997777252319157</c:v>
                      </c:pt>
                      <c:pt idx="211">
                        <c:v>9.4579726319492892</c:v>
                      </c:pt>
                      <c:pt idx="212">
                        <c:v>9.3370483739649099</c:v>
                      </c:pt>
                      <c:pt idx="213">
                        <c:v>9.4482791131922639</c:v>
                      </c:pt>
                      <c:pt idx="214">
                        <c:v>9.4361829826699299</c:v>
                      </c:pt>
                      <c:pt idx="215">
                        <c:v>9.4752873042685284</c:v>
                      </c:pt>
                      <c:pt idx="216">
                        <c:v>9.4096650713397718</c:v>
                      </c:pt>
                      <c:pt idx="217">
                        <c:v>9.3910590939800063</c:v>
                      </c:pt>
                      <c:pt idx="218">
                        <c:v>9.4818899096985376</c:v>
                      </c:pt>
                      <c:pt idx="219">
                        <c:v>9.4477110774766633</c:v>
                      </c:pt>
                      <c:pt idx="220">
                        <c:v>9.3390566957843184</c:v>
                      </c:pt>
                      <c:pt idx="221">
                        <c:v>9.4972334017793827</c:v>
                      </c:pt>
                      <c:pt idx="222">
                        <c:v>9.2489751985047821</c:v>
                      </c:pt>
                      <c:pt idx="223">
                        <c:v>9.4670402705996857</c:v>
                      </c:pt>
                      <c:pt idx="224">
                        <c:v>9.3762210299118589</c:v>
                      </c:pt>
                      <c:pt idx="225">
                        <c:v>9.4912384969489842</c:v>
                      </c:pt>
                      <c:pt idx="226">
                        <c:v>9.5219433770194843</c:v>
                      </c:pt>
                      <c:pt idx="227">
                        <c:v>9.4698876382034172</c:v>
                      </c:pt>
                      <c:pt idx="228">
                        <c:v>9.4314064057899536</c:v>
                      </c:pt>
                      <c:pt idx="229">
                        <c:v>9.450428942125173</c:v>
                      </c:pt>
                      <c:pt idx="230">
                        <c:v>9.4914477825548396</c:v>
                      </c:pt>
                      <c:pt idx="231">
                        <c:v>9.5251611794106861</c:v>
                      </c:pt>
                      <c:pt idx="232">
                        <c:v>9.589286357886003</c:v>
                      </c:pt>
                      <c:pt idx="233">
                        <c:v>9.533396365753557</c:v>
                      </c:pt>
                      <c:pt idx="234">
                        <c:v>9.5139911433202684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428E-4D64-A1B7-FEFFF8F998A8}"/>
                  </c:ext>
                </c:extLst>
              </c15:ser>
            </c15:filteredScatterSeries>
            <c15:filteredScatterSeries>
              <c15:ser>
                <c:idx val="10"/>
                <c:order val="1"/>
                <c:tx>
                  <c:v>TG_2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Sheet1!$F$253:$F$487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Sheet1!$G$253:$G$487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6.0530544761130454</c:v>
                      </c:pt>
                      <c:pt idx="1">
                        <c:v>6.0149879136890334</c:v>
                      </c:pt>
                      <c:pt idx="2">
                        <c:v>6.1469795372103251</c:v>
                      </c:pt>
                      <c:pt idx="3">
                        <c:v>6.1416916133881871</c:v>
                      </c:pt>
                      <c:pt idx="4">
                        <c:v>6.2060018623911031</c:v>
                      </c:pt>
                      <c:pt idx="5">
                        <c:v>6.1823976709501025</c:v>
                      </c:pt>
                      <c:pt idx="6">
                        <c:v>6.2386820764384723</c:v>
                      </c:pt>
                      <c:pt idx="7">
                        <c:v>6.2350430751973116</c:v>
                      </c:pt>
                      <c:pt idx="8">
                        <c:v>6.297796855373921</c:v>
                      </c:pt>
                      <c:pt idx="9">
                        <c:v>6.4496580607921503</c:v>
                      </c:pt>
                      <c:pt idx="10">
                        <c:v>6.4480261981841389</c:v>
                      </c:pt>
                      <c:pt idx="11">
                        <c:v>6.5074366775839518</c:v>
                      </c:pt>
                      <c:pt idx="12">
                        <c:v>6.65452587180802</c:v>
                      </c:pt>
                      <c:pt idx="13">
                        <c:v>6.7085168322516449</c:v>
                      </c:pt>
                      <c:pt idx="14">
                        <c:v>6.7897113513579406</c:v>
                      </c:pt>
                      <c:pt idx="15">
                        <c:v>6.8197474474938522</c:v>
                      </c:pt>
                      <c:pt idx="16">
                        <c:v>6.9154378346241332</c:v>
                      </c:pt>
                      <c:pt idx="17">
                        <c:v>6.9194825939045632</c:v>
                      </c:pt>
                      <c:pt idx="18">
                        <c:v>7.080999250417026</c:v>
                      </c:pt>
                      <c:pt idx="19">
                        <c:v>7.1795454085394752</c:v>
                      </c:pt>
                      <c:pt idx="20">
                        <c:v>7.2241850600417843</c:v>
                      </c:pt>
                      <c:pt idx="21">
                        <c:v>7.34424622656016</c:v>
                      </c:pt>
                      <c:pt idx="22">
                        <c:v>7.4796217366227191</c:v>
                      </c:pt>
                      <c:pt idx="23">
                        <c:v>7.4641342600044087</c:v>
                      </c:pt>
                      <c:pt idx="24">
                        <c:v>7.5274545082549524</c:v>
                      </c:pt>
                      <c:pt idx="25">
                        <c:v>7.6000470905856172</c:v>
                      </c:pt>
                      <c:pt idx="26">
                        <c:v>7.662716941103314</c:v>
                      </c:pt>
                      <c:pt idx="27">
                        <c:v>7.7414268696087776</c:v>
                      </c:pt>
                      <c:pt idx="28">
                        <c:v>7.8411000186477846</c:v>
                      </c:pt>
                      <c:pt idx="29">
                        <c:v>7.9217421754996389</c:v>
                      </c:pt>
                      <c:pt idx="30">
                        <c:v>8.0037264749292802</c:v>
                      </c:pt>
                      <c:pt idx="31">
                        <c:v>8.0154896796880593</c:v>
                      </c:pt>
                      <c:pt idx="32">
                        <c:v>8.0780168393977032</c:v>
                      </c:pt>
                      <c:pt idx="33">
                        <c:v>8.2129374114050684</c:v>
                      </c:pt>
                      <c:pt idx="34">
                        <c:v>8.2062231133690364</c:v>
                      </c:pt>
                      <c:pt idx="35">
                        <c:v>8.1866320220038986</c:v>
                      </c:pt>
                      <c:pt idx="36">
                        <c:v>8.2060522881555595</c:v>
                      </c:pt>
                      <c:pt idx="37">
                        <c:v>8.2556162846008831</c:v>
                      </c:pt>
                      <c:pt idx="38">
                        <c:v>8.2745273944561273</c:v>
                      </c:pt>
                      <c:pt idx="39">
                        <c:v>8.3175370655865759</c:v>
                      </c:pt>
                      <c:pt idx="40">
                        <c:v>8.3388012452178515</c:v>
                      </c:pt>
                      <c:pt idx="41">
                        <c:v>8.3801460032643895</c:v>
                      </c:pt>
                      <c:pt idx="42">
                        <c:v>8.3623066116971589</c:v>
                      </c:pt>
                      <c:pt idx="43">
                        <c:v>8.2498314724171138</c:v>
                      </c:pt>
                      <c:pt idx="44">
                        <c:v>8.3342871083308054</c:v>
                      </c:pt>
                      <c:pt idx="45">
                        <c:v>8.3624504246769664</c:v>
                      </c:pt>
                      <c:pt idx="46">
                        <c:v>8.392466184555726</c:v>
                      </c:pt>
                      <c:pt idx="47">
                        <c:v>8.347406380026607</c:v>
                      </c:pt>
                      <c:pt idx="48">
                        <c:v>8.3816808249319106</c:v>
                      </c:pt>
                      <c:pt idx="49">
                        <c:v>8.3635335428185886</c:v>
                      </c:pt>
                      <c:pt idx="50">
                        <c:v>8.3811152215253788</c:v>
                      </c:pt>
                      <c:pt idx="51">
                        <c:v>8.353674504781873</c:v>
                      </c:pt>
                      <c:pt idx="52">
                        <c:v>8.3894178205931915</c:v>
                      </c:pt>
                      <c:pt idx="53">
                        <c:v>8.420847434902532</c:v>
                      </c:pt>
                      <c:pt idx="54">
                        <c:v>8.3991617541522707</c:v>
                      </c:pt>
                      <c:pt idx="55">
                        <c:v>8.4536711161805247</c:v>
                      </c:pt>
                      <c:pt idx="56">
                        <c:v>8.4624281542991202</c:v>
                      </c:pt>
                      <c:pt idx="57">
                        <c:v>8.4083087660650762</c:v>
                      </c:pt>
                      <c:pt idx="58">
                        <c:v>8.4497205298726197</c:v>
                      </c:pt>
                      <c:pt idx="59">
                        <c:v>8.5104231682887903</c:v>
                      </c:pt>
                      <c:pt idx="60">
                        <c:v>8.4872017820671442</c:v>
                      </c:pt>
                      <c:pt idx="61">
                        <c:v>8.4565744734295993</c:v>
                      </c:pt>
                      <c:pt idx="62">
                        <c:v>8.5227800830928597</c:v>
                      </c:pt>
                      <c:pt idx="63">
                        <c:v>8.4849669742368654</c:v>
                      </c:pt>
                      <c:pt idx="64">
                        <c:v>8.6217648142048056</c:v>
                      </c:pt>
                      <c:pt idx="65">
                        <c:v>8.5049944544747689</c:v>
                      </c:pt>
                      <c:pt idx="66">
                        <c:v>8.5669265135541917</c:v>
                      </c:pt>
                      <c:pt idx="67">
                        <c:v>8.6562731423088</c:v>
                      </c:pt>
                      <c:pt idx="68">
                        <c:v>8.7140819791419766</c:v>
                      </c:pt>
                      <c:pt idx="69">
                        <c:v>8.6925355708602137</c:v>
                      </c:pt>
                      <c:pt idx="70">
                        <c:v>8.853017226285143</c:v>
                      </c:pt>
                      <c:pt idx="71">
                        <c:v>8.9639434050648905</c:v>
                      </c:pt>
                      <c:pt idx="72">
                        <c:v>8.9269723371089675</c:v>
                      </c:pt>
                      <c:pt idx="73">
                        <c:v>8.9311790979653232</c:v>
                      </c:pt>
                      <c:pt idx="74">
                        <c:v>9.1023910093713418</c:v>
                      </c:pt>
                      <c:pt idx="75">
                        <c:v>9.1784360504298554</c:v>
                      </c:pt>
                      <c:pt idx="76">
                        <c:v>9.1942965475959948</c:v>
                      </c:pt>
                      <c:pt idx="77">
                        <c:v>9.1576368373880062</c:v>
                      </c:pt>
                      <c:pt idx="78">
                        <c:v>9.231760658581539</c:v>
                      </c:pt>
                      <c:pt idx="79">
                        <c:v>9.233349484084286</c:v>
                      </c:pt>
                      <c:pt idx="80">
                        <c:v>9.1695305745765854</c:v>
                      </c:pt>
                      <c:pt idx="81">
                        <c:v>9.0681828357557031</c:v>
                      </c:pt>
                      <c:pt idx="82">
                        <c:v>9.2272586250256232</c:v>
                      </c:pt>
                      <c:pt idx="83">
                        <c:v>9.1282969687626689</c:v>
                      </c:pt>
                      <c:pt idx="84">
                        <c:v>9.1690654333805561</c:v>
                      </c:pt>
                      <c:pt idx="85">
                        <c:v>9.0669360559500323</c:v>
                      </c:pt>
                      <c:pt idx="86">
                        <c:v>9.1557685944173901</c:v>
                      </c:pt>
                      <c:pt idx="87">
                        <c:v>9.1742626920316557</c:v>
                      </c:pt>
                      <c:pt idx="88">
                        <c:v>9.1209179236356661</c:v>
                      </c:pt>
                      <c:pt idx="89">
                        <c:v>9.1686994256756762</c:v>
                      </c:pt>
                      <c:pt idx="90">
                        <c:v>9.1377470296002663</c:v>
                      </c:pt>
                      <c:pt idx="91">
                        <c:v>9.1111812243527908</c:v>
                      </c:pt>
                      <c:pt idx="92">
                        <c:v>9.2477978459968959</c:v>
                      </c:pt>
                      <c:pt idx="93">
                        <c:v>9.2275869695618429</c:v>
                      </c:pt>
                      <c:pt idx="94">
                        <c:v>9.2060279252237454</c:v>
                      </c:pt>
                      <c:pt idx="95">
                        <c:v>9.1611559555804138</c:v>
                      </c:pt>
                      <c:pt idx="96">
                        <c:v>9.2914842148474079</c:v>
                      </c:pt>
                      <c:pt idx="97">
                        <c:v>9.144018151256855</c:v>
                      </c:pt>
                      <c:pt idx="98">
                        <c:v>9.1823191806514739</c:v>
                      </c:pt>
                      <c:pt idx="99">
                        <c:v>9.1995211322556329</c:v>
                      </c:pt>
                      <c:pt idx="100">
                        <c:v>9.1566536081816103</c:v>
                      </c:pt>
                      <c:pt idx="101">
                        <c:v>9.2289728766229526</c:v>
                      </c:pt>
                      <c:pt idx="102">
                        <c:v>9.2050512688137349</c:v>
                      </c:pt>
                      <c:pt idx="103">
                        <c:v>9.1199127232003629</c:v>
                      </c:pt>
                      <c:pt idx="104">
                        <c:v>9.0586394996726742</c:v>
                      </c:pt>
                      <c:pt idx="105">
                        <c:v>9.152653690554267</c:v>
                      </c:pt>
                      <c:pt idx="106">
                        <c:v>9.2437792135674979</c:v>
                      </c:pt>
                      <c:pt idx="107">
                        <c:v>9.1017855661620928</c:v>
                      </c:pt>
                      <c:pt idx="108">
                        <c:v>9.2248093372457305</c:v>
                      </c:pt>
                      <c:pt idx="109">
                        <c:v>9.2711259634528052</c:v>
                      </c:pt>
                      <c:pt idx="110">
                        <c:v>9.3528064836203075</c:v>
                      </c:pt>
                      <c:pt idx="111">
                        <c:v>9.2167351104817108</c:v>
                      </c:pt>
                      <c:pt idx="112">
                        <c:v>9.3432275352197536</c:v>
                      </c:pt>
                      <c:pt idx="113">
                        <c:v>9.2625085507676648</c:v>
                      </c:pt>
                      <c:pt idx="114">
                        <c:v>9.1769534174207461</c:v>
                      </c:pt>
                      <c:pt idx="115">
                        <c:v>9.2570844454635353</c:v>
                      </c:pt>
                      <c:pt idx="116">
                        <c:v>9.2393911366048123</c:v>
                      </c:pt>
                      <c:pt idx="117">
                        <c:v>9.1727069048865584</c:v>
                      </c:pt>
                      <c:pt idx="118">
                        <c:v>9.2748221387030174</c:v>
                      </c:pt>
                      <c:pt idx="119">
                        <c:v>9.3118298982185319</c:v>
                      </c:pt>
                      <c:pt idx="120">
                        <c:v>9.2709697563617013</c:v>
                      </c:pt>
                      <c:pt idx="121">
                        <c:v>9.2449531103437952</c:v>
                      </c:pt>
                      <c:pt idx="122">
                        <c:v>9.3218004808676298</c:v>
                      </c:pt>
                      <c:pt idx="123">
                        <c:v>9.2455351021889154</c:v>
                      </c:pt>
                      <c:pt idx="124">
                        <c:v>9.281208790124472</c:v>
                      </c:pt>
                      <c:pt idx="125">
                        <c:v>9.2979724994730244</c:v>
                      </c:pt>
                      <c:pt idx="126">
                        <c:v>9.2785063368718195</c:v>
                      </c:pt>
                      <c:pt idx="127">
                        <c:v>9.3588723571271739</c:v>
                      </c:pt>
                      <c:pt idx="128">
                        <c:v>9.2670735136569231</c:v>
                      </c:pt>
                      <c:pt idx="129">
                        <c:v>9.2944151135866857</c:v>
                      </c:pt>
                      <c:pt idx="130">
                        <c:v>9.2424826866556398</c:v>
                      </c:pt>
                      <c:pt idx="131">
                        <c:v>9.214990723245835</c:v>
                      </c:pt>
                      <c:pt idx="132">
                        <c:v>9.2883414898564052</c:v>
                      </c:pt>
                      <c:pt idx="133">
                        <c:v>9.2691653375229226</c:v>
                      </c:pt>
                      <c:pt idx="134">
                        <c:v>9.2699013633245126</c:v>
                      </c:pt>
                      <c:pt idx="135">
                        <c:v>9.2787991282390063</c:v>
                      </c:pt>
                      <c:pt idx="136">
                        <c:v>9.2063589037861906</c:v>
                      </c:pt>
                      <c:pt idx="137">
                        <c:v>9.2718235388162391</c:v>
                      </c:pt>
                      <c:pt idx="138">
                        <c:v>9.1986634114930794</c:v>
                      </c:pt>
                      <c:pt idx="139">
                        <c:v>9.3478415082344597</c:v>
                      </c:pt>
                      <c:pt idx="140">
                        <c:v>9.2028740771971069</c:v>
                      </c:pt>
                      <c:pt idx="141">
                        <c:v>9.3347380690883757</c:v>
                      </c:pt>
                      <c:pt idx="142">
                        <c:v>9.3109352635835751</c:v>
                      </c:pt>
                      <c:pt idx="143">
                        <c:v>9.1975111956340232</c:v>
                      </c:pt>
                      <c:pt idx="144">
                        <c:v>9.2301786216197144</c:v>
                      </c:pt>
                      <c:pt idx="145">
                        <c:v>9.2300821885566826</c:v>
                      </c:pt>
                      <c:pt idx="146">
                        <c:v>9.2289293909954466</c:v>
                      </c:pt>
                      <c:pt idx="147">
                        <c:v>9.2605214091521475</c:v>
                      </c:pt>
                      <c:pt idx="148">
                        <c:v>9.181199395485498</c:v>
                      </c:pt>
                      <c:pt idx="149">
                        <c:v>9.2499758451494856</c:v>
                      </c:pt>
                      <c:pt idx="150">
                        <c:v>9.1989907588809672</c:v>
                      </c:pt>
                      <c:pt idx="151">
                        <c:v>9.2494029463731788</c:v>
                      </c:pt>
                      <c:pt idx="152">
                        <c:v>9.163785479029027</c:v>
                      </c:pt>
                      <c:pt idx="153">
                        <c:v>9.1975035817848205</c:v>
                      </c:pt>
                      <c:pt idx="154">
                        <c:v>9.2219460359044572</c:v>
                      </c:pt>
                      <c:pt idx="155">
                        <c:v>9.2303988940510955</c:v>
                      </c:pt>
                      <c:pt idx="156">
                        <c:v>9.1626327858022378</c:v>
                      </c:pt>
                      <c:pt idx="157">
                        <c:v>9.3015041510272738</c:v>
                      </c:pt>
                      <c:pt idx="158">
                        <c:v>9.2909635231470471</c:v>
                      </c:pt>
                      <c:pt idx="159">
                        <c:v>9.2273797908966824</c:v>
                      </c:pt>
                      <c:pt idx="160">
                        <c:v>9.2695478794967361</c:v>
                      </c:pt>
                      <c:pt idx="161">
                        <c:v>9.1935919361219884</c:v>
                      </c:pt>
                      <c:pt idx="162">
                        <c:v>9.2729967414447554</c:v>
                      </c:pt>
                      <c:pt idx="163">
                        <c:v>9.2708996733982083</c:v>
                      </c:pt>
                      <c:pt idx="164">
                        <c:v>9.2276389367787424</c:v>
                      </c:pt>
                      <c:pt idx="165">
                        <c:v>9.2274829231465691</c:v>
                      </c:pt>
                      <c:pt idx="166">
                        <c:v>9.2273735387675178</c:v>
                      </c:pt>
                      <c:pt idx="167">
                        <c:v>9.1740118252169154</c:v>
                      </c:pt>
                      <c:pt idx="168">
                        <c:v>9.2207063895612116</c:v>
                      </c:pt>
                      <c:pt idx="169">
                        <c:v>9.2072425548371086</c:v>
                      </c:pt>
                      <c:pt idx="170">
                        <c:v>9.2395418651776655</c:v>
                      </c:pt>
                      <c:pt idx="171">
                        <c:v>9.2854690194059071</c:v>
                      </c:pt>
                      <c:pt idx="172">
                        <c:v>9.1664415189702559</c:v>
                      </c:pt>
                      <c:pt idx="173">
                        <c:v>9.1929371495951031</c:v>
                      </c:pt>
                      <c:pt idx="174">
                        <c:v>9.2468637726333167</c:v>
                      </c:pt>
                      <c:pt idx="175">
                        <c:v>9.2149029233896194</c:v>
                      </c:pt>
                      <c:pt idx="176">
                        <c:v>9.2629281770997398</c:v>
                      </c:pt>
                      <c:pt idx="177">
                        <c:v>9.3123499072845917</c:v>
                      </c:pt>
                      <c:pt idx="178">
                        <c:v>9.346299876762755</c:v>
                      </c:pt>
                      <c:pt idx="179">
                        <c:v>9.1845004847610063</c:v>
                      </c:pt>
                      <c:pt idx="180">
                        <c:v>9.262379057694611</c:v>
                      </c:pt>
                      <c:pt idx="181">
                        <c:v>9.2414372582666555</c:v>
                      </c:pt>
                      <c:pt idx="182">
                        <c:v>9.2280149892217462</c:v>
                      </c:pt>
                      <c:pt idx="183">
                        <c:v>9.2382338625346296</c:v>
                      </c:pt>
                      <c:pt idx="184">
                        <c:v>9.1415048087632336</c:v>
                      </c:pt>
                      <c:pt idx="185">
                        <c:v>9.1971200713866335</c:v>
                      </c:pt>
                      <c:pt idx="186">
                        <c:v>9.1795554075272179</c:v>
                      </c:pt>
                      <c:pt idx="187">
                        <c:v>9.0856494235067853</c:v>
                      </c:pt>
                      <c:pt idx="188">
                        <c:v>9.2483458972637802</c:v>
                      </c:pt>
                      <c:pt idx="189">
                        <c:v>9.1645856592653967</c:v>
                      </c:pt>
                      <c:pt idx="190">
                        <c:v>9.1423187549695299</c:v>
                      </c:pt>
                      <c:pt idx="191">
                        <c:v>9.2599006006711981</c:v>
                      </c:pt>
                      <c:pt idx="192">
                        <c:v>9.1630712239713095</c:v>
                      </c:pt>
                      <c:pt idx="193">
                        <c:v>9.0822633224058098</c:v>
                      </c:pt>
                      <c:pt idx="194">
                        <c:v>9.2730879659268446</c:v>
                      </c:pt>
                      <c:pt idx="195">
                        <c:v>9.2060834507637956</c:v>
                      </c:pt>
                      <c:pt idx="196">
                        <c:v>9.2617781085750099</c:v>
                      </c:pt>
                      <c:pt idx="197">
                        <c:v>9.1729574278523707</c:v>
                      </c:pt>
                      <c:pt idx="198">
                        <c:v>9.1624885967369245</c:v>
                      </c:pt>
                      <c:pt idx="199">
                        <c:v>9.0945342023097169</c:v>
                      </c:pt>
                      <c:pt idx="200">
                        <c:v>9.1928744085649754</c:v>
                      </c:pt>
                      <c:pt idx="201">
                        <c:v>9.2140705993730485</c:v>
                      </c:pt>
                      <c:pt idx="202">
                        <c:v>9.2196223569997144</c:v>
                      </c:pt>
                      <c:pt idx="203">
                        <c:v>9.1250724290419765</c:v>
                      </c:pt>
                      <c:pt idx="204">
                        <c:v>9.0887309814422057</c:v>
                      </c:pt>
                      <c:pt idx="205">
                        <c:v>9.1300936327319064</c:v>
                      </c:pt>
                      <c:pt idx="206">
                        <c:v>9.1863371562249032</c:v>
                      </c:pt>
                      <c:pt idx="207">
                        <c:v>9.2509345406322705</c:v>
                      </c:pt>
                      <c:pt idx="208">
                        <c:v>9.1688298621457278</c:v>
                      </c:pt>
                      <c:pt idx="209">
                        <c:v>9.1866398860334204</c:v>
                      </c:pt>
                      <c:pt idx="210">
                        <c:v>9.1494860907158149</c:v>
                      </c:pt>
                      <c:pt idx="211">
                        <c:v>9.2163462037750836</c:v>
                      </c:pt>
                      <c:pt idx="212">
                        <c:v>9.2144123957718751</c:v>
                      </c:pt>
                      <c:pt idx="213">
                        <c:v>9.2651490243210279</c:v>
                      </c:pt>
                      <c:pt idx="214">
                        <c:v>9.1075500362040582</c:v>
                      </c:pt>
                      <c:pt idx="215">
                        <c:v>9.1750908269120899</c:v>
                      </c:pt>
                      <c:pt idx="216">
                        <c:v>9.1495255627118972</c:v>
                      </c:pt>
                      <c:pt idx="217">
                        <c:v>9.1127017038976259</c:v>
                      </c:pt>
                      <c:pt idx="218">
                        <c:v>9.156906052000128</c:v>
                      </c:pt>
                      <c:pt idx="219">
                        <c:v>9.1605488281977667</c:v>
                      </c:pt>
                      <c:pt idx="220">
                        <c:v>9.2363579778592726</c:v>
                      </c:pt>
                      <c:pt idx="221">
                        <c:v>9.1083766926618956</c:v>
                      </c:pt>
                      <c:pt idx="222">
                        <c:v>9.1852941328201929</c:v>
                      </c:pt>
                      <c:pt idx="223">
                        <c:v>9.0966268627584377</c:v>
                      </c:pt>
                      <c:pt idx="224">
                        <c:v>9.1753132545665466</c:v>
                      </c:pt>
                      <c:pt idx="225">
                        <c:v>9.1426104519183298</c:v>
                      </c:pt>
                      <c:pt idx="226">
                        <c:v>9.2068902533965069</c:v>
                      </c:pt>
                      <c:pt idx="227">
                        <c:v>9.2266474974856916</c:v>
                      </c:pt>
                      <c:pt idx="228">
                        <c:v>9.1850918915828448</c:v>
                      </c:pt>
                      <c:pt idx="229">
                        <c:v>9.251394802571328</c:v>
                      </c:pt>
                      <c:pt idx="230">
                        <c:v>9.2599305188324941</c:v>
                      </c:pt>
                      <c:pt idx="231">
                        <c:v>9.1754619376376656</c:v>
                      </c:pt>
                      <c:pt idx="232">
                        <c:v>9.0492736894672472</c:v>
                      </c:pt>
                      <c:pt idx="233">
                        <c:v>9.1831145109809249</c:v>
                      </c:pt>
                      <c:pt idx="234">
                        <c:v>9.2631520200928357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8E-4D64-A1B7-FEFFF8F998A8}"/>
                  </c:ext>
                </c:extLst>
              </c15:ser>
            </c15:filteredScatterSeries>
            <c15:filteredScatterSeries>
              <c15:ser>
                <c:idx val="11"/>
                <c:order val="2"/>
                <c:tx>
                  <c:v>TG_3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Sheet1!$F$488:$F$722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Sheet1!$G$488:$G$722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5.9314908282656642</c:v>
                      </c:pt>
                      <c:pt idx="1">
                        <c:v>5.9650578333433266</c:v>
                      </c:pt>
                      <c:pt idx="2">
                        <c:v>6.0448358463346397</c:v>
                      </c:pt>
                      <c:pt idx="3">
                        <c:v>6.1041192668287065</c:v>
                      </c:pt>
                      <c:pt idx="4">
                        <c:v>6.1848078809994229</c:v>
                      </c:pt>
                      <c:pt idx="5">
                        <c:v>6.1775507087819053</c:v>
                      </c:pt>
                      <c:pt idx="6">
                        <c:v>6.2141900199552991</c:v>
                      </c:pt>
                      <c:pt idx="7">
                        <c:v>6.2264530136846794</c:v>
                      </c:pt>
                      <c:pt idx="8">
                        <c:v>6.409320457083326</c:v>
                      </c:pt>
                      <c:pt idx="9">
                        <c:v>6.4400003051487085</c:v>
                      </c:pt>
                      <c:pt idx="10">
                        <c:v>6.4518669467622862</c:v>
                      </c:pt>
                      <c:pt idx="11">
                        <c:v>6.5064021794212961</c:v>
                      </c:pt>
                      <c:pt idx="12">
                        <c:v>6.6796077306078709</c:v>
                      </c:pt>
                      <c:pt idx="13">
                        <c:v>6.693086259971305</c:v>
                      </c:pt>
                      <c:pt idx="14">
                        <c:v>6.720515634651135</c:v>
                      </c:pt>
                      <c:pt idx="15">
                        <c:v>6.8425548178727196</c:v>
                      </c:pt>
                      <c:pt idx="16">
                        <c:v>6.9682512175274578</c:v>
                      </c:pt>
                      <c:pt idx="17">
                        <c:v>7.0354193519192192</c:v>
                      </c:pt>
                      <c:pt idx="18">
                        <c:v>7.0961229932110284</c:v>
                      </c:pt>
                      <c:pt idx="19">
                        <c:v>7.2202765618358136</c:v>
                      </c:pt>
                      <c:pt idx="20">
                        <c:v>7.266554932689278</c:v>
                      </c:pt>
                      <c:pt idx="21">
                        <c:v>7.434935648816392</c:v>
                      </c:pt>
                      <c:pt idx="22">
                        <c:v>7.4870184965329232</c:v>
                      </c:pt>
                      <c:pt idx="23">
                        <c:v>7.5029150994780283</c:v>
                      </c:pt>
                      <c:pt idx="24">
                        <c:v>7.6226211069373431</c:v>
                      </c:pt>
                      <c:pt idx="25">
                        <c:v>7.7053723383745494</c:v>
                      </c:pt>
                      <c:pt idx="26">
                        <c:v>7.6935783287482531</c:v>
                      </c:pt>
                      <c:pt idx="27">
                        <c:v>7.7960067341785235</c:v>
                      </c:pt>
                      <c:pt idx="28">
                        <c:v>7.9184746824424188</c:v>
                      </c:pt>
                      <c:pt idx="29">
                        <c:v>7.9237571154804316</c:v>
                      </c:pt>
                      <c:pt idx="30">
                        <c:v>8.0327141714221888</c:v>
                      </c:pt>
                      <c:pt idx="31">
                        <c:v>8.1078989951380827</c:v>
                      </c:pt>
                      <c:pt idx="32">
                        <c:v>8.1988600818700466</c:v>
                      </c:pt>
                      <c:pt idx="33">
                        <c:v>8.2555519258289927</c:v>
                      </c:pt>
                      <c:pt idx="34">
                        <c:v>8.2739785493663973</c:v>
                      </c:pt>
                      <c:pt idx="35">
                        <c:v>8.3295417088742791</c:v>
                      </c:pt>
                      <c:pt idx="36">
                        <c:v>8.3351385200281385</c:v>
                      </c:pt>
                      <c:pt idx="37">
                        <c:v>8.4291309467986864</c:v>
                      </c:pt>
                      <c:pt idx="38">
                        <c:v>8.430304775428775</c:v>
                      </c:pt>
                      <c:pt idx="39">
                        <c:v>8.4454274152126949</c:v>
                      </c:pt>
                      <c:pt idx="40">
                        <c:v>8.3809545545173592</c:v>
                      </c:pt>
                      <c:pt idx="41">
                        <c:v>8.3943984197784012</c:v>
                      </c:pt>
                      <c:pt idx="42">
                        <c:v>8.396725215581597</c:v>
                      </c:pt>
                      <c:pt idx="43">
                        <c:v>8.437015151853398</c:v>
                      </c:pt>
                      <c:pt idx="44">
                        <c:v>8.3917294194088896</c:v>
                      </c:pt>
                      <c:pt idx="45">
                        <c:v>8.4686845341777328</c:v>
                      </c:pt>
                      <c:pt idx="46">
                        <c:v>8.4341465005577074</c:v>
                      </c:pt>
                      <c:pt idx="47">
                        <c:v>8.4745477575292618</c:v>
                      </c:pt>
                      <c:pt idx="48">
                        <c:v>8.4703727044703996</c:v>
                      </c:pt>
                      <c:pt idx="49">
                        <c:v>8.4718856934228697</c:v>
                      </c:pt>
                      <c:pt idx="50">
                        <c:v>8.4143614068834349</c:v>
                      </c:pt>
                      <c:pt idx="51">
                        <c:v>8.4819519342769922</c:v>
                      </c:pt>
                      <c:pt idx="52">
                        <c:v>8.493249258679656</c:v>
                      </c:pt>
                      <c:pt idx="53">
                        <c:v>8.4412789730101707</c:v>
                      </c:pt>
                      <c:pt idx="54">
                        <c:v>8.5298572175489209</c:v>
                      </c:pt>
                      <c:pt idx="55">
                        <c:v>8.4992668731835224</c:v>
                      </c:pt>
                      <c:pt idx="56">
                        <c:v>8.530714820124043</c:v>
                      </c:pt>
                      <c:pt idx="57">
                        <c:v>8.5050130293768635</c:v>
                      </c:pt>
                      <c:pt idx="58">
                        <c:v>8.5725747217444379</c:v>
                      </c:pt>
                      <c:pt idx="59">
                        <c:v>8.5720538083532727</c:v>
                      </c:pt>
                      <c:pt idx="60">
                        <c:v>8.5713189441182553</c:v>
                      </c:pt>
                      <c:pt idx="61">
                        <c:v>8.5626560956405697</c:v>
                      </c:pt>
                      <c:pt idx="62">
                        <c:v>8.6220557116508534</c:v>
                      </c:pt>
                      <c:pt idx="63">
                        <c:v>8.6940879011865739</c:v>
                      </c:pt>
                      <c:pt idx="64">
                        <c:v>8.6726894692386072</c:v>
                      </c:pt>
                      <c:pt idx="65">
                        <c:v>8.5671733513596777</c:v>
                      </c:pt>
                      <c:pt idx="66">
                        <c:v>8.6503426285299465</c:v>
                      </c:pt>
                      <c:pt idx="67">
                        <c:v>8.7254616442954838</c:v>
                      </c:pt>
                      <c:pt idx="68">
                        <c:v>8.7279760405589109</c:v>
                      </c:pt>
                      <c:pt idx="69">
                        <c:v>8.7611396929314278</c:v>
                      </c:pt>
                      <c:pt idx="70">
                        <c:v>8.9417359681828259</c:v>
                      </c:pt>
                      <c:pt idx="71">
                        <c:v>8.991588270751361</c:v>
                      </c:pt>
                      <c:pt idx="72">
                        <c:v>8.8647103777857499</c:v>
                      </c:pt>
                      <c:pt idx="73">
                        <c:v>9.0313860218780757</c:v>
                      </c:pt>
                      <c:pt idx="74">
                        <c:v>9.0039777891649155</c:v>
                      </c:pt>
                      <c:pt idx="75">
                        <c:v>9.0896131457104943</c:v>
                      </c:pt>
                      <c:pt idx="76">
                        <c:v>9.2309589710472899</c:v>
                      </c:pt>
                      <c:pt idx="77">
                        <c:v>9.1152782293506736</c:v>
                      </c:pt>
                      <c:pt idx="78">
                        <c:v>9.3122254923773564</c:v>
                      </c:pt>
                      <c:pt idx="79">
                        <c:v>9.166035615263457</c:v>
                      </c:pt>
                      <c:pt idx="80">
                        <c:v>9.1196998193473995</c:v>
                      </c:pt>
                      <c:pt idx="81">
                        <c:v>9.1654136563740281</c:v>
                      </c:pt>
                      <c:pt idx="82">
                        <c:v>9.1895416295655252</c:v>
                      </c:pt>
                      <c:pt idx="83">
                        <c:v>9.0768672638098877</c:v>
                      </c:pt>
                      <c:pt idx="84">
                        <c:v>9.2040062638867415</c:v>
                      </c:pt>
                      <c:pt idx="85">
                        <c:v>9.1850073352125552</c:v>
                      </c:pt>
                      <c:pt idx="86">
                        <c:v>9.1476125752171704</c:v>
                      </c:pt>
                      <c:pt idx="87">
                        <c:v>9.1716521183517212</c:v>
                      </c:pt>
                      <c:pt idx="88">
                        <c:v>9.1074825737263723</c:v>
                      </c:pt>
                      <c:pt idx="89">
                        <c:v>9.176773155547755</c:v>
                      </c:pt>
                      <c:pt idx="90">
                        <c:v>9.1479060791978632</c:v>
                      </c:pt>
                      <c:pt idx="91">
                        <c:v>9.1614237426718059</c:v>
                      </c:pt>
                      <c:pt idx="92">
                        <c:v>9.13366035677676</c:v>
                      </c:pt>
                      <c:pt idx="93">
                        <c:v>9.1249977926892036</c:v>
                      </c:pt>
                      <c:pt idx="94">
                        <c:v>9.1078677929719003</c:v>
                      </c:pt>
                      <c:pt idx="95">
                        <c:v>9.1503317006843155</c:v>
                      </c:pt>
                      <c:pt idx="96">
                        <c:v>9.1183981000589505</c:v>
                      </c:pt>
                      <c:pt idx="97">
                        <c:v>9.2133362658239104</c:v>
                      </c:pt>
                      <c:pt idx="98">
                        <c:v>9.2033416445034124</c:v>
                      </c:pt>
                      <c:pt idx="99">
                        <c:v>9.1204996252574304</c:v>
                      </c:pt>
                      <c:pt idx="100">
                        <c:v>9.1188017352304058</c:v>
                      </c:pt>
                      <c:pt idx="101">
                        <c:v>9.1847769336063454</c:v>
                      </c:pt>
                      <c:pt idx="102">
                        <c:v>9.1409451414231295</c:v>
                      </c:pt>
                      <c:pt idx="103">
                        <c:v>9.1761667758614607</c:v>
                      </c:pt>
                      <c:pt idx="104">
                        <c:v>9.0300572743336005</c:v>
                      </c:pt>
                      <c:pt idx="105">
                        <c:v>9.1303150271612754</c:v>
                      </c:pt>
                      <c:pt idx="106">
                        <c:v>9.0842729744108137</c:v>
                      </c:pt>
                      <c:pt idx="107">
                        <c:v>9.179640486890678</c:v>
                      </c:pt>
                      <c:pt idx="108">
                        <c:v>9.2647675166368781</c:v>
                      </c:pt>
                      <c:pt idx="109">
                        <c:v>9.3074787393027822</c:v>
                      </c:pt>
                      <c:pt idx="110">
                        <c:v>9.2348924256734808</c:v>
                      </c:pt>
                      <c:pt idx="111">
                        <c:v>9.2475422689692408</c:v>
                      </c:pt>
                      <c:pt idx="112">
                        <c:v>9.3147328487598369</c:v>
                      </c:pt>
                      <c:pt idx="113">
                        <c:v>9.1566731718660108</c:v>
                      </c:pt>
                      <c:pt idx="114">
                        <c:v>9.21681956660872</c:v>
                      </c:pt>
                      <c:pt idx="115">
                        <c:v>9.1646080437939847</c:v>
                      </c:pt>
                      <c:pt idx="116">
                        <c:v>9.1867701318729704</c:v>
                      </c:pt>
                      <c:pt idx="117">
                        <c:v>9.2348163640821319</c:v>
                      </c:pt>
                      <c:pt idx="118">
                        <c:v>9.2397427053041081</c:v>
                      </c:pt>
                      <c:pt idx="119">
                        <c:v>9.2471194865326822</c:v>
                      </c:pt>
                      <c:pt idx="120">
                        <c:v>9.2290546299768987</c:v>
                      </c:pt>
                      <c:pt idx="121">
                        <c:v>9.2185331385464178</c:v>
                      </c:pt>
                      <c:pt idx="122">
                        <c:v>9.174002390253218</c:v>
                      </c:pt>
                      <c:pt idx="123">
                        <c:v>9.2669355643809528</c:v>
                      </c:pt>
                      <c:pt idx="124">
                        <c:v>9.2875030779783412</c:v>
                      </c:pt>
                      <c:pt idx="125">
                        <c:v>9.1447337173359688</c:v>
                      </c:pt>
                      <c:pt idx="126">
                        <c:v>9.2778928909052105</c:v>
                      </c:pt>
                      <c:pt idx="127">
                        <c:v>9.3107282608890056</c:v>
                      </c:pt>
                      <c:pt idx="128">
                        <c:v>9.1867210078281278</c:v>
                      </c:pt>
                      <c:pt idx="129">
                        <c:v>9.1830442820656106</c:v>
                      </c:pt>
                      <c:pt idx="130">
                        <c:v>9.1698529562594704</c:v>
                      </c:pt>
                      <c:pt idx="131">
                        <c:v>9.1787740943966618</c:v>
                      </c:pt>
                      <c:pt idx="132">
                        <c:v>9.2201092857919544</c:v>
                      </c:pt>
                      <c:pt idx="133">
                        <c:v>9.1404440625322749</c:v>
                      </c:pt>
                      <c:pt idx="134">
                        <c:v>9.2396392764860895</c:v>
                      </c:pt>
                      <c:pt idx="135">
                        <c:v>9.2890031604564278</c:v>
                      </c:pt>
                      <c:pt idx="136">
                        <c:v>9.2980247105081393</c:v>
                      </c:pt>
                      <c:pt idx="137">
                        <c:v>9.227253353166601</c:v>
                      </c:pt>
                      <c:pt idx="138">
                        <c:v>9.2006472656346023</c:v>
                      </c:pt>
                      <c:pt idx="139">
                        <c:v>9.2958421268879885</c:v>
                      </c:pt>
                      <c:pt idx="140">
                        <c:v>9.2654954874550697</c:v>
                      </c:pt>
                      <c:pt idx="141">
                        <c:v>9.2510139572108514</c:v>
                      </c:pt>
                      <c:pt idx="142">
                        <c:v>9.1957747828460974</c:v>
                      </c:pt>
                      <c:pt idx="143">
                        <c:v>9.1838251751428714</c:v>
                      </c:pt>
                      <c:pt idx="144">
                        <c:v>9.1839641777797638</c:v>
                      </c:pt>
                      <c:pt idx="145">
                        <c:v>9.2377030493353107</c:v>
                      </c:pt>
                      <c:pt idx="146">
                        <c:v>9.1994172472025113</c:v>
                      </c:pt>
                      <c:pt idx="147">
                        <c:v>9.1563886733864912</c:v>
                      </c:pt>
                      <c:pt idx="148">
                        <c:v>9.1914378361240345</c:v>
                      </c:pt>
                      <c:pt idx="149">
                        <c:v>9.2791692115938602</c:v>
                      </c:pt>
                      <c:pt idx="150">
                        <c:v>9.2097786902760497</c:v>
                      </c:pt>
                      <c:pt idx="151">
                        <c:v>9.2730187062009062</c:v>
                      </c:pt>
                      <c:pt idx="152">
                        <c:v>9.0643516543895473</c:v>
                      </c:pt>
                      <c:pt idx="153">
                        <c:v>9.262803207288119</c:v>
                      </c:pt>
                      <c:pt idx="154">
                        <c:v>9.1707685185265309</c:v>
                      </c:pt>
                      <c:pt idx="155">
                        <c:v>9.2165471206268474</c:v>
                      </c:pt>
                      <c:pt idx="156">
                        <c:v>9.2153635315873625</c:v>
                      </c:pt>
                      <c:pt idx="157">
                        <c:v>9.2754802241229779</c:v>
                      </c:pt>
                      <c:pt idx="158">
                        <c:v>9.2355198288417313</c:v>
                      </c:pt>
                      <c:pt idx="159">
                        <c:v>9.1118411769603007</c:v>
                      </c:pt>
                      <c:pt idx="160">
                        <c:v>9.1480792052044819</c:v>
                      </c:pt>
                      <c:pt idx="161">
                        <c:v>9.2875341099944944</c:v>
                      </c:pt>
                      <c:pt idx="162">
                        <c:v>9.2346369608770509</c:v>
                      </c:pt>
                      <c:pt idx="163">
                        <c:v>9.1947223620188439</c:v>
                      </c:pt>
                      <c:pt idx="164">
                        <c:v>9.2883014334059339</c:v>
                      </c:pt>
                      <c:pt idx="165">
                        <c:v>9.2054441272894838</c:v>
                      </c:pt>
                      <c:pt idx="166">
                        <c:v>9.179119057288327</c:v>
                      </c:pt>
                      <c:pt idx="167">
                        <c:v>9.1077566849570459</c:v>
                      </c:pt>
                      <c:pt idx="168">
                        <c:v>9.0932959167937781</c:v>
                      </c:pt>
                      <c:pt idx="169">
                        <c:v>9.2193983414556957</c:v>
                      </c:pt>
                      <c:pt idx="170">
                        <c:v>9.2935445614057404</c:v>
                      </c:pt>
                      <c:pt idx="171">
                        <c:v>9.2012183864170591</c:v>
                      </c:pt>
                      <c:pt idx="172">
                        <c:v>9.2567560651063197</c:v>
                      </c:pt>
                      <c:pt idx="173">
                        <c:v>9.0139605791343698</c:v>
                      </c:pt>
                      <c:pt idx="174">
                        <c:v>9.0500848965503327</c:v>
                      </c:pt>
                      <c:pt idx="175">
                        <c:v>9.1810071055861666</c:v>
                      </c:pt>
                      <c:pt idx="176">
                        <c:v>9.1828402404614273</c:v>
                      </c:pt>
                      <c:pt idx="177">
                        <c:v>9.2187065559227772</c:v>
                      </c:pt>
                      <c:pt idx="178">
                        <c:v>9.2320619276855354</c:v>
                      </c:pt>
                      <c:pt idx="179">
                        <c:v>9.1483809773106515</c:v>
                      </c:pt>
                      <c:pt idx="180">
                        <c:v>9.2708674853622934</c:v>
                      </c:pt>
                      <c:pt idx="181">
                        <c:v>9.1785673687615006</c:v>
                      </c:pt>
                      <c:pt idx="182">
                        <c:v>9.0841113628875565</c:v>
                      </c:pt>
                      <c:pt idx="183">
                        <c:v>9.1949858382059642</c:v>
                      </c:pt>
                      <c:pt idx="184">
                        <c:v>9.202122363027998</c:v>
                      </c:pt>
                      <c:pt idx="185">
                        <c:v>9.1872585109232077</c:v>
                      </c:pt>
                      <c:pt idx="186">
                        <c:v>9.2134753042296218</c:v>
                      </c:pt>
                      <c:pt idx="187">
                        <c:v>9.1210636460690946</c:v>
                      </c:pt>
                      <c:pt idx="188">
                        <c:v>9.0325740344298904</c:v>
                      </c:pt>
                      <c:pt idx="189">
                        <c:v>9.1762158663341786</c:v>
                      </c:pt>
                      <c:pt idx="190">
                        <c:v>9.1573986828247875</c:v>
                      </c:pt>
                      <c:pt idx="191">
                        <c:v>9.1960372668428185</c:v>
                      </c:pt>
                      <c:pt idx="192">
                        <c:v>9.1464843260982267</c:v>
                      </c:pt>
                      <c:pt idx="193">
                        <c:v>9.1084653766511163</c:v>
                      </c:pt>
                      <c:pt idx="194">
                        <c:v>9.2373628120346645</c:v>
                      </c:pt>
                      <c:pt idx="195">
                        <c:v>9.0769085602167046</c:v>
                      </c:pt>
                      <c:pt idx="196">
                        <c:v>9.2693207406799374</c:v>
                      </c:pt>
                      <c:pt idx="197">
                        <c:v>9.1515596720771857</c:v>
                      </c:pt>
                      <c:pt idx="198">
                        <c:v>9.1654451472254586</c:v>
                      </c:pt>
                      <c:pt idx="199">
                        <c:v>9.1251975958787721</c:v>
                      </c:pt>
                      <c:pt idx="200">
                        <c:v>9.1086299026013897</c:v>
                      </c:pt>
                      <c:pt idx="201">
                        <c:v>9.2446057613049017</c:v>
                      </c:pt>
                      <c:pt idx="202">
                        <c:v>9.2220890843201015</c:v>
                      </c:pt>
                      <c:pt idx="203">
                        <c:v>9.1005512410140987</c:v>
                      </c:pt>
                      <c:pt idx="204">
                        <c:v>9.1822413361460402</c:v>
                      </c:pt>
                      <c:pt idx="205">
                        <c:v>9.1600650432754964</c:v>
                      </c:pt>
                      <c:pt idx="206">
                        <c:v>9.1565524212619138</c:v>
                      </c:pt>
                      <c:pt idx="207">
                        <c:v>9.1464419590282358</c:v>
                      </c:pt>
                      <c:pt idx="208">
                        <c:v>9.1155185903473246</c:v>
                      </c:pt>
                      <c:pt idx="209">
                        <c:v>9.1708468901882156</c:v>
                      </c:pt>
                      <c:pt idx="210">
                        <c:v>9.0876892599342973</c:v>
                      </c:pt>
                      <c:pt idx="211">
                        <c:v>9.0981690838127953</c:v>
                      </c:pt>
                      <c:pt idx="212">
                        <c:v>9.1615041935655892</c:v>
                      </c:pt>
                      <c:pt idx="213">
                        <c:v>9.1495166421214087</c:v>
                      </c:pt>
                      <c:pt idx="214">
                        <c:v>9.0317441826148812</c:v>
                      </c:pt>
                      <c:pt idx="215">
                        <c:v>9.1007671675498845</c:v>
                      </c:pt>
                      <c:pt idx="216">
                        <c:v>9.0890199871388724</c:v>
                      </c:pt>
                      <c:pt idx="217">
                        <c:v>9.0617577335628798</c:v>
                      </c:pt>
                      <c:pt idx="218">
                        <c:v>9.1438825656176999</c:v>
                      </c:pt>
                      <c:pt idx="219">
                        <c:v>9.1953925303321924</c:v>
                      </c:pt>
                      <c:pt idx="220">
                        <c:v>9.1873636243039734</c:v>
                      </c:pt>
                      <c:pt idx="221">
                        <c:v>9.2039957742229941</c:v>
                      </c:pt>
                      <c:pt idx="222">
                        <c:v>9.1491549243200279</c:v>
                      </c:pt>
                      <c:pt idx="223">
                        <c:v>9.0564443067751661</c:v>
                      </c:pt>
                      <c:pt idx="224">
                        <c:v>9.1299738088267706</c:v>
                      </c:pt>
                      <c:pt idx="225">
                        <c:v>9.1500992153489236</c:v>
                      </c:pt>
                      <c:pt idx="226">
                        <c:v>9.2070775037544941</c:v>
                      </c:pt>
                      <c:pt idx="227">
                        <c:v>9.1441686274926361</c:v>
                      </c:pt>
                      <c:pt idx="228">
                        <c:v>9.1457697811863508</c:v>
                      </c:pt>
                      <c:pt idx="229">
                        <c:v>9.2548629567374494</c:v>
                      </c:pt>
                      <c:pt idx="230">
                        <c:v>9.169407940458278</c:v>
                      </c:pt>
                      <c:pt idx="231">
                        <c:v>9.284498182587912</c:v>
                      </c:pt>
                      <c:pt idx="232">
                        <c:v>9.0684145634204807</c:v>
                      </c:pt>
                      <c:pt idx="233">
                        <c:v>9.2172527021314288</c:v>
                      </c:pt>
                      <c:pt idx="234">
                        <c:v>9.1494598677336914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8E-4D64-A1B7-FEFFF8F998A8}"/>
                  </c:ext>
                </c:extLst>
              </c15:ser>
            </c15:filteredScatterSeries>
            <c15:filteredScatterSeries>
              <c15:ser>
                <c:idx val="12"/>
                <c:order val="3"/>
                <c:tx>
                  <c:v>TK_1-1 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Sheet1!$F$723:$F$957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Sheet1!$G$723:$G$957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6.0444279351217656</c:v>
                      </c:pt>
                      <c:pt idx="1">
                        <c:v>5.9706642950367588</c:v>
                      </c:pt>
                      <c:pt idx="2">
                        <c:v>6.0939779858699508</c:v>
                      </c:pt>
                      <c:pt idx="3">
                        <c:v>6.0321297370290221</c:v>
                      </c:pt>
                      <c:pt idx="4">
                        <c:v>6.095719132155935</c:v>
                      </c:pt>
                      <c:pt idx="5">
                        <c:v>6.1099851857153373</c:v>
                      </c:pt>
                      <c:pt idx="6">
                        <c:v>6.0741669573872841</c:v>
                      </c:pt>
                      <c:pt idx="7">
                        <c:v>6.1401971599148411</c:v>
                      </c:pt>
                      <c:pt idx="8">
                        <c:v>6.2722755821596934</c:v>
                      </c:pt>
                      <c:pt idx="9">
                        <c:v>6.1949727440537909</c:v>
                      </c:pt>
                      <c:pt idx="10">
                        <c:v>6.2473377217915909</c:v>
                      </c:pt>
                      <c:pt idx="11">
                        <c:v>6.4049761872845661</c:v>
                      </c:pt>
                      <c:pt idx="12">
                        <c:v>6.4943620985406687</c:v>
                      </c:pt>
                      <c:pt idx="13">
                        <c:v>6.5226969760270661</c:v>
                      </c:pt>
                      <c:pt idx="14">
                        <c:v>6.5557567529170671</c:v>
                      </c:pt>
                      <c:pt idx="15">
                        <c:v>6.6450612413000272</c:v>
                      </c:pt>
                      <c:pt idx="16">
                        <c:v>6.7876380643365515</c:v>
                      </c:pt>
                      <c:pt idx="17">
                        <c:v>6.7866532771477761</c:v>
                      </c:pt>
                      <c:pt idx="18">
                        <c:v>6.9796461443236595</c:v>
                      </c:pt>
                      <c:pt idx="19">
                        <c:v>7.0018347831149477</c:v>
                      </c:pt>
                      <c:pt idx="20">
                        <c:v>7.1515324586111877</c:v>
                      </c:pt>
                      <c:pt idx="21">
                        <c:v>7.242226980157545</c:v>
                      </c:pt>
                      <c:pt idx="22">
                        <c:v>7.3151157902264448</c:v>
                      </c:pt>
                      <c:pt idx="23">
                        <c:v>7.3608731405060928</c:v>
                      </c:pt>
                      <c:pt idx="24">
                        <c:v>7.4218419400511051</c:v>
                      </c:pt>
                      <c:pt idx="25">
                        <c:v>7.5161322286414478</c:v>
                      </c:pt>
                      <c:pt idx="26">
                        <c:v>7.553356069175245</c:v>
                      </c:pt>
                      <c:pt idx="27">
                        <c:v>7.7102404468834891</c:v>
                      </c:pt>
                      <c:pt idx="28">
                        <c:v>7.7433207410896241</c:v>
                      </c:pt>
                      <c:pt idx="29">
                        <c:v>7.7724014583798988</c:v>
                      </c:pt>
                      <c:pt idx="30">
                        <c:v>7.9219357059291404</c:v>
                      </c:pt>
                      <c:pt idx="31">
                        <c:v>7.8948280998866283</c:v>
                      </c:pt>
                      <c:pt idx="32">
                        <c:v>7.961712411813223</c:v>
                      </c:pt>
                      <c:pt idx="33">
                        <c:v>7.991143427622033</c:v>
                      </c:pt>
                      <c:pt idx="34">
                        <c:v>8.0878957540538732</c:v>
                      </c:pt>
                      <c:pt idx="35">
                        <c:v>8.0992395162730979</c:v>
                      </c:pt>
                      <c:pt idx="36">
                        <c:v>8.0861202790829072</c:v>
                      </c:pt>
                      <c:pt idx="37">
                        <c:v>8.0482246798745045</c:v>
                      </c:pt>
                      <c:pt idx="38">
                        <c:v>8.0662124099902588</c:v>
                      </c:pt>
                      <c:pt idx="39">
                        <c:v>8.0063480646850618</c:v>
                      </c:pt>
                      <c:pt idx="40">
                        <c:v>8.0207300023745063</c:v>
                      </c:pt>
                      <c:pt idx="41">
                        <c:v>8.1256342472638696</c:v>
                      </c:pt>
                      <c:pt idx="42">
                        <c:v>8.1546260240770412</c:v>
                      </c:pt>
                      <c:pt idx="43">
                        <c:v>8.0758564513718554</c:v>
                      </c:pt>
                      <c:pt idx="44">
                        <c:v>8.089588458075804</c:v>
                      </c:pt>
                      <c:pt idx="45">
                        <c:v>8.0610126021980246</c:v>
                      </c:pt>
                      <c:pt idx="46">
                        <c:v>8.0769788311026929</c:v>
                      </c:pt>
                      <c:pt idx="47">
                        <c:v>8.1137810387676996</c:v>
                      </c:pt>
                      <c:pt idx="48">
                        <c:v>8.1021810526470368</c:v>
                      </c:pt>
                      <c:pt idx="49">
                        <c:v>8.0793084263585726</c:v>
                      </c:pt>
                      <c:pt idx="50">
                        <c:v>8.0467768355674885</c:v>
                      </c:pt>
                      <c:pt idx="51">
                        <c:v>8.0891713213910315</c:v>
                      </c:pt>
                      <c:pt idx="52">
                        <c:v>8.0764911005477202</c:v>
                      </c:pt>
                      <c:pt idx="53">
                        <c:v>8.0493925102930159</c:v>
                      </c:pt>
                      <c:pt idx="54">
                        <c:v>8.0560221467249562</c:v>
                      </c:pt>
                      <c:pt idx="55">
                        <c:v>8.1733988148798957</c:v>
                      </c:pt>
                      <c:pt idx="56">
                        <c:v>8.1354752769147911</c:v>
                      </c:pt>
                      <c:pt idx="57">
                        <c:v>8.0911400405472005</c:v>
                      </c:pt>
                      <c:pt idx="58">
                        <c:v>8.1299699603919304</c:v>
                      </c:pt>
                      <c:pt idx="59">
                        <c:v>8.1194701462846552</c:v>
                      </c:pt>
                      <c:pt idx="60">
                        <c:v>8.1031423267136287</c:v>
                      </c:pt>
                      <c:pt idx="61">
                        <c:v>8.1735437642834476</c:v>
                      </c:pt>
                      <c:pt idx="62">
                        <c:v>8.1268673131052136</c:v>
                      </c:pt>
                      <c:pt idx="63">
                        <c:v>8.2187539902468032</c:v>
                      </c:pt>
                      <c:pt idx="64">
                        <c:v>8.2175594786693562</c:v>
                      </c:pt>
                      <c:pt idx="65">
                        <c:v>8.2221034028162094</c:v>
                      </c:pt>
                      <c:pt idx="66">
                        <c:v>8.3736430968206204</c:v>
                      </c:pt>
                      <c:pt idx="67">
                        <c:v>8.4442763038180768</c:v>
                      </c:pt>
                      <c:pt idx="68">
                        <c:v>8.4185564402313879</c:v>
                      </c:pt>
                      <c:pt idx="69">
                        <c:v>8.5617272465149838</c:v>
                      </c:pt>
                      <c:pt idx="70">
                        <c:v>8.6231007519026974</c:v>
                      </c:pt>
                      <c:pt idx="71">
                        <c:v>8.6699527982807467</c:v>
                      </c:pt>
                      <c:pt idx="72">
                        <c:v>8.7048976203510531</c:v>
                      </c:pt>
                      <c:pt idx="73">
                        <c:v>8.6718745766866245</c:v>
                      </c:pt>
                      <c:pt idx="74">
                        <c:v>8.8458446277130562</c:v>
                      </c:pt>
                      <c:pt idx="75">
                        <c:v>8.7411262559688261</c:v>
                      </c:pt>
                      <c:pt idx="76">
                        <c:v>8.9199868944254632</c:v>
                      </c:pt>
                      <c:pt idx="77">
                        <c:v>8.8068883201333605</c:v>
                      </c:pt>
                      <c:pt idx="78">
                        <c:v>8.9222939403734909</c:v>
                      </c:pt>
                      <c:pt idx="79">
                        <c:v>8.8858769068194565</c:v>
                      </c:pt>
                      <c:pt idx="80">
                        <c:v>8.8638285738236711</c:v>
                      </c:pt>
                      <c:pt idx="81">
                        <c:v>8.8029195028271872</c:v>
                      </c:pt>
                      <c:pt idx="82">
                        <c:v>8.9296868023752438</c:v>
                      </c:pt>
                      <c:pt idx="83">
                        <c:v>8.8371424847763134</c:v>
                      </c:pt>
                      <c:pt idx="84">
                        <c:v>8.8490556759576418</c:v>
                      </c:pt>
                      <c:pt idx="85">
                        <c:v>8.8464411142829142</c:v>
                      </c:pt>
                      <c:pt idx="86">
                        <c:v>8.7615380842295743</c:v>
                      </c:pt>
                      <c:pt idx="87">
                        <c:v>8.8414499495711159</c:v>
                      </c:pt>
                      <c:pt idx="88">
                        <c:v>8.8287261587401247</c:v>
                      </c:pt>
                      <c:pt idx="89">
                        <c:v>8.7895047772490535</c:v>
                      </c:pt>
                      <c:pt idx="90">
                        <c:v>8.8419208010237469</c:v>
                      </c:pt>
                      <c:pt idx="91">
                        <c:v>8.7217776470369444</c:v>
                      </c:pt>
                      <c:pt idx="92">
                        <c:v>8.7822992558479136</c:v>
                      </c:pt>
                      <c:pt idx="93">
                        <c:v>8.7569168613383557</c:v>
                      </c:pt>
                      <c:pt idx="94">
                        <c:v>8.8184078980134615</c:v>
                      </c:pt>
                      <c:pt idx="95">
                        <c:v>8.8599893128544096</c:v>
                      </c:pt>
                      <c:pt idx="96">
                        <c:v>8.8243832064326391</c:v>
                      </c:pt>
                      <c:pt idx="97">
                        <c:v>8.7418452306040777</c:v>
                      </c:pt>
                      <c:pt idx="98">
                        <c:v>8.7856446952327172</c:v>
                      </c:pt>
                      <c:pt idx="99">
                        <c:v>8.8387194381004512</c:v>
                      </c:pt>
                      <c:pt idx="100">
                        <c:v>8.7995070588126421</c:v>
                      </c:pt>
                      <c:pt idx="101">
                        <c:v>8.7347213206949466</c:v>
                      </c:pt>
                      <c:pt idx="102">
                        <c:v>8.7792742297003414</c:v>
                      </c:pt>
                      <c:pt idx="103">
                        <c:v>8.715070569385917</c:v>
                      </c:pt>
                      <c:pt idx="104">
                        <c:v>8.7673016258473631</c:v>
                      </c:pt>
                      <c:pt idx="105">
                        <c:v>8.8426029442322136</c:v>
                      </c:pt>
                      <c:pt idx="106">
                        <c:v>8.7767350200851233</c:v>
                      </c:pt>
                      <c:pt idx="107">
                        <c:v>8.7984609433843222</c:v>
                      </c:pt>
                      <c:pt idx="108">
                        <c:v>8.8677218281400663</c:v>
                      </c:pt>
                      <c:pt idx="109">
                        <c:v>8.835855232972591</c:v>
                      </c:pt>
                      <c:pt idx="110">
                        <c:v>8.855267200547674</c:v>
                      </c:pt>
                      <c:pt idx="111">
                        <c:v>8.8330046373636826</c:v>
                      </c:pt>
                      <c:pt idx="112">
                        <c:v>8.8568939554477772</c:v>
                      </c:pt>
                      <c:pt idx="113">
                        <c:v>8.8217416135003841</c:v>
                      </c:pt>
                      <c:pt idx="114">
                        <c:v>8.8521482677454912</c:v>
                      </c:pt>
                      <c:pt idx="115">
                        <c:v>8.8376275267276956</c:v>
                      </c:pt>
                      <c:pt idx="116">
                        <c:v>8.8527116774457024</c:v>
                      </c:pt>
                      <c:pt idx="117">
                        <c:v>8.8187141563141012</c:v>
                      </c:pt>
                      <c:pt idx="118">
                        <c:v>8.8188659601646435</c:v>
                      </c:pt>
                      <c:pt idx="119">
                        <c:v>8.7696939227530635</c:v>
                      </c:pt>
                      <c:pt idx="120">
                        <c:v>8.805202060896935</c:v>
                      </c:pt>
                      <c:pt idx="121">
                        <c:v>8.851300127447292</c:v>
                      </c:pt>
                      <c:pt idx="122">
                        <c:v>8.8774992206297032</c:v>
                      </c:pt>
                      <c:pt idx="123">
                        <c:v>8.7979879027257191</c:v>
                      </c:pt>
                      <c:pt idx="124">
                        <c:v>8.8532553645780983</c:v>
                      </c:pt>
                      <c:pt idx="125">
                        <c:v>8.8122388048982767</c:v>
                      </c:pt>
                      <c:pt idx="126">
                        <c:v>8.8407006915413309</c:v>
                      </c:pt>
                      <c:pt idx="127">
                        <c:v>8.8153068460148916</c:v>
                      </c:pt>
                      <c:pt idx="128">
                        <c:v>8.8165553086724469</c:v>
                      </c:pt>
                      <c:pt idx="129">
                        <c:v>8.8014155061266308</c:v>
                      </c:pt>
                      <c:pt idx="130">
                        <c:v>8.8425921381494206</c:v>
                      </c:pt>
                      <c:pt idx="131">
                        <c:v>8.8302502682942361</c:v>
                      </c:pt>
                      <c:pt idx="132">
                        <c:v>8.7613224382059709</c:v>
                      </c:pt>
                      <c:pt idx="133">
                        <c:v>8.8231644809856036</c:v>
                      </c:pt>
                      <c:pt idx="134">
                        <c:v>8.7506929038865131</c:v>
                      </c:pt>
                      <c:pt idx="135">
                        <c:v>8.7907161693229732</c:v>
                      </c:pt>
                      <c:pt idx="136">
                        <c:v>8.8027316836541871</c:v>
                      </c:pt>
                      <c:pt idx="137">
                        <c:v>8.7907304608837293</c:v>
                      </c:pt>
                      <c:pt idx="138">
                        <c:v>8.8714923699063934</c:v>
                      </c:pt>
                      <c:pt idx="139">
                        <c:v>8.7436525632196105</c:v>
                      </c:pt>
                      <c:pt idx="140">
                        <c:v>8.7497416633752358</c:v>
                      </c:pt>
                      <c:pt idx="141">
                        <c:v>8.7464080973952729</c:v>
                      </c:pt>
                      <c:pt idx="142">
                        <c:v>8.7521949858891457</c:v>
                      </c:pt>
                      <c:pt idx="143">
                        <c:v>8.7511539342946847</c:v>
                      </c:pt>
                      <c:pt idx="144">
                        <c:v>8.7887138474827555</c:v>
                      </c:pt>
                      <c:pt idx="145">
                        <c:v>8.6787320717010843</c:v>
                      </c:pt>
                      <c:pt idx="146">
                        <c:v>8.7807111389928121</c:v>
                      </c:pt>
                      <c:pt idx="147">
                        <c:v>8.7120762331434829</c:v>
                      </c:pt>
                      <c:pt idx="148">
                        <c:v>8.7436711140179959</c:v>
                      </c:pt>
                      <c:pt idx="149">
                        <c:v>8.7668713119109469</c:v>
                      </c:pt>
                      <c:pt idx="150">
                        <c:v>8.7276756978419368</c:v>
                      </c:pt>
                      <c:pt idx="151">
                        <c:v>8.7733061816199864</c:v>
                      </c:pt>
                      <c:pt idx="152">
                        <c:v>8.7705544922347869</c:v>
                      </c:pt>
                      <c:pt idx="153">
                        <c:v>8.6776353970559086</c:v>
                      </c:pt>
                      <c:pt idx="154">
                        <c:v>8.8274521010417395</c:v>
                      </c:pt>
                      <c:pt idx="155">
                        <c:v>8.7885849822860376</c:v>
                      </c:pt>
                      <c:pt idx="156">
                        <c:v>8.7795988486543433</c:v>
                      </c:pt>
                      <c:pt idx="157">
                        <c:v>8.7724567253643109</c:v>
                      </c:pt>
                      <c:pt idx="158">
                        <c:v>8.7184352576940007</c:v>
                      </c:pt>
                      <c:pt idx="159">
                        <c:v>8.7318071264677073</c:v>
                      </c:pt>
                      <c:pt idx="160">
                        <c:v>8.7463106280239487</c:v>
                      </c:pt>
                      <c:pt idx="161">
                        <c:v>8.87316237930375</c:v>
                      </c:pt>
                      <c:pt idx="162">
                        <c:v>8.7907011412263198</c:v>
                      </c:pt>
                      <c:pt idx="163">
                        <c:v>8.7182424994718275</c:v>
                      </c:pt>
                      <c:pt idx="164">
                        <c:v>8.6969966808677874</c:v>
                      </c:pt>
                      <c:pt idx="165">
                        <c:v>8.751436892501502</c:v>
                      </c:pt>
                      <c:pt idx="166">
                        <c:v>8.6622741737053932</c:v>
                      </c:pt>
                      <c:pt idx="167">
                        <c:v>8.6843261231574562</c:v>
                      </c:pt>
                      <c:pt idx="168">
                        <c:v>8.6985318812390364</c:v>
                      </c:pt>
                      <c:pt idx="169">
                        <c:v>8.7757252037046491</c:v>
                      </c:pt>
                      <c:pt idx="170">
                        <c:v>8.783160068359555</c:v>
                      </c:pt>
                      <c:pt idx="171">
                        <c:v>8.7501157711489661</c:v>
                      </c:pt>
                      <c:pt idx="172">
                        <c:v>8.7271183579098022</c:v>
                      </c:pt>
                      <c:pt idx="173">
                        <c:v>8.6565834969257303</c:v>
                      </c:pt>
                      <c:pt idx="174">
                        <c:v>8.6644297087941204</c:v>
                      </c:pt>
                      <c:pt idx="175">
                        <c:v>8.7883908244078537</c:v>
                      </c:pt>
                      <c:pt idx="176">
                        <c:v>8.7637560624964372</c:v>
                      </c:pt>
                      <c:pt idx="177">
                        <c:v>8.7972588327734567</c:v>
                      </c:pt>
                      <c:pt idx="178">
                        <c:v>8.7998233688882799</c:v>
                      </c:pt>
                      <c:pt idx="179">
                        <c:v>8.7198945977894553</c:v>
                      </c:pt>
                      <c:pt idx="180">
                        <c:v>8.8030194398743014</c:v>
                      </c:pt>
                      <c:pt idx="181">
                        <c:v>8.7580932157282607</c:v>
                      </c:pt>
                      <c:pt idx="182">
                        <c:v>8.7221707160735633</c:v>
                      </c:pt>
                      <c:pt idx="183">
                        <c:v>8.6938641676909629</c:v>
                      </c:pt>
                      <c:pt idx="184">
                        <c:v>8.794241908997396</c:v>
                      </c:pt>
                      <c:pt idx="185">
                        <c:v>8.805652045436771</c:v>
                      </c:pt>
                      <c:pt idx="186">
                        <c:v>8.7339826902497499</c:v>
                      </c:pt>
                      <c:pt idx="187">
                        <c:v>8.5656311557475124</c:v>
                      </c:pt>
                      <c:pt idx="188">
                        <c:v>8.6936084568419201</c:v>
                      </c:pt>
                      <c:pt idx="189">
                        <c:v>8.7290992800079419</c:v>
                      </c:pt>
                      <c:pt idx="190">
                        <c:v>8.7495196404715969</c:v>
                      </c:pt>
                      <c:pt idx="191">
                        <c:v>8.7807092310140415</c:v>
                      </c:pt>
                      <c:pt idx="192">
                        <c:v>8.7335593038613482</c:v>
                      </c:pt>
                      <c:pt idx="193">
                        <c:v>8.6734188765415965</c:v>
                      </c:pt>
                      <c:pt idx="194">
                        <c:v>8.7005500878664446</c:v>
                      </c:pt>
                      <c:pt idx="195">
                        <c:v>8.691046026744436</c:v>
                      </c:pt>
                      <c:pt idx="196">
                        <c:v>8.7297629385795954</c:v>
                      </c:pt>
                      <c:pt idx="197">
                        <c:v>8.689420708986642</c:v>
                      </c:pt>
                      <c:pt idx="198">
                        <c:v>8.7002362656822925</c:v>
                      </c:pt>
                      <c:pt idx="199">
                        <c:v>8.6835383396331576</c:v>
                      </c:pt>
                      <c:pt idx="200">
                        <c:v>8.6224632505389884</c:v>
                      </c:pt>
                      <c:pt idx="201">
                        <c:v>8.7449308291749475</c:v>
                      </c:pt>
                      <c:pt idx="202">
                        <c:v>8.7245296947092275</c:v>
                      </c:pt>
                      <c:pt idx="203">
                        <c:v>8.7358053096436183</c:v>
                      </c:pt>
                      <c:pt idx="204">
                        <c:v>8.779073602550584</c:v>
                      </c:pt>
                      <c:pt idx="205">
                        <c:v>8.7958292463675587</c:v>
                      </c:pt>
                      <c:pt idx="206">
                        <c:v>8.7974725288461002</c:v>
                      </c:pt>
                      <c:pt idx="207">
                        <c:v>8.671741280494718</c:v>
                      </c:pt>
                      <c:pt idx="208">
                        <c:v>8.6073492030341736</c:v>
                      </c:pt>
                      <c:pt idx="209">
                        <c:v>8.6159435756996494</c:v>
                      </c:pt>
                      <c:pt idx="210">
                        <c:v>8.6917510112218928</c:v>
                      </c:pt>
                      <c:pt idx="211">
                        <c:v>8.623821397973213</c:v>
                      </c:pt>
                      <c:pt idx="212">
                        <c:v>8.6692094545127887</c:v>
                      </c:pt>
                      <c:pt idx="213">
                        <c:v>8.6871045860066474</c:v>
                      </c:pt>
                      <c:pt idx="214">
                        <c:v>8.7133804268861628</c:v>
                      </c:pt>
                      <c:pt idx="215">
                        <c:v>8.7287990696150803</c:v>
                      </c:pt>
                      <c:pt idx="216">
                        <c:v>8.6363336701974927</c:v>
                      </c:pt>
                      <c:pt idx="217">
                        <c:v>8.6947088915356208</c:v>
                      </c:pt>
                      <c:pt idx="218">
                        <c:v>8.6685292591965002</c:v>
                      </c:pt>
                      <c:pt idx="219">
                        <c:v>8.6917827429191359</c:v>
                      </c:pt>
                      <c:pt idx="220">
                        <c:v>8.7387400305039247</c:v>
                      </c:pt>
                      <c:pt idx="221">
                        <c:v>8.7167175111864399</c:v>
                      </c:pt>
                      <c:pt idx="222">
                        <c:v>8.7173162120635173</c:v>
                      </c:pt>
                      <c:pt idx="223">
                        <c:v>8.6325922301128895</c:v>
                      </c:pt>
                      <c:pt idx="224">
                        <c:v>8.6250669546746597</c:v>
                      </c:pt>
                      <c:pt idx="225">
                        <c:v>8.7059388676315503</c:v>
                      </c:pt>
                      <c:pt idx="226">
                        <c:v>8.7166659411276495</c:v>
                      </c:pt>
                      <c:pt idx="227">
                        <c:v>8.7131990774976984</c:v>
                      </c:pt>
                      <c:pt idx="228">
                        <c:v>8.7428110122019191</c:v>
                      </c:pt>
                      <c:pt idx="229">
                        <c:v>8.755017353342943</c:v>
                      </c:pt>
                      <c:pt idx="230">
                        <c:v>8.7099292379454027</c:v>
                      </c:pt>
                      <c:pt idx="231">
                        <c:v>8.7781722968011415</c:v>
                      </c:pt>
                      <c:pt idx="232">
                        <c:v>8.7556349555281798</c:v>
                      </c:pt>
                      <c:pt idx="233">
                        <c:v>8.72052665330955</c:v>
                      </c:pt>
                      <c:pt idx="234">
                        <c:v>8.74350534796395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28E-4D64-A1B7-FEFFF8F998A8}"/>
                  </c:ext>
                </c:extLst>
              </c15:ser>
            </c15:filteredScatterSeries>
            <c15:filteredScatterSeries>
              <c15:ser>
                <c:idx val="13"/>
                <c:order val="4"/>
                <c:tx>
                  <c:v>TK_2-1mg/L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Sheet1!$F$958:$F$1191</c15:sqref>
                        </c15:formulaRef>
                      </c:ext>
                    </c:extLst>
                    <c:numCache>
                      <c:formatCode>General</c:formatCode>
                      <c:ptCount val="234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Sheet1!$G$958:$G$1191</c15:sqref>
                        </c15:formulaRef>
                      </c:ext>
                    </c:extLst>
                    <c:numCache>
                      <c:formatCode>General</c:formatCode>
                      <c:ptCount val="234"/>
                      <c:pt idx="0">
                        <c:v>6.4238725450531318</c:v>
                      </c:pt>
                      <c:pt idx="1">
                        <c:v>6.3487214453103604</c:v>
                      </c:pt>
                      <c:pt idx="2">
                        <c:v>6.5023581643420902</c:v>
                      </c:pt>
                      <c:pt idx="3">
                        <c:v>6.6128273162705931</c:v>
                      </c:pt>
                      <c:pt idx="4">
                        <c:v>6.5340773629165989</c:v>
                      </c:pt>
                      <c:pt idx="5">
                        <c:v>6.4536086691322234</c:v>
                      </c:pt>
                      <c:pt idx="6">
                        <c:v>6.4916024927878695</c:v>
                      </c:pt>
                      <c:pt idx="7">
                        <c:v>6.595747033482886</c:v>
                      </c:pt>
                      <c:pt idx="8">
                        <c:v>6.6767206706017905</c:v>
                      </c:pt>
                      <c:pt idx="9">
                        <c:v>6.6620468323454274</c:v>
                      </c:pt>
                      <c:pt idx="10">
                        <c:v>6.7409756626033026</c:v>
                      </c:pt>
                      <c:pt idx="11">
                        <c:v>6.7466001802314448</c:v>
                      </c:pt>
                      <c:pt idx="12">
                        <c:v>6.7413692199423707</c:v>
                      </c:pt>
                      <c:pt idx="13">
                        <c:v>6.7978054970925132</c:v>
                      </c:pt>
                      <c:pt idx="14">
                        <c:v>6.8496150877938913</c:v>
                      </c:pt>
                      <c:pt idx="15">
                        <c:v>6.9515943530093196</c:v>
                      </c:pt>
                      <c:pt idx="16">
                        <c:v>6.9926667925445791</c:v>
                      </c:pt>
                      <c:pt idx="17">
                        <c:v>7.0483420953943696</c:v>
                      </c:pt>
                      <c:pt idx="18">
                        <c:v>7.0591604724553232</c:v>
                      </c:pt>
                      <c:pt idx="19">
                        <c:v>7.1415938058271635</c:v>
                      </c:pt>
                      <c:pt idx="20">
                        <c:v>7.1905833293340402</c:v>
                      </c:pt>
                      <c:pt idx="21">
                        <c:v>7.2538645685305898</c:v>
                      </c:pt>
                      <c:pt idx="22">
                        <c:v>7.357671820823148</c:v>
                      </c:pt>
                      <c:pt idx="23">
                        <c:v>7.4743142353710414</c:v>
                      </c:pt>
                      <c:pt idx="24">
                        <c:v>7.5331497727594998</c:v>
                      </c:pt>
                      <c:pt idx="25">
                        <c:v>7.5495154670729114</c:v>
                      </c:pt>
                      <c:pt idx="26">
                        <c:v>7.6059867944276345</c:v>
                      </c:pt>
                      <c:pt idx="27">
                        <c:v>7.7117500984615113</c:v>
                      </c:pt>
                      <c:pt idx="28">
                        <c:v>7.8187365533964535</c:v>
                      </c:pt>
                      <c:pt idx="29">
                        <c:v>7.8409510787709307</c:v>
                      </c:pt>
                      <c:pt idx="30">
                        <c:v>7.9597414332311613</c:v>
                      </c:pt>
                      <c:pt idx="31">
                        <c:v>7.9312857964582442</c:v>
                      </c:pt>
                      <c:pt idx="32">
                        <c:v>7.9622659563431633</c:v>
                      </c:pt>
                      <c:pt idx="33">
                        <c:v>8.0776557545212508</c:v>
                      </c:pt>
                      <c:pt idx="34">
                        <c:v>8.0347397089448211</c:v>
                      </c:pt>
                      <c:pt idx="35">
                        <c:v>8.0416942830336211</c:v>
                      </c:pt>
                      <c:pt idx="36">
                        <c:v>8.0924464397244229</c:v>
                      </c:pt>
                      <c:pt idx="37">
                        <c:v>8.0925024830808034</c:v>
                      </c:pt>
                      <c:pt idx="38">
                        <c:v>8.1018468855166343</c:v>
                      </c:pt>
                      <c:pt idx="39">
                        <c:v>8.088921943238125</c:v>
                      </c:pt>
                      <c:pt idx="40">
                        <c:v>8.0964839446990169</c:v>
                      </c:pt>
                      <c:pt idx="41">
                        <c:v>8.0674387264231076</c:v>
                      </c:pt>
                      <c:pt idx="42">
                        <c:v>8.0552759166433834</c:v>
                      </c:pt>
                      <c:pt idx="43">
                        <c:v>8.1347833712220332</c:v>
                      </c:pt>
                      <c:pt idx="44">
                        <c:v>8.1125445297329168</c:v>
                      </c:pt>
                      <c:pt idx="45">
                        <c:v>8.0195748244773384</c:v>
                      </c:pt>
                      <c:pt idx="46">
                        <c:v>8.1164082051313837</c:v>
                      </c:pt>
                      <c:pt idx="47">
                        <c:v>8.1021098758200942</c:v>
                      </c:pt>
                      <c:pt idx="48">
                        <c:v>8.1253618133243677</c:v>
                      </c:pt>
                      <c:pt idx="49">
                        <c:v>8.0621857254282023</c:v>
                      </c:pt>
                      <c:pt idx="50">
                        <c:v>8.1004279728524242</c:v>
                      </c:pt>
                      <c:pt idx="51">
                        <c:v>8.0535895379725133</c:v>
                      </c:pt>
                      <c:pt idx="52">
                        <c:v>8.103574687329548</c:v>
                      </c:pt>
                      <c:pt idx="53">
                        <c:v>8.0186810586749786</c:v>
                      </c:pt>
                      <c:pt idx="54">
                        <c:v>8.0286786312153584</c:v>
                      </c:pt>
                      <c:pt idx="55">
                        <c:v>8.0876925848974626</c:v>
                      </c:pt>
                      <c:pt idx="56">
                        <c:v>8.1388056338652568</c:v>
                      </c:pt>
                      <c:pt idx="57">
                        <c:v>8.167900615372913</c:v>
                      </c:pt>
                      <c:pt idx="58">
                        <c:v>8.0673271883818956</c:v>
                      </c:pt>
                      <c:pt idx="59">
                        <c:v>8.0886684750924811</c:v>
                      </c:pt>
                      <c:pt idx="60">
                        <c:v>8.1761858093157613</c:v>
                      </c:pt>
                      <c:pt idx="61">
                        <c:v>8.1572229546957313</c:v>
                      </c:pt>
                      <c:pt idx="62">
                        <c:v>8.1541432642695266</c:v>
                      </c:pt>
                      <c:pt idx="63">
                        <c:v>8.1881218747124969</c:v>
                      </c:pt>
                      <c:pt idx="64">
                        <c:v>8.2152520674131164</c:v>
                      </c:pt>
                      <c:pt idx="65">
                        <c:v>8.2025639565729129</c:v>
                      </c:pt>
                      <c:pt idx="66">
                        <c:v>8.211694258681808</c:v>
                      </c:pt>
                      <c:pt idx="67">
                        <c:v>8.3440278912822663</c:v>
                      </c:pt>
                      <c:pt idx="68">
                        <c:v>8.3392407460228242</c:v>
                      </c:pt>
                      <c:pt idx="69">
                        <c:v>8.4629862197347538</c:v>
                      </c:pt>
                      <c:pt idx="70">
                        <c:v>8.5315769238883394</c:v>
                      </c:pt>
                      <c:pt idx="71">
                        <c:v>8.5558705163051769</c:v>
                      </c:pt>
                      <c:pt idx="72">
                        <c:v>8.526584718342761</c:v>
                      </c:pt>
                      <c:pt idx="73">
                        <c:v>8.6865700128896925</c:v>
                      </c:pt>
                      <c:pt idx="74">
                        <c:v>8.7554387793962043</c:v>
                      </c:pt>
                      <c:pt idx="75">
                        <c:v>8.6998407157483939</c:v>
                      </c:pt>
                      <c:pt idx="76">
                        <c:v>8.8361593598148662</c:v>
                      </c:pt>
                      <c:pt idx="77">
                        <c:v>8.7557918690596068</c:v>
                      </c:pt>
                      <c:pt idx="78">
                        <c:v>8.9104519906505804</c:v>
                      </c:pt>
                      <c:pt idx="79">
                        <c:v>8.8766263256203501</c:v>
                      </c:pt>
                      <c:pt idx="80">
                        <c:v>8.8138414807532541</c:v>
                      </c:pt>
                      <c:pt idx="81">
                        <c:v>8.7724281279123755</c:v>
                      </c:pt>
                      <c:pt idx="82">
                        <c:v>8.9202150641168583</c:v>
                      </c:pt>
                      <c:pt idx="83">
                        <c:v>8.8379112546048191</c:v>
                      </c:pt>
                      <c:pt idx="84">
                        <c:v>8.7177876580610647</c:v>
                      </c:pt>
                      <c:pt idx="85">
                        <c:v>8.8855156873618313</c:v>
                      </c:pt>
                      <c:pt idx="86">
                        <c:v>8.7884090616291264</c:v>
                      </c:pt>
                      <c:pt idx="87">
                        <c:v>8.7446981425557748</c:v>
                      </c:pt>
                      <c:pt idx="88">
                        <c:v>8.7951765317721797</c:v>
                      </c:pt>
                      <c:pt idx="89">
                        <c:v>8.7707433610588872</c:v>
                      </c:pt>
                      <c:pt idx="90">
                        <c:v>8.8604825760884758</c:v>
                      </c:pt>
                      <c:pt idx="91">
                        <c:v>8.8456225075420782</c:v>
                      </c:pt>
                      <c:pt idx="92">
                        <c:v>8.8120201730681327</c:v>
                      </c:pt>
                      <c:pt idx="93">
                        <c:v>8.8589376887366669</c:v>
                      </c:pt>
                      <c:pt idx="94">
                        <c:v>8.7947711800510362</c:v>
                      </c:pt>
                      <c:pt idx="95">
                        <c:v>8.8210367729311212</c:v>
                      </c:pt>
                      <c:pt idx="96">
                        <c:v>8.7582089263832188</c:v>
                      </c:pt>
                      <c:pt idx="97">
                        <c:v>8.9132938390447336</c:v>
                      </c:pt>
                      <c:pt idx="98">
                        <c:v>8.8262731100637719</c:v>
                      </c:pt>
                      <c:pt idx="99">
                        <c:v>8.7656844780145544</c:v>
                      </c:pt>
                      <c:pt idx="100">
                        <c:v>8.791944095976314</c:v>
                      </c:pt>
                      <c:pt idx="101">
                        <c:v>8.7557237097476328</c:v>
                      </c:pt>
                      <c:pt idx="102">
                        <c:v>8.759520850904245</c:v>
                      </c:pt>
                      <c:pt idx="103">
                        <c:v>8.7387581446168223</c:v>
                      </c:pt>
                      <c:pt idx="104">
                        <c:v>8.7533296954833588</c:v>
                      </c:pt>
                      <c:pt idx="105">
                        <c:v>8.8019740158973256</c:v>
                      </c:pt>
                      <c:pt idx="106">
                        <c:v>8.7936169637695585</c:v>
                      </c:pt>
                      <c:pt idx="107">
                        <c:v>8.7951187191874602</c:v>
                      </c:pt>
                      <c:pt idx="108">
                        <c:v>8.8160288143433281</c:v>
                      </c:pt>
                      <c:pt idx="109">
                        <c:v>8.8734031066387367</c:v>
                      </c:pt>
                      <c:pt idx="110">
                        <c:v>8.7641465121104449</c:v>
                      </c:pt>
                      <c:pt idx="111">
                        <c:v>8.8655938737125304</c:v>
                      </c:pt>
                      <c:pt idx="112">
                        <c:v>8.9164175217327983</c:v>
                      </c:pt>
                      <c:pt idx="113">
                        <c:v>8.856108787376888</c:v>
                      </c:pt>
                      <c:pt idx="114">
                        <c:v>8.8273201077033896</c:v>
                      </c:pt>
                      <c:pt idx="115">
                        <c:v>8.8163380632412398</c:v>
                      </c:pt>
                      <c:pt idx="116">
                        <c:v>8.774631699527399</c:v>
                      </c:pt>
                      <c:pt idx="117">
                        <c:v>8.8723744634856629</c:v>
                      </c:pt>
                      <c:pt idx="118">
                        <c:v>8.8195543344201148</c:v>
                      </c:pt>
                      <c:pt idx="119">
                        <c:v>8.8811826139275851</c:v>
                      </c:pt>
                      <c:pt idx="120">
                        <c:v>8.8176996347339571</c:v>
                      </c:pt>
                      <c:pt idx="121">
                        <c:v>8.839145181318905</c:v>
                      </c:pt>
                      <c:pt idx="122">
                        <c:v>8.7327571455151087</c:v>
                      </c:pt>
                      <c:pt idx="123">
                        <c:v>8.7988524953454075</c:v>
                      </c:pt>
                      <c:pt idx="124">
                        <c:v>8.800450320134896</c:v>
                      </c:pt>
                      <c:pt idx="125">
                        <c:v>8.7919484319757455</c:v>
                      </c:pt>
                      <c:pt idx="126">
                        <c:v>8.8702438758381348</c:v>
                      </c:pt>
                      <c:pt idx="127">
                        <c:v>8.8842601437493887</c:v>
                      </c:pt>
                      <c:pt idx="128">
                        <c:v>8.7942004440551802</c:v>
                      </c:pt>
                      <c:pt idx="129">
                        <c:v>8.7576555071529185</c:v>
                      </c:pt>
                      <c:pt idx="130">
                        <c:v>8.7728802528161243</c:v>
                      </c:pt>
                      <c:pt idx="131">
                        <c:v>8.7839879652674995</c:v>
                      </c:pt>
                      <c:pt idx="132">
                        <c:v>8.7930826469815493</c:v>
                      </c:pt>
                      <c:pt idx="133">
                        <c:v>8.823461478456915</c:v>
                      </c:pt>
                      <c:pt idx="134">
                        <c:v>8.7353813359686541</c:v>
                      </c:pt>
                      <c:pt idx="135">
                        <c:v>8.7983351848997557</c:v>
                      </c:pt>
                      <c:pt idx="136">
                        <c:v>8.738673728922203</c:v>
                      </c:pt>
                      <c:pt idx="137">
                        <c:v>8.7287324469224021</c:v>
                      </c:pt>
                      <c:pt idx="138">
                        <c:v>8.7920294059655912</c:v>
                      </c:pt>
                      <c:pt idx="139">
                        <c:v>8.7468452045970881</c:v>
                      </c:pt>
                      <c:pt idx="140">
                        <c:v>8.7912518712361187</c:v>
                      </c:pt>
                      <c:pt idx="141">
                        <c:v>8.8480349403665244</c:v>
                      </c:pt>
                      <c:pt idx="142">
                        <c:v>8.7764865478714924</c:v>
                      </c:pt>
                      <c:pt idx="143">
                        <c:v>8.8126472018429336</c:v>
                      </c:pt>
                      <c:pt idx="144">
                        <c:v>8.7696033472577604</c:v>
                      </c:pt>
                      <c:pt idx="145">
                        <c:v>8.7615590388359177</c:v>
                      </c:pt>
                      <c:pt idx="146">
                        <c:v>8.7486003177792444</c:v>
                      </c:pt>
                      <c:pt idx="147">
                        <c:v>8.8327077825259828</c:v>
                      </c:pt>
                      <c:pt idx="148">
                        <c:v>8.7695264146267053</c:v>
                      </c:pt>
                      <c:pt idx="149">
                        <c:v>8.7811180290508819</c:v>
                      </c:pt>
                      <c:pt idx="150">
                        <c:v>8.8198295305893399</c:v>
                      </c:pt>
                      <c:pt idx="151">
                        <c:v>8.6669549245820612</c:v>
                      </c:pt>
                      <c:pt idx="152">
                        <c:v>8.7311701075977375</c:v>
                      </c:pt>
                      <c:pt idx="153">
                        <c:v>8.666926796848978</c:v>
                      </c:pt>
                      <c:pt idx="154">
                        <c:v>8.7351000638698828</c:v>
                      </c:pt>
                      <c:pt idx="155">
                        <c:v>8.6818393514728864</c:v>
                      </c:pt>
                      <c:pt idx="156">
                        <c:v>8.7788942645884482</c:v>
                      </c:pt>
                      <c:pt idx="157">
                        <c:v>8.7257211116817928</c:v>
                      </c:pt>
                      <c:pt idx="158">
                        <c:v>8.7234335407912216</c:v>
                      </c:pt>
                      <c:pt idx="159">
                        <c:v>8.753692164019407</c:v>
                      </c:pt>
                      <c:pt idx="160">
                        <c:v>8.8003783619530402</c:v>
                      </c:pt>
                      <c:pt idx="161">
                        <c:v>8.8327157864418755</c:v>
                      </c:pt>
                      <c:pt idx="162">
                        <c:v>8.7302946952725957</c:v>
                      </c:pt>
                      <c:pt idx="163">
                        <c:v>8.7441929664888516</c:v>
                      </c:pt>
                      <c:pt idx="164">
                        <c:v>8.6843649489294403</c:v>
                      </c:pt>
                      <c:pt idx="165">
                        <c:v>8.8129732811405823</c:v>
                      </c:pt>
                      <c:pt idx="166">
                        <c:v>8.7328106553291747</c:v>
                      </c:pt>
                      <c:pt idx="167">
                        <c:v>8.732340058793719</c:v>
                      </c:pt>
                      <c:pt idx="168">
                        <c:v>8.7341934569040234</c:v>
                      </c:pt>
                      <c:pt idx="169">
                        <c:v>8.7578786385968908</c:v>
                      </c:pt>
                      <c:pt idx="170">
                        <c:v>8.7520535844644076</c:v>
                      </c:pt>
                      <c:pt idx="171">
                        <c:v>8.7983434941243335</c:v>
                      </c:pt>
                      <c:pt idx="172">
                        <c:v>8.8208102779597954</c:v>
                      </c:pt>
                      <c:pt idx="173">
                        <c:v>8.7719908425437865</c:v>
                      </c:pt>
                      <c:pt idx="174">
                        <c:v>8.6477092364098116</c:v>
                      </c:pt>
                      <c:pt idx="175">
                        <c:v>8.7454909981923539</c:v>
                      </c:pt>
                      <c:pt idx="176">
                        <c:v>8.7321894123554316</c:v>
                      </c:pt>
                      <c:pt idx="177">
                        <c:v>8.7156622798308607</c:v>
                      </c:pt>
                      <c:pt idx="178">
                        <c:v>8.7340083998063349</c:v>
                      </c:pt>
                      <c:pt idx="179">
                        <c:v>8.6189749568697369</c:v>
                      </c:pt>
                      <c:pt idx="180">
                        <c:v>8.7448503495720225</c:v>
                      </c:pt>
                      <c:pt idx="181">
                        <c:v>8.7408497652392523</c:v>
                      </c:pt>
                      <c:pt idx="182">
                        <c:v>8.7610937298946716</c:v>
                      </c:pt>
                      <c:pt idx="183">
                        <c:v>8.7357220631300905</c:v>
                      </c:pt>
                      <c:pt idx="184">
                        <c:v>8.7512686961409472</c:v>
                      </c:pt>
                      <c:pt idx="185">
                        <c:v>8.6892153254662343</c:v>
                      </c:pt>
                      <c:pt idx="186">
                        <c:v>8.7497820262677681</c:v>
                      </c:pt>
                      <c:pt idx="187">
                        <c:v>8.7246444362550459</c:v>
                      </c:pt>
                      <c:pt idx="188">
                        <c:v>8.5778105002494005</c:v>
                      </c:pt>
                      <c:pt idx="189">
                        <c:v>8.7139329035773301</c:v>
                      </c:pt>
                      <c:pt idx="190">
                        <c:v>8.7866444700621642</c:v>
                      </c:pt>
                      <c:pt idx="191">
                        <c:v>8.6410396350601584</c:v>
                      </c:pt>
                      <c:pt idx="192">
                        <c:v>8.7389763292222558</c:v>
                      </c:pt>
                      <c:pt idx="193">
                        <c:v>8.7657997479677814</c:v>
                      </c:pt>
                      <c:pt idx="194">
                        <c:v>8.6433383294013808</c:v>
                      </c:pt>
                      <c:pt idx="195">
                        <c:v>8.6137573911545235</c:v>
                      </c:pt>
                      <c:pt idx="196">
                        <c:v>8.6386719178653966</c:v>
                      </c:pt>
                      <c:pt idx="197">
                        <c:v>8.6561377793643306</c:v>
                      </c:pt>
                      <c:pt idx="198">
                        <c:v>8.654081781713332</c:v>
                      </c:pt>
                      <c:pt idx="199">
                        <c:v>8.7074175070853421</c:v>
                      </c:pt>
                      <c:pt idx="200">
                        <c:v>8.6772868161936856</c:v>
                      </c:pt>
                      <c:pt idx="201">
                        <c:v>8.6692347502783971</c:v>
                      </c:pt>
                      <c:pt idx="202">
                        <c:v>8.7940807356475901</c:v>
                      </c:pt>
                      <c:pt idx="203">
                        <c:v>8.7391642640956402</c:v>
                      </c:pt>
                      <c:pt idx="204">
                        <c:v>8.7949717941148169</c:v>
                      </c:pt>
                      <c:pt idx="205">
                        <c:v>8.7994430868358897</c:v>
                      </c:pt>
                      <c:pt idx="206">
                        <c:v>8.6936435183535608</c:v>
                      </c:pt>
                      <c:pt idx="207">
                        <c:v>8.6202694621376192</c:v>
                      </c:pt>
                      <c:pt idx="208">
                        <c:v>8.7035726886395786</c:v>
                      </c:pt>
                      <c:pt idx="209">
                        <c:v>8.6177897708012985</c:v>
                      </c:pt>
                      <c:pt idx="210">
                        <c:v>8.609824751092523</c:v>
                      </c:pt>
                      <c:pt idx="211">
                        <c:v>8.6660886742620669</c:v>
                      </c:pt>
                      <c:pt idx="212">
                        <c:v>8.6640629975489976</c:v>
                      </c:pt>
                      <c:pt idx="213">
                        <c:v>8.6783836877804088</c:v>
                      </c:pt>
                      <c:pt idx="214">
                        <c:v>8.6865314395744466</c:v>
                      </c:pt>
                      <c:pt idx="215">
                        <c:v>8.6761184025638727</c:v>
                      </c:pt>
                      <c:pt idx="216">
                        <c:v>8.6257700650336648</c:v>
                      </c:pt>
                      <c:pt idx="217">
                        <c:v>8.6602794514996013</c:v>
                      </c:pt>
                      <c:pt idx="218">
                        <c:v>8.5972767330589477</c:v>
                      </c:pt>
                      <c:pt idx="219">
                        <c:v>8.568366355312353</c:v>
                      </c:pt>
                      <c:pt idx="220">
                        <c:v>8.7529960017072526</c:v>
                      </c:pt>
                      <c:pt idx="221">
                        <c:v>8.7874725401853979</c:v>
                      </c:pt>
                      <c:pt idx="222">
                        <c:v>8.5813694773275699</c:v>
                      </c:pt>
                      <c:pt idx="223">
                        <c:v>8.686089624124266</c:v>
                      </c:pt>
                      <c:pt idx="224">
                        <c:v>8.642517597987565</c:v>
                      </c:pt>
                      <c:pt idx="225">
                        <c:v>8.726814131829812</c:v>
                      </c:pt>
                      <c:pt idx="226">
                        <c:v>8.6930534149864016</c:v>
                      </c:pt>
                      <c:pt idx="227">
                        <c:v>8.7501365963334017</c:v>
                      </c:pt>
                      <c:pt idx="228">
                        <c:v>8.6983771969401324</c:v>
                      </c:pt>
                      <c:pt idx="229">
                        <c:v>8.5897557544397198</c:v>
                      </c:pt>
                      <c:pt idx="230">
                        <c:v>8.689872630344075</c:v>
                      </c:pt>
                      <c:pt idx="231">
                        <c:v>8.7341846596054946</c:v>
                      </c:pt>
                      <c:pt idx="232">
                        <c:v>8.6749259431162837</c:v>
                      </c:pt>
                      <c:pt idx="233">
                        <c:v>8.7752669187982431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28E-4D64-A1B7-FEFFF8F998A8}"/>
                  </c:ext>
                </c:extLst>
              </c15:ser>
            </c15:filteredScatterSeries>
            <c15:filteredScatterSeries>
              <c15:ser>
                <c:idx val="14"/>
                <c:order val="5"/>
                <c:tx>
                  <c:v>TK_3-1mg/L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Sheet1!$F$1193:$F$1427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Sheet1!$G$1193:$G$1427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5.722439895333757</c:v>
                      </c:pt>
                      <c:pt idx="1">
                        <c:v>5.8115400717129155</c:v>
                      </c:pt>
                      <c:pt idx="2">
                        <c:v>5.8944231052844831</c:v>
                      </c:pt>
                      <c:pt idx="3">
                        <c:v>5.9324427893918248</c:v>
                      </c:pt>
                      <c:pt idx="4">
                        <c:v>5.9620296022861368</c:v>
                      </c:pt>
                      <c:pt idx="5">
                        <c:v>5.9519514714702506</c:v>
                      </c:pt>
                      <c:pt idx="6">
                        <c:v>6.0059504676479429</c:v>
                      </c:pt>
                      <c:pt idx="7">
                        <c:v>5.9507041686855651</c:v>
                      </c:pt>
                      <c:pt idx="8">
                        <c:v>6.0516081141910831</c:v>
                      </c:pt>
                      <c:pt idx="9">
                        <c:v>6.0574496488623764</c:v>
                      </c:pt>
                      <c:pt idx="10">
                        <c:v>6.1565210257396252</c:v>
                      </c:pt>
                      <c:pt idx="11">
                        <c:v>6.2210046642559922</c:v>
                      </c:pt>
                      <c:pt idx="12">
                        <c:v>6.2525439618276053</c:v>
                      </c:pt>
                      <c:pt idx="13">
                        <c:v>6.2905281086708404</c:v>
                      </c:pt>
                      <c:pt idx="14">
                        <c:v>6.404828122979966</c:v>
                      </c:pt>
                      <c:pt idx="15">
                        <c:v>6.5021818093002981</c:v>
                      </c:pt>
                      <c:pt idx="16">
                        <c:v>6.6424249594588671</c:v>
                      </c:pt>
                      <c:pt idx="17">
                        <c:v>6.7169133670852972</c:v>
                      </c:pt>
                      <c:pt idx="18">
                        <c:v>6.7855920231590048</c:v>
                      </c:pt>
                      <c:pt idx="19">
                        <c:v>6.8984821656420028</c:v>
                      </c:pt>
                      <c:pt idx="20">
                        <c:v>7.0464978259373732</c:v>
                      </c:pt>
                      <c:pt idx="21">
                        <c:v>7.1083195124713994</c:v>
                      </c:pt>
                      <c:pt idx="22">
                        <c:v>7.1812955219806573</c:v>
                      </c:pt>
                      <c:pt idx="23">
                        <c:v>7.3691383355029396</c:v>
                      </c:pt>
                      <c:pt idx="24">
                        <c:v>7.4712242782822837</c:v>
                      </c:pt>
                      <c:pt idx="25">
                        <c:v>7.5093338279856958</c:v>
                      </c:pt>
                      <c:pt idx="26">
                        <c:v>7.579681355089062</c:v>
                      </c:pt>
                      <c:pt idx="27">
                        <c:v>7.6109735286076221</c:v>
                      </c:pt>
                      <c:pt idx="28">
                        <c:v>7.734562751509916</c:v>
                      </c:pt>
                      <c:pt idx="29">
                        <c:v>7.8183491029183596</c:v>
                      </c:pt>
                      <c:pt idx="30">
                        <c:v>7.8404355984647127</c:v>
                      </c:pt>
                      <c:pt idx="31">
                        <c:v>7.9339541032335497</c:v>
                      </c:pt>
                      <c:pt idx="32">
                        <c:v>7.8365244779491086</c:v>
                      </c:pt>
                      <c:pt idx="33">
                        <c:v>7.9178298115423331</c:v>
                      </c:pt>
                      <c:pt idx="34">
                        <c:v>8.0125321009750063</c:v>
                      </c:pt>
                      <c:pt idx="35">
                        <c:v>8.06421782312316</c:v>
                      </c:pt>
                      <c:pt idx="36">
                        <c:v>8.0739937312463166</c:v>
                      </c:pt>
                      <c:pt idx="37">
                        <c:v>8.065177504926492</c:v>
                      </c:pt>
                      <c:pt idx="38">
                        <c:v>8.0267581595639577</c:v>
                      </c:pt>
                      <c:pt idx="39">
                        <c:v>8.1520413600531398</c:v>
                      </c:pt>
                      <c:pt idx="40">
                        <c:v>8.097834783659982</c:v>
                      </c:pt>
                      <c:pt idx="41">
                        <c:v>8.0483858118023637</c:v>
                      </c:pt>
                      <c:pt idx="42">
                        <c:v>8.057556938534999</c:v>
                      </c:pt>
                      <c:pt idx="43">
                        <c:v>8.0644218353956987</c:v>
                      </c:pt>
                      <c:pt idx="44">
                        <c:v>8.1116116283756003</c:v>
                      </c:pt>
                      <c:pt idx="45">
                        <c:v>8.0514644903614698</c:v>
                      </c:pt>
                      <c:pt idx="46">
                        <c:v>8.0798668001926952</c:v>
                      </c:pt>
                      <c:pt idx="47">
                        <c:v>8.0469961349740515</c:v>
                      </c:pt>
                      <c:pt idx="48">
                        <c:v>8.0768914005621948</c:v>
                      </c:pt>
                      <c:pt idx="49">
                        <c:v>8.0379924472883637</c:v>
                      </c:pt>
                      <c:pt idx="50">
                        <c:v>8.0369329108851382</c:v>
                      </c:pt>
                      <c:pt idx="51">
                        <c:v>8.074359355906445</c:v>
                      </c:pt>
                      <c:pt idx="52">
                        <c:v>8.040723896995754</c:v>
                      </c:pt>
                      <c:pt idx="53">
                        <c:v>8.072738848559327</c:v>
                      </c:pt>
                      <c:pt idx="54">
                        <c:v>8.1084020332386029</c:v>
                      </c:pt>
                      <c:pt idx="55">
                        <c:v>8.0453075723323444</c:v>
                      </c:pt>
                      <c:pt idx="56">
                        <c:v>8.1275258563886776</c:v>
                      </c:pt>
                      <c:pt idx="57">
                        <c:v>8.1218100999504284</c:v>
                      </c:pt>
                      <c:pt idx="58">
                        <c:v>8.0404752288862245</c:v>
                      </c:pt>
                      <c:pt idx="59">
                        <c:v>8.1077389281461212</c:v>
                      </c:pt>
                      <c:pt idx="60">
                        <c:v>8.1221140495283723</c:v>
                      </c:pt>
                      <c:pt idx="61">
                        <c:v>8.1550355355485511</c:v>
                      </c:pt>
                      <c:pt idx="62">
                        <c:v>8.1357894516713767</c:v>
                      </c:pt>
                      <c:pt idx="63">
                        <c:v>8.1188182336427257</c:v>
                      </c:pt>
                      <c:pt idx="64">
                        <c:v>8.2013001919537967</c:v>
                      </c:pt>
                      <c:pt idx="65">
                        <c:v>8.1559515825853932</c:v>
                      </c:pt>
                      <c:pt idx="66">
                        <c:v>8.201874673372048</c:v>
                      </c:pt>
                      <c:pt idx="67">
                        <c:v>8.2521492210000229</c:v>
                      </c:pt>
                      <c:pt idx="68">
                        <c:v>8.3937108812914953</c:v>
                      </c:pt>
                      <c:pt idx="69">
                        <c:v>8.3409126736000463</c:v>
                      </c:pt>
                      <c:pt idx="70">
                        <c:v>8.4674617073899441</c:v>
                      </c:pt>
                      <c:pt idx="71">
                        <c:v>8.4774786993666549</c:v>
                      </c:pt>
                      <c:pt idx="72">
                        <c:v>8.6312314825725984</c:v>
                      </c:pt>
                      <c:pt idx="73">
                        <c:v>8.5329411121916756</c:v>
                      </c:pt>
                      <c:pt idx="74">
                        <c:v>8.8256888240828726</c:v>
                      </c:pt>
                      <c:pt idx="75">
                        <c:v>8.7446912919315629</c:v>
                      </c:pt>
                      <c:pt idx="76">
                        <c:v>8.7171214017473329</c:v>
                      </c:pt>
                      <c:pt idx="77">
                        <c:v>8.6940305448826507</c:v>
                      </c:pt>
                      <c:pt idx="78">
                        <c:v>8.884318627439459</c:v>
                      </c:pt>
                      <c:pt idx="79">
                        <c:v>8.7774766883069599</c:v>
                      </c:pt>
                      <c:pt idx="80">
                        <c:v>8.7405509034738191</c:v>
                      </c:pt>
                      <c:pt idx="81">
                        <c:v>8.7106805654310087</c:v>
                      </c:pt>
                      <c:pt idx="82">
                        <c:v>8.6598278312556403</c:v>
                      </c:pt>
                      <c:pt idx="83">
                        <c:v>8.7431596818215773</c:v>
                      </c:pt>
                      <c:pt idx="84">
                        <c:v>8.7362214068316248</c:v>
                      </c:pt>
                      <c:pt idx="85">
                        <c:v>8.7369054684592449</c:v>
                      </c:pt>
                      <c:pt idx="86">
                        <c:v>8.6532889358456728</c:v>
                      </c:pt>
                      <c:pt idx="87">
                        <c:v>8.7491689587349182</c:v>
                      </c:pt>
                      <c:pt idx="88">
                        <c:v>8.6830875251749369</c:v>
                      </c:pt>
                      <c:pt idx="89">
                        <c:v>8.6857447348937633</c:v>
                      </c:pt>
                      <c:pt idx="90">
                        <c:v>8.7765507439148589</c:v>
                      </c:pt>
                      <c:pt idx="91">
                        <c:v>8.7662446121214792</c:v>
                      </c:pt>
                      <c:pt idx="92">
                        <c:v>8.7268689742085872</c:v>
                      </c:pt>
                      <c:pt idx="93">
                        <c:v>8.6891522029102237</c:v>
                      </c:pt>
                      <c:pt idx="94">
                        <c:v>8.6500237075247703</c:v>
                      </c:pt>
                      <c:pt idx="95">
                        <c:v>8.7000385528887048</c:v>
                      </c:pt>
                      <c:pt idx="96">
                        <c:v>8.6281737988114831</c:v>
                      </c:pt>
                      <c:pt idx="97">
                        <c:v>8.6815654319264706</c:v>
                      </c:pt>
                      <c:pt idx="98">
                        <c:v>8.7345691873546656</c:v>
                      </c:pt>
                      <c:pt idx="99">
                        <c:v>8.707974134565287</c:v>
                      </c:pt>
                      <c:pt idx="100">
                        <c:v>8.6872294780442729</c:v>
                      </c:pt>
                      <c:pt idx="101">
                        <c:v>8.7285855798813792</c:v>
                      </c:pt>
                      <c:pt idx="102">
                        <c:v>8.6863780772246031</c:v>
                      </c:pt>
                      <c:pt idx="103">
                        <c:v>8.6476683971537831</c:v>
                      </c:pt>
                      <c:pt idx="104">
                        <c:v>8.7410375406559595</c:v>
                      </c:pt>
                      <c:pt idx="105">
                        <c:v>8.6842820422354841</c:v>
                      </c:pt>
                      <c:pt idx="106">
                        <c:v>8.7416435578200264</c:v>
                      </c:pt>
                      <c:pt idx="107">
                        <c:v>8.6768712374078181</c:v>
                      </c:pt>
                      <c:pt idx="108">
                        <c:v>8.6570175118210546</c:v>
                      </c:pt>
                      <c:pt idx="109">
                        <c:v>8.664418056410911</c:v>
                      </c:pt>
                      <c:pt idx="110">
                        <c:v>8.7346486849813196</c:v>
                      </c:pt>
                      <c:pt idx="111">
                        <c:v>8.7703347903505797</c:v>
                      </c:pt>
                      <c:pt idx="112">
                        <c:v>8.7510043694345345</c:v>
                      </c:pt>
                      <c:pt idx="113">
                        <c:v>8.7731684644632555</c:v>
                      </c:pt>
                      <c:pt idx="114">
                        <c:v>8.7188248534718014</c:v>
                      </c:pt>
                      <c:pt idx="115">
                        <c:v>8.7271481323792983</c:v>
                      </c:pt>
                      <c:pt idx="116">
                        <c:v>8.7150451966266687</c:v>
                      </c:pt>
                      <c:pt idx="117">
                        <c:v>8.7866924855709083</c:v>
                      </c:pt>
                      <c:pt idx="118">
                        <c:v>8.6826177693974849</c:v>
                      </c:pt>
                      <c:pt idx="119">
                        <c:v>8.6565584981702521</c:v>
                      </c:pt>
                      <c:pt idx="120">
                        <c:v>8.7264884312097362</c:v>
                      </c:pt>
                      <c:pt idx="121">
                        <c:v>8.7442547004661453</c:v>
                      </c:pt>
                      <c:pt idx="122">
                        <c:v>8.6598055259520077</c:v>
                      </c:pt>
                      <c:pt idx="123">
                        <c:v>8.6378359887373612</c:v>
                      </c:pt>
                      <c:pt idx="124">
                        <c:v>8.7319735275813279</c:v>
                      </c:pt>
                      <c:pt idx="125">
                        <c:v>8.678546128153739</c:v>
                      </c:pt>
                      <c:pt idx="126">
                        <c:v>8.7414043376713373</c:v>
                      </c:pt>
                      <c:pt idx="127">
                        <c:v>8.6730823468923468</c:v>
                      </c:pt>
                      <c:pt idx="128">
                        <c:v>8.6735376636563082</c:v>
                      </c:pt>
                      <c:pt idx="129">
                        <c:v>8.7324330059261719</c:v>
                      </c:pt>
                      <c:pt idx="130">
                        <c:v>8.6126845436682764</c:v>
                      </c:pt>
                      <c:pt idx="131">
                        <c:v>8.6866000484292272</c:v>
                      </c:pt>
                      <c:pt idx="132">
                        <c:v>8.7153371857632767</c:v>
                      </c:pt>
                      <c:pt idx="133">
                        <c:v>8.7111292185858868</c:v>
                      </c:pt>
                      <c:pt idx="134">
                        <c:v>8.7034409680258147</c:v>
                      </c:pt>
                      <c:pt idx="135">
                        <c:v>8.7073507839866675</c:v>
                      </c:pt>
                      <c:pt idx="136">
                        <c:v>8.7207005028983371</c:v>
                      </c:pt>
                      <c:pt idx="137">
                        <c:v>8.617679697521476</c:v>
                      </c:pt>
                      <c:pt idx="138">
                        <c:v>8.7292996579671449</c:v>
                      </c:pt>
                      <c:pt idx="139">
                        <c:v>8.7012590626953976</c:v>
                      </c:pt>
                      <c:pt idx="140">
                        <c:v>8.6434084454688556</c:v>
                      </c:pt>
                      <c:pt idx="141">
                        <c:v>8.6962490147983686</c:v>
                      </c:pt>
                      <c:pt idx="142">
                        <c:v>8.7056687003326818</c:v>
                      </c:pt>
                      <c:pt idx="143">
                        <c:v>8.7583119434880246</c:v>
                      </c:pt>
                      <c:pt idx="144">
                        <c:v>8.7541754982180393</c:v>
                      </c:pt>
                      <c:pt idx="145">
                        <c:v>8.6589062209150587</c:v>
                      </c:pt>
                      <c:pt idx="146">
                        <c:v>8.6854563427590712</c:v>
                      </c:pt>
                      <c:pt idx="147">
                        <c:v>8.5956819867268823</c:v>
                      </c:pt>
                      <c:pt idx="148">
                        <c:v>8.7427632059456624</c:v>
                      </c:pt>
                      <c:pt idx="149">
                        <c:v>8.6652979457871702</c:v>
                      </c:pt>
                      <c:pt idx="150">
                        <c:v>8.6398102552686176</c:v>
                      </c:pt>
                      <c:pt idx="151">
                        <c:v>8.6408354399557474</c:v>
                      </c:pt>
                      <c:pt idx="152">
                        <c:v>8.6144686273350235</c:v>
                      </c:pt>
                      <c:pt idx="153">
                        <c:v>8.6616163237990786</c:v>
                      </c:pt>
                      <c:pt idx="154">
                        <c:v>8.6229070637876539</c:v>
                      </c:pt>
                      <c:pt idx="155">
                        <c:v>8.616697881542839</c:v>
                      </c:pt>
                      <c:pt idx="156">
                        <c:v>8.5930139680649127</c:v>
                      </c:pt>
                      <c:pt idx="157">
                        <c:v>8.5940220418066602</c:v>
                      </c:pt>
                      <c:pt idx="158">
                        <c:v>8.6821196788743951</c:v>
                      </c:pt>
                      <c:pt idx="159">
                        <c:v>8.6722984996052439</c:v>
                      </c:pt>
                      <c:pt idx="160">
                        <c:v>8.6516881567531581</c:v>
                      </c:pt>
                      <c:pt idx="161">
                        <c:v>8.6750089846133811</c:v>
                      </c:pt>
                      <c:pt idx="162">
                        <c:v>8.7010230519669278</c:v>
                      </c:pt>
                      <c:pt idx="163">
                        <c:v>8.6103914431722917</c:v>
                      </c:pt>
                      <c:pt idx="164">
                        <c:v>8.6449794894946592</c:v>
                      </c:pt>
                      <c:pt idx="165">
                        <c:v>8.6564959788636582</c:v>
                      </c:pt>
                      <c:pt idx="166">
                        <c:v>8.6022985113195993</c:v>
                      </c:pt>
                      <c:pt idx="167">
                        <c:v>8.6127082977041916</c:v>
                      </c:pt>
                      <c:pt idx="168">
                        <c:v>8.5852153566575797</c:v>
                      </c:pt>
                      <c:pt idx="169">
                        <c:v>8.5806408392689058</c:v>
                      </c:pt>
                      <c:pt idx="170">
                        <c:v>8.563043602841967</c:v>
                      </c:pt>
                      <c:pt idx="171">
                        <c:v>8.6415905584976347</c:v>
                      </c:pt>
                      <c:pt idx="172">
                        <c:v>8.6367937248541846</c:v>
                      </c:pt>
                      <c:pt idx="173">
                        <c:v>8.5686303778285851</c:v>
                      </c:pt>
                      <c:pt idx="174">
                        <c:v>8.6247859205844932</c:v>
                      </c:pt>
                      <c:pt idx="175">
                        <c:v>8.5328296476751344</c:v>
                      </c:pt>
                      <c:pt idx="176">
                        <c:v>8.5557541910923867</c:v>
                      </c:pt>
                      <c:pt idx="177">
                        <c:v>8.6994251323398828</c:v>
                      </c:pt>
                      <c:pt idx="178">
                        <c:v>8.6546541575152904</c:v>
                      </c:pt>
                      <c:pt idx="179">
                        <c:v>8.6528889844781549</c:v>
                      </c:pt>
                      <c:pt idx="180">
                        <c:v>8.573605676076431</c:v>
                      </c:pt>
                      <c:pt idx="181">
                        <c:v>8.6654626392432981</c:v>
                      </c:pt>
                      <c:pt idx="182">
                        <c:v>8.6193695496291252</c:v>
                      </c:pt>
                      <c:pt idx="183">
                        <c:v>8.616124226940288</c:v>
                      </c:pt>
                      <c:pt idx="184">
                        <c:v>8.5851281565240658</c:v>
                      </c:pt>
                      <c:pt idx="185">
                        <c:v>8.6094964346522218</c:v>
                      </c:pt>
                      <c:pt idx="186">
                        <c:v>8.6604364866976766</c:v>
                      </c:pt>
                      <c:pt idx="187">
                        <c:v>8.6660062017208936</c:v>
                      </c:pt>
                      <c:pt idx="188">
                        <c:v>8.6113988765908296</c:v>
                      </c:pt>
                      <c:pt idx="189">
                        <c:v>8.6005357628834904</c:v>
                      </c:pt>
                      <c:pt idx="190">
                        <c:v>8.6322535508227052</c:v>
                      </c:pt>
                      <c:pt idx="191">
                        <c:v>8.5633429214177692</c:v>
                      </c:pt>
                      <c:pt idx="192">
                        <c:v>8.5829809108253148</c:v>
                      </c:pt>
                      <c:pt idx="193">
                        <c:v>8.6078988248084496</c:v>
                      </c:pt>
                      <c:pt idx="194">
                        <c:v>8.6326833632133564</c:v>
                      </c:pt>
                      <c:pt idx="195">
                        <c:v>8.6252655474676985</c:v>
                      </c:pt>
                      <c:pt idx="196">
                        <c:v>8.5991683222026349</c:v>
                      </c:pt>
                      <c:pt idx="197">
                        <c:v>8.6167436758415761</c:v>
                      </c:pt>
                      <c:pt idx="198">
                        <c:v>8.5801238350596627</c:v>
                      </c:pt>
                      <c:pt idx="199">
                        <c:v>8.5386492878680862</c:v>
                      </c:pt>
                      <c:pt idx="200">
                        <c:v>8.6443126222523308</c:v>
                      </c:pt>
                      <c:pt idx="201">
                        <c:v>8.6024705461467121</c:v>
                      </c:pt>
                      <c:pt idx="202">
                        <c:v>8.4874668827059203</c:v>
                      </c:pt>
                      <c:pt idx="203">
                        <c:v>8.6018505971712429</c:v>
                      </c:pt>
                      <c:pt idx="204">
                        <c:v>8.6422877223431076</c:v>
                      </c:pt>
                      <c:pt idx="205">
                        <c:v>8.5499253723920035</c:v>
                      </c:pt>
                      <c:pt idx="206">
                        <c:v>8.5579880720605388</c:v>
                      </c:pt>
                      <c:pt idx="207">
                        <c:v>8.6133418483383117</c:v>
                      </c:pt>
                      <c:pt idx="208">
                        <c:v>8.5696901095183353</c:v>
                      </c:pt>
                      <c:pt idx="209">
                        <c:v>8.6293996668485526</c:v>
                      </c:pt>
                      <c:pt idx="210">
                        <c:v>8.6304434827408283</c:v>
                      </c:pt>
                      <c:pt idx="211">
                        <c:v>8.564317332997275</c:v>
                      </c:pt>
                      <c:pt idx="212">
                        <c:v>8.5003092127724411</c:v>
                      </c:pt>
                      <c:pt idx="213">
                        <c:v>8.4887389084655531</c:v>
                      </c:pt>
                      <c:pt idx="214">
                        <c:v>8.4968658772752725</c:v>
                      </c:pt>
                      <c:pt idx="215">
                        <c:v>8.5410915931622977</c:v>
                      </c:pt>
                      <c:pt idx="216">
                        <c:v>8.5492901586154399</c:v>
                      </c:pt>
                      <c:pt idx="217">
                        <c:v>8.5395966906378504</c:v>
                      </c:pt>
                      <c:pt idx="218">
                        <c:v>8.5237535502078678</c:v>
                      </c:pt>
                      <c:pt idx="219">
                        <c:v>8.542391353117015</c:v>
                      </c:pt>
                      <c:pt idx="220">
                        <c:v>8.4978597171738262</c:v>
                      </c:pt>
                      <c:pt idx="221">
                        <c:v>8.53961852513393</c:v>
                      </c:pt>
                      <c:pt idx="222">
                        <c:v>8.5693156592064028</c:v>
                      </c:pt>
                      <c:pt idx="223">
                        <c:v>8.6754541176530999</c:v>
                      </c:pt>
                      <c:pt idx="224">
                        <c:v>8.5690319955479968</c:v>
                      </c:pt>
                      <c:pt idx="225">
                        <c:v>8.4812553331840075</c:v>
                      </c:pt>
                      <c:pt idx="226">
                        <c:v>8.5158124207318977</c:v>
                      </c:pt>
                      <c:pt idx="227">
                        <c:v>8.5379738450807992</c:v>
                      </c:pt>
                      <c:pt idx="228">
                        <c:v>8.524133145104491</c:v>
                      </c:pt>
                      <c:pt idx="229">
                        <c:v>8.5943598125974265</c:v>
                      </c:pt>
                      <c:pt idx="230">
                        <c:v>8.5523975540328792</c:v>
                      </c:pt>
                      <c:pt idx="231">
                        <c:v>8.5035493929546142</c:v>
                      </c:pt>
                      <c:pt idx="232">
                        <c:v>8.6179964379604002</c:v>
                      </c:pt>
                      <c:pt idx="233">
                        <c:v>8.5800806799721041</c:v>
                      </c:pt>
                      <c:pt idx="234">
                        <c:v>8.6152883588830598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28E-4D64-A1B7-FEFFF8F998A8}"/>
                  </c:ext>
                </c:extLst>
              </c15:ser>
            </c15:filteredScatterSeries>
            <c15:filteredScatterSeries>
              <c15:ser>
                <c:idx val="15"/>
                <c:order val="6"/>
                <c:tx>
                  <c:v>TK_1- 4mg/L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Sheet1!$F$1428:$F$1662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Sheet1!$G$1428:$G$1662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5.7214329998847484</c:v>
                      </c:pt>
                      <c:pt idx="1">
                        <c:v>5.7022368503009719</c:v>
                      </c:pt>
                      <c:pt idx="2">
                        <c:v>5.6342681669936274</c:v>
                      </c:pt>
                      <c:pt idx="3">
                        <c:v>5.9261220901815932</c:v>
                      </c:pt>
                      <c:pt idx="4">
                        <c:v>5.7152418633137367</c:v>
                      </c:pt>
                      <c:pt idx="5">
                        <c:v>5.822310027171719</c:v>
                      </c:pt>
                      <c:pt idx="6">
                        <c:v>5.986629434912496</c:v>
                      </c:pt>
                      <c:pt idx="7">
                        <c:v>5.983531269078048</c:v>
                      </c:pt>
                      <c:pt idx="8">
                        <c:v>6.1108414230086412</c:v>
                      </c:pt>
                      <c:pt idx="9">
                        <c:v>6.122762469587923</c:v>
                      </c:pt>
                      <c:pt idx="10">
                        <c:v>6.1502796843730225</c:v>
                      </c:pt>
                      <c:pt idx="11">
                        <c:v>6.2523306111816828</c:v>
                      </c:pt>
                      <c:pt idx="12">
                        <c:v>6.3146149910675717</c:v>
                      </c:pt>
                      <c:pt idx="13">
                        <c:v>6.3828497034700664</c:v>
                      </c:pt>
                      <c:pt idx="14">
                        <c:v>6.4040434602983742</c:v>
                      </c:pt>
                      <c:pt idx="15">
                        <c:v>6.4795154201882399</c:v>
                      </c:pt>
                      <c:pt idx="16">
                        <c:v>6.6664438809706352</c:v>
                      </c:pt>
                      <c:pt idx="17">
                        <c:v>6.7138651601148203</c:v>
                      </c:pt>
                      <c:pt idx="18">
                        <c:v>6.8278321073107229</c:v>
                      </c:pt>
                      <c:pt idx="19">
                        <c:v>6.7834915662111719</c:v>
                      </c:pt>
                      <c:pt idx="20">
                        <c:v>6.9202921201001919</c:v>
                      </c:pt>
                      <c:pt idx="21">
                        <c:v>6.9647553383108258</c:v>
                      </c:pt>
                      <c:pt idx="22">
                        <c:v>6.8994484246634205</c:v>
                      </c:pt>
                      <c:pt idx="23">
                        <c:v>6.9168056961858495</c:v>
                      </c:pt>
                      <c:pt idx="24">
                        <c:v>6.9861454157804905</c:v>
                      </c:pt>
                      <c:pt idx="25">
                        <c:v>7.0433117270169534</c:v>
                      </c:pt>
                      <c:pt idx="26">
                        <c:v>7.1710829287655864</c:v>
                      </c:pt>
                      <c:pt idx="27">
                        <c:v>7.1129982192575634</c:v>
                      </c:pt>
                      <c:pt idx="28">
                        <c:v>7.0660827305634752</c:v>
                      </c:pt>
                      <c:pt idx="29">
                        <c:v>7.137200053924369</c:v>
                      </c:pt>
                      <c:pt idx="30">
                        <c:v>7.1889888038265886</c:v>
                      </c:pt>
                      <c:pt idx="31">
                        <c:v>7.2817755465007368</c:v>
                      </c:pt>
                      <c:pt idx="32">
                        <c:v>7.2235843498825121</c:v>
                      </c:pt>
                      <c:pt idx="33">
                        <c:v>7.2952492009920293</c:v>
                      </c:pt>
                      <c:pt idx="34">
                        <c:v>7.2443253147673783</c:v>
                      </c:pt>
                      <c:pt idx="35">
                        <c:v>7.3428137194669674</c:v>
                      </c:pt>
                      <c:pt idx="36">
                        <c:v>7.3684261488930565</c:v>
                      </c:pt>
                      <c:pt idx="37">
                        <c:v>7.3920069010342733</c:v>
                      </c:pt>
                      <c:pt idx="38">
                        <c:v>7.4065447925435102</c:v>
                      </c:pt>
                      <c:pt idx="39">
                        <c:v>7.3938341694711847</c:v>
                      </c:pt>
                      <c:pt idx="40">
                        <c:v>7.4470668556428912</c:v>
                      </c:pt>
                      <c:pt idx="41">
                        <c:v>7.5168083570890332</c:v>
                      </c:pt>
                      <c:pt idx="42">
                        <c:v>7.5113286738455232</c:v>
                      </c:pt>
                      <c:pt idx="43">
                        <c:v>7.5045266475511392</c:v>
                      </c:pt>
                      <c:pt idx="44">
                        <c:v>7.5538440300734688</c:v>
                      </c:pt>
                      <c:pt idx="45">
                        <c:v>7.6052515652940427</c:v>
                      </c:pt>
                      <c:pt idx="46">
                        <c:v>7.5190251747637182</c:v>
                      </c:pt>
                      <c:pt idx="47">
                        <c:v>7.6208214913450307</c:v>
                      </c:pt>
                      <c:pt idx="48">
                        <c:v>7.61920547816531</c:v>
                      </c:pt>
                      <c:pt idx="49">
                        <c:v>7.700330455707201</c:v>
                      </c:pt>
                      <c:pt idx="50">
                        <c:v>7.6474239977297067</c:v>
                      </c:pt>
                      <c:pt idx="51">
                        <c:v>7.6929672656764856</c:v>
                      </c:pt>
                      <c:pt idx="52">
                        <c:v>7.731936080955121</c:v>
                      </c:pt>
                      <c:pt idx="53">
                        <c:v>7.6832921735545767</c:v>
                      </c:pt>
                      <c:pt idx="54">
                        <c:v>7.6249931165535365</c:v>
                      </c:pt>
                      <c:pt idx="55">
                        <c:v>7.6662217609208625</c:v>
                      </c:pt>
                      <c:pt idx="56">
                        <c:v>7.7482662059887915</c:v>
                      </c:pt>
                      <c:pt idx="57">
                        <c:v>7.7407972069296944</c:v>
                      </c:pt>
                      <c:pt idx="58">
                        <c:v>7.6937791306711691</c:v>
                      </c:pt>
                      <c:pt idx="59">
                        <c:v>7.6435351358578352</c:v>
                      </c:pt>
                      <c:pt idx="60">
                        <c:v>7.7936018758908894</c:v>
                      </c:pt>
                      <c:pt idx="61">
                        <c:v>7.7526912758667095</c:v>
                      </c:pt>
                      <c:pt idx="62">
                        <c:v>7.6652749283921189</c:v>
                      </c:pt>
                      <c:pt idx="63">
                        <c:v>7.7861342185555067</c:v>
                      </c:pt>
                      <c:pt idx="64">
                        <c:v>7.7777112128762393</c:v>
                      </c:pt>
                      <c:pt idx="65">
                        <c:v>7.7867904698047647</c:v>
                      </c:pt>
                      <c:pt idx="66">
                        <c:v>7.7244063695519518</c:v>
                      </c:pt>
                      <c:pt idx="67">
                        <c:v>7.7782074987353305</c:v>
                      </c:pt>
                      <c:pt idx="68">
                        <c:v>7.8718800630877626</c:v>
                      </c:pt>
                      <c:pt idx="69">
                        <c:v>7.6972826447756146</c:v>
                      </c:pt>
                      <c:pt idx="70">
                        <c:v>7.7889666096579937</c:v>
                      </c:pt>
                      <c:pt idx="71">
                        <c:v>7.7547965194740573</c:v>
                      </c:pt>
                      <c:pt idx="72">
                        <c:v>7.7460813337515528</c:v>
                      </c:pt>
                      <c:pt idx="73">
                        <c:v>7.7321832563200683</c:v>
                      </c:pt>
                      <c:pt idx="74">
                        <c:v>7.6774395924574854</c:v>
                      </c:pt>
                      <c:pt idx="75">
                        <c:v>7.7747429479314727</c:v>
                      </c:pt>
                      <c:pt idx="76">
                        <c:v>7.7134427178027876</c:v>
                      </c:pt>
                      <c:pt idx="77">
                        <c:v>7.7561730281732757</c:v>
                      </c:pt>
                      <c:pt idx="78">
                        <c:v>7.7714744073453108</c:v>
                      </c:pt>
                      <c:pt idx="79">
                        <c:v>7.8158737929220647</c:v>
                      </c:pt>
                      <c:pt idx="80">
                        <c:v>7.6763993434379927</c:v>
                      </c:pt>
                      <c:pt idx="81">
                        <c:v>7.8717203848404944</c:v>
                      </c:pt>
                      <c:pt idx="82">
                        <c:v>7.7944777360923254</c:v>
                      </c:pt>
                      <c:pt idx="83">
                        <c:v>7.7844860121640238</c:v>
                      </c:pt>
                      <c:pt idx="84">
                        <c:v>7.625824784816821</c:v>
                      </c:pt>
                      <c:pt idx="85">
                        <c:v>7.7631612926646447</c:v>
                      </c:pt>
                      <c:pt idx="86">
                        <c:v>7.7951628890927527</c:v>
                      </c:pt>
                      <c:pt idx="87">
                        <c:v>7.7325744718479221</c:v>
                      </c:pt>
                      <c:pt idx="88">
                        <c:v>7.7708800572604551</c:v>
                      </c:pt>
                      <c:pt idx="89">
                        <c:v>7.8211951739624626</c:v>
                      </c:pt>
                      <c:pt idx="90">
                        <c:v>7.7463776912068276</c:v>
                      </c:pt>
                      <c:pt idx="91">
                        <c:v>7.7470448688368734</c:v>
                      </c:pt>
                      <c:pt idx="92">
                        <c:v>7.68566688822375</c:v>
                      </c:pt>
                      <c:pt idx="93">
                        <c:v>7.8450713316904963</c:v>
                      </c:pt>
                      <c:pt idx="94">
                        <c:v>7.6855223487171926</c:v>
                      </c:pt>
                      <c:pt idx="95">
                        <c:v>7.7496267086563524</c:v>
                      </c:pt>
                      <c:pt idx="96">
                        <c:v>7.744527848228584</c:v>
                      </c:pt>
                      <c:pt idx="97">
                        <c:v>7.6456733568165109</c:v>
                      </c:pt>
                      <c:pt idx="98">
                        <c:v>7.7035339950457482</c:v>
                      </c:pt>
                      <c:pt idx="99">
                        <c:v>7.7165009697825351</c:v>
                      </c:pt>
                      <c:pt idx="100">
                        <c:v>7.7498933162430674</c:v>
                      </c:pt>
                      <c:pt idx="101">
                        <c:v>7.7551587186896462</c:v>
                      </c:pt>
                      <c:pt idx="102">
                        <c:v>7.7179808947777024</c:v>
                      </c:pt>
                      <c:pt idx="103">
                        <c:v>7.624369941487334</c:v>
                      </c:pt>
                      <c:pt idx="104">
                        <c:v>7.6602910071712182</c:v>
                      </c:pt>
                      <c:pt idx="105">
                        <c:v>7.6764627904350542</c:v>
                      </c:pt>
                      <c:pt idx="106">
                        <c:v>7.7666860215790088</c:v>
                      </c:pt>
                      <c:pt idx="107">
                        <c:v>7.7963269040097094</c:v>
                      </c:pt>
                      <c:pt idx="108">
                        <c:v>7.7830389491003498</c:v>
                      </c:pt>
                      <c:pt idx="109">
                        <c:v>7.774179802210929</c:v>
                      </c:pt>
                      <c:pt idx="110">
                        <c:v>7.6388419079572492</c:v>
                      </c:pt>
                      <c:pt idx="111">
                        <c:v>7.7481232279958965</c:v>
                      </c:pt>
                      <c:pt idx="112">
                        <c:v>7.8793301036498571</c:v>
                      </c:pt>
                      <c:pt idx="113">
                        <c:v>7.638814089639574</c:v>
                      </c:pt>
                      <c:pt idx="114">
                        <c:v>7.6767265997075835</c:v>
                      </c:pt>
                      <c:pt idx="115">
                        <c:v>7.7274278747016947</c:v>
                      </c:pt>
                      <c:pt idx="116">
                        <c:v>7.7996527517056942</c:v>
                      </c:pt>
                      <c:pt idx="117">
                        <c:v>7.7866121243810875</c:v>
                      </c:pt>
                      <c:pt idx="118">
                        <c:v>7.7068575778890764</c:v>
                      </c:pt>
                      <c:pt idx="119">
                        <c:v>7.8278546951447074</c:v>
                      </c:pt>
                      <c:pt idx="120">
                        <c:v>7.7235687530256456</c:v>
                      </c:pt>
                      <c:pt idx="121">
                        <c:v>7.7676791133614662</c:v>
                      </c:pt>
                      <c:pt idx="122">
                        <c:v>7.7642680306321008</c:v>
                      </c:pt>
                      <c:pt idx="123">
                        <c:v>7.753049349593323</c:v>
                      </c:pt>
                      <c:pt idx="124">
                        <c:v>7.8489912259504644</c:v>
                      </c:pt>
                      <c:pt idx="125">
                        <c:v>7.766517563253398</c:v>
                      </c:pt>
                      <c:pt idx="126">
                        <c:v>7.6586104284042138</c:v>
                      </c:pt>
                      <c:pt idx="127">
                        <c:v>7.8386766799568415</c:v>
                      </c:pt>
                      <c:pt idx="128">
                        <c:v>7.718583933443373</c:v>
                      </c:pt>
                      <c:pt idx="129">
                        <c:v>7.7530676846363198</c:v>
                      </c:pt>
                      <c:pt idx="130">
                        <c:v>7.8302834565261801</c:v>
                      </c:pt>
                      <c:pt idx="131">
                        <c:v>7.7436010983100871</c:v>
                      </c:pt>
                      <c:pt idx="132">
                        <c:v>7.747254422159747</c:v>
                      </c:pt>
                      <c:pt idx="133">
                        <c:v>7.8136942477231015</c:v>
                      </c:pt>
                      <c:pt idx="134">
                        <c:v>7.8027276250962601</c:v>
                      </c:pt>
                      <c:pt idx="135">
                        <c:v>7.7836644629912914</c:v>
                      </c:pt>
                      <c:pt idx="136">
                        <c:v>7.7893925393986656</c:v>
                      </c:pt>
                      <c:pt idx="137">
                        <c:v>7.7336303862824085</c:v>
                      </c:pt>
                      <c:pt idx="138">
                        <c:v>7.7875207996295712</c:v>
                      </c:pt>
                      <c:pt idx="139">
                        <c:v>7.8951318595253266</c:v>
                      </c:pt>
                      <c:pt idx="140">
                        <c:v>7.8210067478604124</c:v>
                      </c:pt>
                      <c:pt idx="141">
                        <c:v>7.8064634621818021</c:v>
                      </c:pt>
                      <c:pt idx="142">
                        <c:v>7.7432518092643559</c:v>
                      </c:pt>
                      <c:pt idx="143">
                        <c:v>7.7657832055667395</c:v>
                      </c:pt>
                      <c:pt idx="144">
                        <c:v>7.7758132995257334</c:v>
                      </c:pt>
                      <c:pt idx="145">
                        <c:v>7.8891510251197428</c:v>
                      </c:pt>
                      <c:pt idx="146">
                        <c:v>7.802214274108298</c:v>
                      </c:pt>
                      <c:pt idx="147">
                        <c:v>7.8063741825259019</c:v>
                      </c:pt>
                      <c:pt idx="148">
                        <c:v>7.8893716469099084</c:v>
                      </c:pt>
                      <c:pt idx="149">
                        <c:v>7.869108211211735</c:v>
                      </c:pt>
                      <c:pt idx="150">
                        <c:v>7.7835922095569696</c:v>
                      </c:pt>
                      <c:pt idx="151">
                        <c:v>7.7979592738869261</c:v>
                      </c:pt>
                      <c:pt idx="152">
                        <c:v>7.8389463580743666</c:v>
                      </c:pt>
                      <c:pt idx="153">
                        <c:v>7.8265975905126304</c:v>
                      </c:pt>
                      <c:pt idx="154">
                        <c:v>7.9337991658915925</c:v>
                      </c:pt>
                      <c:pt idx="155">
                        <c:v>7.8492880865638845</c:v>
                      </c:pt>
                      <c:pt idx="156">
                        <c:v>7.8983990913998774</c:v>
                      </c:pt>
                      <c:pt idx="157">
                        <c:v>7.9207318833998519</c:v>
                      </c:pt>
                      <c:pt idx="158">
                        <c:v>7.8449879776400291</c:v>
                      </c:pt>
                      <c:pt idx="159">
                        <c:v>7.8639238017810564</c:v>
                      </c:pt>
                      <c:pt idx="160">
                        <c:v>7.9514435741112806</c:v>
                      </c:pt>
                      <c:pt idx="161">
                        <c:v>7.8558818154954384</c:v>
                      </c:pt>
                      <c:pt idx="162">
                        <c:v>7.8837801685543347</c:v>
                      </c:pt>
                      <c:pt idx="163">
                        <c:v>7.9494789939825221</c:v>
                      </c:pt>
                      <c:pt idx="164">
                        <c:v>7.8543061558475564</c:v>
                      </c:pt>
                      <c:pt idx="165">
                        <c:v>7.9389104325299478</c:v>
                      </c:pt>
                      <c:pt idx="166">
                        <c:v>7.9498382067863673</c:v>
                      </c:pt>
                      <c:pt idx="167">
                        <c:v>7.8984148815671098</c:v>
                      </c:pt>
                      <c:pt idx="168">
                        <c:v>7.89418108858926</c:v>
                      </c:pt>
                      <c:pt idx="169">
                        <c:v>7.936817688227185</c:v>
                      </c:pt>
                      <c:pt idx="170">
                        <c:v>7.8396173364522568</c:v>
                      </c:pt>
                      <c:pt idx="171">
                        <c:v>7.918221828367642</c:v>
                      </c:pt>
                      <c:pt idx="172">
                        <c:v>7.9320660437093125</c:v>
                      </c:pt>
                      <c:pt idx="173">
                        <c:v>7.922432687662547</c:v>
                      </c:pt>
                      <c:pt idx="174">
                        <c:v>7.9072395588756805</c:v>
                      </c:pt>
                      <c:pt idx="175">
                        <c:v>8.0018418838079644</c:v>
                      </c:pt>
                      <c:pt idx="176">
                        <c:v>7.9071876099038505</c:v>
                      </c:pt>
                      <c:pt idx="177">
                        <c:v>7.8882380382408499</c:v>
                      </c:pt>
                      <c:pt idx="178">
                        <c:v>8.0130250085985288</c:v>
                      </c:pt>
                      <c:pt idx="179">
                        <c:v>7.9306480766099803</c:v>
                      </c:pt>
                      <c:pt idx="180">
                        <c:v>7.8490661537393116</c:v>
                      </c:pt>
                      <c:pt idx="181">
                        <c:v>7.8915928344031006</c:v>
                      </c:pt>
                      <c:pt idx="182">
                        <c:v>7.9307285122208508</c:v>
                      </c:pt>
                      <c:pt idx="183">
                        <c:v>7.9162094862975536</c:v>
                      </c:pt>
                      <c:pt idx="184">
                        <c:v>7.9060429369605174</c:v>
                      </c:pt>
                      <c:pt idx="185">
                        <c:v>7.9058482105802419</c:v>
                      </c:pt>
                      <c:pt idx="186">
                        <c:v>7.8723163134799439</c:v>
                      </c:pt>
                      <c:pt idx="187">
                        <c:v>7.9781649021262417</c:v>
                      </c:pt>
                      <c:pt idx="188">
                        <c:v>8.0348723620876346</c:v>
                      </c:pt>
                      <c:pt idx="189">
                        <c:v>7.8478359192124874</c:v>
                      </c:pt>
                      <c:pt idx="190">
                        <c:v>7.9054018913603814</c:v>
                      </c:pt>
                      <c:pt idx="191">
                        <c:v>7.9624423880382018</c:v>
                      </c:pt>
                      <c:pt idx="192">
                        <c:v>7.9333096061553388</c:v>
                      </c:pt>
                      <c:pt idx="193">
                        <c:v>7.8617951837556426</c:v>
                      </c:pt>
                      <c:pt idx="194">
                        <c:v>7.9829581737901592</c:v>
                      </c:pt>
                      <c:pt idx="195">
                        <c:v>7.9650893210998728</c:v>
                      </c:pt>
                      <c:pt idx="196">
                        <c:v>7.8689222689814695</c:v>
                      </c:pt>
                      <c:pt idx="197">
                        <c:v>7.94657032754243</c:v>
                      </c:pt>
                      <c:pt idx="198">
                        <c:v>7.9370495861781691</c:v>
                      </c:pt>
                      <c:pt idx="199">
                        <c:v>7.8749866294496655</c:v>
                      </c:pt>
                      <c:pt idx="200">
                        <c:v>7.830194277513538</c:v>
                      </c:pt>
                      <c:pt idx="201">
                        <c:v>7.8400581501118767</c:v>
                      </c:pt>
                      <c:pt idx="202">
                        <c:v>7.8879372037322302</c:v>
                      </c:pt>
                      <c:pt idx="203">
                        <c:v>7.828225462648037</c:v>
                      </c:pt>
                      <c:pt idx="204">
                        <c:v>7.8500849172001015</c:v>
                      </c:pt>
                      <c:pt idx="205">
                        <c:v>7.9007970658582067</c:v>
                      </c:pt>
                      <c:pt idx="206">
                        <c:v>7.7953082101282183</c:v>
                      </c:pt>
                      <c:pt idx="207">
                        <c:v>7.8841753294785413</c:v>
                      </c:pt>
                      <c:pt idx="208">
                        <c:v>7.9016601618181053</c:v>
                      </c:pt>
                      <c:pt idx="209">
                        <c:v>7.9695307568808005</c:v>
                      </c:pt>
                      <c:pt idx="210">
                        <c:v>7.9179055920328967</c:v>
                      </c:pt>
                      <c:pt idx="211">
                        <c:v>7.9116823127001812</c:v>
                      </c:pt>
                      <c:pt idx="212">
                        <c:v>7.8922856938457038</c:v>
                      </c:pt>
                      <c:pt idx="213">
                        <c:v>7.8736053394423493</c:v>
                      </c:pt>
                      <c:pt idx="214">
                        <c:v>7.9263775064288664</c:v>
                      </c:pt>
                      <c:pt idx="215">
                        <c:v>7.9135145103942097</c:v>
                      </c:pt>
                      <c:pt idx="216">
                        <c:v>7.9244246254044803</c:v>
                      </c:pt>
                      <c:pt idx="217">
                        <c:v>7.8785669314954525</c:v>
                      </c:pt>
                      <c:pt idx="218">
                        <c:v>7.928179178101356</c:v>
                      </c:pt>
                      <c:pt idx="219">
                        <c:v>7.8630776753251972</c:v>
                      </c:pt>
                      <c:pt idx="220">
                        <c:v>7.8142056419956312</c:v>
                      </c:pt>
                      <c:pt idx="221">
                        <c:v>7.8722726414867346</c:v>
                      </c:pt>
                      <c:pt idx="222">
                        <c:v>7.8280156912172796</c:v>
                      </c:pt>
                      <c:pt idx="223">
                        <c:v>7.8334709751342864</c:v>
                      </c:pt>
                      <c:pt idx="224">
                        <c:v>7.8146495667480362</c:v>
                      </c:pt>
                      <c:pt idx="225">
                        <c:v>7.8968949069000232</c:v>
                      </c:pt>
                      <c:pt idx="226">
                        <c:v>7.8509008113849461</c:v>
                      </c:pt>
                      <c:pt idx="227">
                        <c:v>7.8292373247855895</c:v>
                      </c:pt>
                      <c:pt idx="228">
                        <c:v>7.8535806781246844</c:v>
                      </c:pt>
                      <c:pt idx="229">
                        <c:v>7.9354536297291043</c:v>
                      </c:pt>
                      <c:pt idx="230">
                        <c:v>7.8642960287294006</c:v>
                      </c:pt>
                      <c:pt idx="231">
                        <c:v>7.8517703836382946</c:v>
                      </c:pt>
                      <c:pt idx="232">
                        <c:v>7.8311408329117382</c:v>
                      </c:pt>
                      <c:pt idx="233">
                        <c:v>7.8481656238156354</c:v>
                      </c:pt>
                      <c:pt idx="234">
                        <c:v>7.9042251934708929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28E-4D64-A1B7-FEFFF8F998A8}"/>
                  </c:ext>
                </c:extLst>
              </c15:ser>
            </c15:filteredScatterSeries>
            <c15:filteredScatterSeries>
              <c15:ser>
                <c:idx val="16"/>
                <c:order val="7"/>
                <c:tx>
                  <c:v>TK_2-4mg/L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Sheet1!$F$1663:$F$1897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Sheet1!$G$1663:$G$1897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6.4607102650598316</c:v>
                      </c:pt>
                      <c:pt idx="1">
                        <c:v>6.4885413799281304</c:v>
                      </c:pt>
                      <c:pt idx="2">
                        <c:v>6.5680071542723288</c:v>
                      </c:pt>
                      <c:pt idx="3">
                        <c:v>6.5437798301963506</c:v>
                      </c:pt>
                      <c:pt idx="4">
                        <c:v>6.631940270633244</c:v>
                      </c:pt>
                      <c:pt idx="5">
                        <c:v>6.7188810103356156</c:v>
                      </c:pt>
                      <c:pt idx="6">
                        <c:v>6.6731433056443734</c:v>
                      </c:pt>
                      <c:pt idx="7">
                        <c:v>6.6860241336818271</c:v>
                      </c:pt>
                      <c:pt idx="8">
                        <c:v>6.5638527362115493</c:v>
                      </c:pt>
                      <c:pt idx="9">
                        <c:v>6.4915850933447423</c:v>
                      </c:pt>
                      <c:pt idx="10">
                        <c:v>6.5667831108399275</c:v>
                      </c:pt>
                      <c:pt idx="11">
                        <c:v>6.5400109832473632</c:v>
                      </c:pt>
                      <c:pt idx="12">
                        <c:v>6.6426157569574622</c:v>
                      </c:pt>
                      <c:pt idx="13">
                        <c:v>6.6347704948505841</c:v>
                      </c:pt>
                      <c:pt idx="14">
                        <c:v>6.6787381154676027</c:v>
                      </c:pt>
                      <c:pt idx="15">
                        <c:v>6.6853907360214215</c:v>
                      </c:pt>
                      <c:pt idx="16">
                        <c:v>6.8069247167733877</c:v>
                      </c:pt>
                      <c:pt idx="17">
                        <c:v>6.7992325751577711</c:v>
                      </c:pt>
                      <c:pt idx="18">
                        <c:v>6.8951238054906998</c:v>
                      </c:pt>
                      <c:pt idx="19">
                        <c:v>6.9943283692043234</c:v>
                      </c:pt>
                      <c:pt idx="20">
                        <c:v>7.0548208257271598</c:v>
                      </c:pt>
                      <c:pt idx="21">
                        <c:v>6.9926342099297365</c:v>
                      </c:pt>
                      <c:pt idx="22">
                        <c:v>7.0488141627079202</c:v>
                      </c:pt>
                      <c:pt idx="23">
                        <c:v>7.048133844781141</c:v>
                      </c:pt>
                      <c:pt idx="24">
                        <c:v>7.1653795258441608</c:v>
                      </c:pt>
                      <c:pt idx="25">
                        <c:v>7.1631328994539549</c:v>
                      </c:pt>
                      <c:pt idx="26">
                        <c:v>7.1345690029836932</c:v>
                      </c:pt>
                      <c:pt idx="27">
                        <c:v>7.1574453101974846</c:v>
                      </c:pt>
                      <c:pt idx="28">
                        <c:v>7.2821731698439507</c:v>
                      </c:pt>
                      <c:pt idx="29">
                        <c:v>7.2133262511206997</c:v>
                      </c:pt>
                      <c:pt idx="30">
                        <c:v>7.2161451253769231</c:v>
                      </c:pt>
                      <c:pt idx="31">
                        <c:v>7.2811158120685686</c:v>
                      </c:pt>
                      <c:pt idx="32">
                        <c:v>7.2685923330497699</c:v>
                      </c:pt>
                      <c:pt idx="33">
                        <c:v>7.3234193119445035</c:v>
                      </c:pt>
                      <c:pt idx="34">
                        <c:v>7.3172992291574843</c:v>
                      </c:pt>
                      <c:pt idx="35">
                        <c:v>7.3917798930835996</c:v>
                      </c:pt>
                      <c:pt idx="36">
                        <c:v>7.3532199310474873</c:v>
                      </c:pt>
                      <c:pt idx="37">
                        <c:v>7.3906943325559595</c:v>
                      </c:pt>
                      <c:pt idx="38">
                        <c:v>7.3845848843103132</c:v>
                      </c:pt>
                      <c:pt idx="39">
                        <c:v>7.3860739453043474</c:v>
                      </c:pt>
                      <c:pt idx="40">
                        <c:v>7.4014576752280057</c:v>
                      </c:pt>
                      <c:pt idx="41">
                        <c:v>7.4257074262520151</c:v>
                      </c:pt>
                      <c:pt idx="42">
                        <c:v>7.4338461477107263</c:v>
                      </c:pt>
                      <c:pt idx="43">
                        <c:v>7.4243418634766503</c:v>
                      </c:pt>
                      <c:pt idx="44">
                        <c:v>7.4975694294023416</c:v>
                      </c:pt>
                      <c:pt idx="45">
                        <c:v>7.5425933589281993</c:v>
                      </c:pt>
                      <c:pt idx="46">
                        <c:v>7.4484355984085058</c:v>
                      </c:pt>
                      <c:pt idx="47">
                        <c:v>7.5569954119094698</c:v>
                      </c:pt>
                      <c:pt idx="48">
                        <c:v>7.6092118103755828</c:v>
                      </c:pt>
                      <c:pt idx="49">
                        <c:v>7.5941431990420902</c:v>
                      </c:pt>
                      <c:pt idx="50">
                        <c:v>7.6372933723920102</c:v>
                      </c:pt>
                      <c:pt idx="51">
                        <c:v>7.553740910961972</c:v>
                      </c:pt>
                      <c:pt idx="52">
                        <c:v>7.6059834950912153</c:v>
                      </c:pt>
                      <c:pt idx="53">
                        <c:v>7.6764314520095214</c:v>
                      </c:pt>
                      <c:pt idx="54">
                        <c:v>7.6628551504184079</c:v>
                      </c:pt>
                      <c:pt idx="55">
                        <c:v>7.641300207169647</c:v>
                      </c:pt>
                      <c:pt idx="56">
                        <c:v>7.7103816394374665</c:v>
                      </c:pt>
                      <c:pt idx="57">
                        <c:v>7.657366716904356</c:v>
                      </c:pt>
                      <c:pt idx="58">
                        <c:v>7.7051751752657758</c:v>
                      </c:pt>
                      <c:pt idx="59">
                        <c:v>7.653532082620556</c:v>
                      </c:pt>
                      <c:pt idx="60">
                        <c:v>7.6827701852691241</c:v>
                      </c:pt>
                      <c:pt idx="61">
                        <c:v>7.7226558644112471</c:v>
                      </c:pt>
                      <c:pt idx="62">
                        <c:v>7.7101938383217323</c:v>
                      </c:pt>
                      <c:pt idx="63">
                        <c:v>7.7493174139934657</c:v>
                      </c:pt>
                      <c:pt idx="64">
                        <c:v>7.7382328681574633</c:v>
                      </c:pt>
                      <c:pt idx="65">
                        <c:v>7.6943016013304488</c:v>
                      </c:pt>
                      <c:pt idx="66">
                        <c:v>7.6781768031972097</c:v>
                      </c:pt>
                      <c:pt idx="67">
                        <c:v>7.7310047832481414</c:v>
                      </c:pt>
                      <c:pt idx="68">
                        <c:v>7.7298018427701249</c:v>
                      </c:pt>
                      <c:pt idx="69">
                        <c:v>7.6852651555590317</c:v>
                      </c:pt>
                      <c:pt idx="70">
                        <c:v>7.6993342431986056</c:v>
                      </c:pt>
                      <c:pt idx="71">
                        <c:v>7.7765761592252716</c:v>
                      </c:pt>
                      <c:pt idx="72">
                        <c:v>7.8236319966127663</c:v>
                      </c:pt>
                      <c:pt idx="73">
                        <c:v>7.6950537303872988</c:v>
                      </c:pt>
                      <c:pt idx="74">
                        <c:v>7.7016077267778931</c:v>
                      </c:pt>
                      <c:pt idx="75">
                        <c:v>7.8051450193661989</c:v>
                      </c:pt>
                      <c:pt idx="76">
                        <c:v>7.6943184544680596</c:v>
                      </c:pt>
                      <c:pt idx="77">
                        <c:v>7.7038577376435855</c:v>
                      </c:pt>
                      <c:pt idx="78">
                        <c:v>7.7195654899457047</c:v>
                      </c:pt>
                      <c:pt idx="79">
                        <c:v>7.7188868079404678</c:v>
                      </c:pt>
                      <c:pt idx="80">
                        <c:v>7.6395219375865295</c:v>
                      </c:pt>
                      <c:pt idx="81">
                        <c:v>7.7209866581933673</c:v>
                      </c:pt>
                      <c:pt idx="82">
                        <c:v>7.7891264400477196</c:v>
                      </c:pt>
                      <c:pt idx="83">
                        <c:v>7.8703157778955672</c:v>
                      </c:pt>
                      <c:pt idx="84">
                        <c:v>7.6596786349355686</c:v>
                      </c:pt>
                      <c:pt idx="85">
                        <c:v>7.7706809841623654</c:v>
                      </c:pt>
                      <c:pt idx="86">
                        <c:v>7.6828976591629194</c:v>
                      </c:pt>
                      <c:pt idx="87">
                        <c:v>7.6798927838387634</c:v>
                      </c:pt>
                      <c:pt idx="88">
                        <c:v>7.7459738767939728</c:v>
                      </c:pt>
                      <c:pt idx="89">
                        <c:v>7.7872718883173135</c:v>
                      </c:pt>
                      <c:pt idx="90">
                        <c:v>7.6095580968767216</c:v>
                      </c:pt>
                      <c:pt idx="91">
                        <c:v>7.7201663569780195</c:v>
                      </c:pt>
                      <c:pt idx="92">
                        <c:v>7.7535912219122114</c:v>
                      </c:pt>
                      <c:pt idx="93">
                        <c:v>7.6996892846804412</c:v>
                      </c:pt>
                      <c:pt idx="94">
                        <c:v>7.7003563150607466</c:v>
                      </c:pt>
                      <c:pt idx="95">
                        <c:v>7.738686060788476</c:v>
                      </c:pt>
                      <c:pt idx="96">
                        <c:v>7.6931711041848505</c:v>
                      </c:pt>
                      <c:pt idx="97">
                        <c:v>7.6815825658840593</c:v>
                      </c:pt>
                      <c:pt idx="98">
                        <c:v>7.7010537978469609</c:v>
                      </c:pt>
                      <c:pt idx="99">
                        <c:v>7.803893939177776</c:v>
                      </c:pt>
                      <c:pt idx="100">
                        <c:v>7.7053036008889082</c:v>
                      </c:pt>
                      <c:pt idx="101">
                        <c:v>7.6979897671801654</c:v>
                      </c:pt>
                      <c:pt idx="102">
                        <c:v>7.7907307864964013</c:v>
                      </c:pt>
                      <c:pt idx="103">
                        <c:v>7.790523531461</c:v>
                      </c:pt>
                      <c:pt idx="104">
                        <c:v>7.6809049663603757</c:v>
                      </c:pt>
                      <c:pt idx="105">
                        <c:v>7.7589817124401526</c:v>
                      </c:pt>
                      <c:pt idx="106">
                        <c:v>7.6716879273383061</c:v>
                      </c:pt>
                      <c:pt idx="107">
                        <c:v>7.6551282489667161</c:v>
                      </c:pt>
                      <c:pt idx="108">
                        <c:v>7.7788658896900742</c:v>
                      </c:pt>
                      <c:pt idx="109">
                        <c:v>7.7646051412130568</c:v>
                      </c:pt>
                      <c:pt idx="110">
                        <c:v>7.7307345801325882</c:v>
                      </c:pt>
                      <c:pt idx="111">
                        <c:v>7.7284194343348842</c:v>
                      </c:pt>
                      <c:pt idx="112">
                        <c:v>7.7709321608908111</c:v>
                      </c:pt>
                      <c:pt idx="113">
                        <c:v>7.7324362094042449</c:v>
                      </c:pt>
                      <c:pt idx="114">
                        <c:v>7.7212366319596342</c:v>
                      </c:pt>
                      <c:pt idx="115">
                        <c:v>7.7834026471185993</c:v>
                      </c:pt>
                      <c:pt idx="116">
                        <c:v>7.7577162115865379</c:v>
                      </c:pt>
                      <c:pt idx="117">
                        <c:v>7.6840749878873966</c:v>
                      </c:pt>
                      <c:pt idx="118">
                        <c:v>7.7493794862677365</c:v>
                      </c:pt>
                      <c:pt idx="119">
                        <c:v>7.7204524906068395</c:v>
                      </c:pt>
                      <c:pt idx="120">
                        <c:v>7.6552030052877198</c:v>
                      </c:pt>
                      <c:pt idx="121">
                        <c:v>7.7831063887755292</c:v>
                      </c:pt>
                      <c:pt idx="122">
                        <c:v>7.7477175675735852</c:v>
                      </c:pt>
                      <c:pt idx="123">
                        <c:v>7.724643546054935</c:v>
                      </c:pt>
                      <c:pt idx="124">
                        <c:v>7.7905989451212179</c:v>
                      </c:pt>
                      <c:pt idx="125">
                        <c:v>7.7239990257618647</c:v>
                      </c:pt>
                      <c:pt idx="126">
                        <c:v>7.8100118815752353</c:v>
                      </c:pt>
                      <c:pt idx="127">
                        <c:v>7.8332651611340847</c:v>
                      </c:pt>
                      <c:pt idx="128">
                        <c:v>7.7698819977444371</c:v>
                      </c:pt>
                      <c:pt idx="129">
                        <c:v>7.6568818916726382</c:v>
                      </c:pt>
                      <c:pt idx="130">
                        <c:v>7.7219695794417031</c:v>
                      </c:pt>
                      <c:pt idx="131">
                        <c:v>7.7025195839999681</c:v>
                      </c:pt>
                      <c:pt idx="132">
                        <c:v>7.7633188499538992</c:v>
                      </c:pt>
                      <c:pt idx="133">
                        <c:v>7.7871439459567853</c:v>
                      </c:pt>
                      <c:pt idx="134">
                        <c:v>7.7670516604051851</c:v>
                      </c:pt>
                      <c:pt idx="135">
                        <c:v>7.7529288946166641</c:v>
                      </c:pt>
                      <c:pt idx="136">
                        <c:v>7.8282685143398387</c:v>
                      </c:pt>
                      <c:pt idx="137">
                        <c:v>7.7423818393102497</c:v>
                      </c:pt>
                      <c:pt idx="138">
                        <c:v>7.758256730883959</c:v>
                      </c:pt>
                      <c:pt idx="139">
                        <c:v>7.7203211991925853</c:v>
                      </c:pt>
                      <c:pt idx="140">
                        <c:v>7.7091857653882645</c:v>
                      </c:pt>
                      <c:pt idx="141">
                        <c:v>7.7646322555291389</c:v>
                      </c:pt>
                      <c:pt idx="142">
                        <c:v>7.8138408534880854</c:v>
                      </c:pt>
                      <c:pt idx="143">
                        <c:v>7.8151855635932002</c:v>
                      </c:pt>
                      <c:pt idx="144">
                        <c:v>7.7050448590513332</c:v>
                      </c:pt>
                      <c:pt idx="145">
                        <c:v>7.8998035076113347</c:v>
                      </c:pt>
                      <c:pt idx="146">
                        <c:v>7.7759486800097033</c:v>
                      </c:pt>
                      <c:pt idx="147">
                        <c:v>7.7697439704073412</c:v>
                      </c:pt>
                      <c:pt idx="148">
                        <c:v>7.8102220452628135</c:v>
                      </c:pt>
                      <c:pt idx="149">
                        <c:v>7.7277801663494916</c:v>
                      </c:pt>
                      <c:pt idx="150">
                        <c:v>7.7803571573445875</c:v>
                      </c:pt>
                      <c:pt idx="151">
                        <c:v>7.767992736856705</c:v>
                      </c:pt>
                      <c:pt idx="152">
                        <c:v>7.7778426955632236</c:v>
                      </c:pt>
                      <c:pt idx="153">
                        <c:v>7.7279277436169052</c:v>
                      </c:pt>
                      <c:pt idx="154">
                        <c:v>7.8520966159963281</c:v>
                      </c:pt>
                      <c:pt idx="155">
                        <c:v>7.8130912968707786</c:v>
                      </c:pt>
                      <c:pt idx="156">
                        <c:v>7.7521508147385951</c:v>
                      </c:pt>
                      <c:pt idx="157">
                        <c:v>7.8194683436006631</c:v>
                      </c:pt>
                      <c:pt idx="158">
                        <c:v>7.7374619965362008</c:v>
                      </c:pt>
                      <c:pt idx="159">
                        <c:v>7.7538097220527966</c:v>
                      </c:pt>
                      <c:pt idx="160">
                        <c:v>7.8356253220941259</c:v>
                      </c:pt>
                      <c:pt idx="161">
                        <c:v>7.8014570370566974</c:v>
                      </c:pt>
                      <c:pt idx="162">
                        <c:v>7.8163781522945985</c:v>
                      </c:pt>
                      <c:pt idx="163">
                        <c:v>7.8682902287936196</c:v>
                      </c:pt>
                      <c:pt idx="164">
                        <c:v>7.6954193434404505</c:v>
                      </c:pt>
                      <c:pt idx="165">
                        <c:v>7.8068146341406157</c:v>
                      </c:pt>
                      <c:pt idx="166">
                        <c:v>7.8599281215056473</c:v>
                      </c:pt>
                      <c:pt idx="167">
                        <c:v>7.8239671004038822</c:v>
                      </c:pt>
                      <c:pt idx="168">
                        <c:v>7.8192973909076446</c:v>
                      </c:pt>
                      <c:pt idx="169">
                        <c:v>7.8448816315471257</c:v>
                      </c:pt>
                      <c:pt idx="170">
                        <c:v>7.7619581737664625</c:v>
                      </c:pt>
                      <c:pt idx="171">
                        <c:v>7.7660308428766465</c:v>
                      </c:pt>
                      <c:pt idx="172">
                        <c:v>7.8344189470576762</c:v>
                      </c:pt>
                      <c:pt idx="173">
                        <c:v>7.8335351849972508</c:v>
                      </c:pt>
                      <c:pt idx="174">
                        <c:v>7.8365588479365389</c:v>
                      </c:pt>
                      <c:pt idx="175">
                        <c:v>7.858100486703341</c:v>
                      </c:pt>
                      <c:pt idx="176">
                        <c:v>7.7634116068132766</c:v>
                      </c:pt>
                      <c:pt idx="177">
                        <c:v>7.7738497575714316</c:v>
                      </c:pt>
                      <c:pt idx="178">
                        <c:v>7.8384729667933009</c:v>
                      </c:pt>
                      <c:pt idx="179">
                        <c:v>7.9084357929204012</c:v>
                      </c:pt>
                      <c:pt idx="180">
                        <c:v>7.7824422231997019</c:v>
                      </c:pt>
                      <c:pt idx="181">
                        <c:v>7.8115866325298642</c:v>
                      </c:pt>
                      <c:pt idx="182">
                        <c:v>7.7855250593788154</c:v>
                      </c:pt>
                      <c:pt idx="183">
                        <c:v>7.8358324076059525</c:v>
                      </c:pt>
                      <c:pt idx="184">
                        <c:v>7.8520916440023258</c:v>
                      </c:pt>
                      <c:pt idx="185">
                        <c:v>7.8782687272872689</c:v>
                      </c:pt>
                      <c:pt idx="186">
                        <c:v>7.8166199455075223</c:v>
                      </c:pt>
                      <c:pt idx="187">
                        <c:v>7.8524605247512245</c:v>
                      </c:pt>
                      <c:pt idx="188">
                        <c:v>7.8751208000677355</c:v>
                      </c:pt>
                      <c:pt idx="189">
                        <c:v>7.7805088925775383</c:v>
                      </c:pt>
                      <c:pt idx="190">
                        <c:v>7.8032649135568475</c:v>
                      </c:pt>
                      <c:pt idx="191">
                        <c:v>7.9146323587326606</c:v>
                      </c:pt>
                      <c:pt idx="192">
                        <c:v>7.8268855297365176</c:v>
                      </c:pt>
                      <c:pt idx="193">
                        <c:v>7.7864427299277859</c:v>
                      </c:pt>
                      <c:pt idx="194">
                        <c:v>7.8408342846993948</c:v>
                      </c:pt>
                      <c:pt idx="195">
                        <c:v>7.8480630194632566</c:v>
                      </c:pt>
                      <c:pt idx="196">
                        <c:v>7.7916991098445081</c:v>
                      </c:pt>
                      <c:pt idx="197">
                        <c:v>7.8806112605988528</c:v>
                      </c:pt>
                      <c:pt idx="198">
                        <c:v>7.8052203159472109</c:v>
                      </c:pt>
                      <c:pt idx="199">
                        <c:v>7.878506470196319</c:v>
                      </c:pt>
                      <c:pt idx="200">
                        <c:v>7.7478614236331094</c:v>
                      </c:pt>
                      <c:pt idx="201">
                        <c:v>7.8473182050389649</c:v>
                      </c:pt>
                      <c:pt idx="202">
                        <c:v>7.8113469820145705</c:v>
                      </c:pt>
                      <c:pt idx="203">
                        <c:v>7.7746711789937288</c:v>
                      </c:pt>
                      <c:pt idx="204">
                        <c:v>7.7628957584726832</c:v>
                      </c:pt>
                      <c:pt idx="205">
                        <c:v>7.8688815549426625</c:v>
                      </c:pt>
                      <c:pt idx="206">
                        <c:v>7.7253536682525734</c:v>
                      </c:pt>
                      <c:pt idx="207">
                        <c:v>7.7790258526040255</c:v>
                      </c:pt>
                      <c:pt idx="208">
                        <c:v>7.8076068751041969</c:v>
                      </c:pt>
                      <c:pt idx="209">
                        <c:v>7.8106522424345259</c:v>
                      </c:pt>
                      <c:pt idx="210">
                        <c:v>7.7900085009254063</c:v>
                      </c:pt>
                      <c:pt idx="211">
                        <c:v>7.7859302782205333</c:v>
                      </c:pt>
                      <c:pt idx="212">
                        <c:v>7.920797025533842</c:v>
                      </c:pt>
                      <c:pt idx="213">
                        <c:v>7.8540714741596922</c:v>
                      </c:pt>
                      <c:pt idx="214">
                        <c:v>7.7866325804714664</c:v>
                      </c:pt>
                      <c:pt idx="215">
                        <c:v>7.8475002752984766</c:v>
                      </c:pt>
                      <c:pt idx="216">
                        <c:v>7.8033434287464072</c:v>
                      </c:pt>
                      <c:pt idx="217">
                        <c:v>7.8219313940690594</c:v>
                      </c:pt>
                      <c:pt idx="218">
                        <c:v>7.8057228572569546</c:v>
                      </c:pt>
                      <c:pt idx="219">
                        <c:v>7.7875174497433912</c:v>
                      </c:pt>
                      <c:pt idx="220">
                        <c:v>7.7716476928212401</c:v>
                      </c:pt>
                      <c:pt idx="221">
                        <c:v>7.7751067412250219</c:v>
                      </c:pt>
                      <c:pt idx="222">
                        <c:v>7.7569262607053835</c:v>
                      </c:pt>
                      <c:pt idx="223">
                        <c:v>7.7411814545925814</c:v>
                      </c:pt>
                      <c:pt idx="224">
                        <c:v>7.7880024882785515</c:v>
                      </c:pt>
                      <c:pt idx="225">
                        <c:v>7.8033535210823031</c:v>
                      </c:pt>
                      <c:pt idx="226">
                        <c:v>7.7422387350989013</c:v>
                      </c:pt>
                      <c:pt idx="227">
                        <c:v>7.7758049107044283</c:v>
                      </c:pt>
                      <c:pt idx="228">
                        <c:v>7.7616443782366575</c:v>
                      </c:pt>
                      <c:pt idx="229">
                        <c:v>7.7984092444912854</c:v>
                      </c:pt>
                      <c:pt idx="230">
                        <c:v>7.668762178176797</c:v>
                      </c:pt>
                      <c:pt idx="231">
                        <c:v>7.777653475734807</c:v>
                      </c:pt>
                      <c:pt idx="232">
                        <c:v>7.8238042373707568</c:v>
                      </c:pt>
                      <c:pt idx="233">
                        <c:v>7.8236789338373462</c:v>
                      </c:pt>
                      <c:pt idx="234">
                        <c:v>7.8023934597632643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28E-4D64-A1B7-FEFFF8F998A8}"/>
                  </c:ext>
                </c:extLst>
              </c15:ser>
            </c15:filteredScatterSeries>
            <c15:filteredScatterSeries>
              <c15:ser>
                <c:idx val="17"/>
                <c:order val="8"/>
                <c:tx>
                  <c:v>TK_3-4mg/L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Sheet1!$F$1898:$F$2132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Sheet1!$G$1898:$G$2132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6.014719180300574</c:v>
                      </c:pt>
                      <c:pt idx="1">
                        <c:v>6.0537423595093838</c:v>
                      </c:pt>
                      <c:pt idx="2">
                        <c:v>6.034335585970827</c:v>
                      </c:pt>
                      <c:pt idx="3">
                        <c:v>6.0971951580712513</c:v>
                      </c:pt>
                      <c:pt idx="4">
                        <c:v>6.1614167028982703</c:v>
                      </c:pt>
                      <c:pt idx="5">
                        <c:v>6.1243164565165991</c:v>
                      </c:pt>
                      <c:pt idx="6">
                        <c:v>6.1775556565105916</c:v>
                      </c:pt>
                      <c:pt idx="7">
                        <c:v>6.142998548858273</c:v>
                      </c:pt>
                      <c:pt idx="8">
                        <c:v>6.129081538312585</c:v>
                      </c:pt>
                      <c:pt idx="9">
                        <c:v>6.1032821268752162</c:v>
                      </c:pt>
                      <c:pt idx="10">
                        <c:v>6.1880995317504075</c:v>
                      </c:pt>
                      <c:pt idx="11">
                        <c:v>6.1359759191157792</c:v>
                      </c:pt>
                      <c:pt idx="12">
                        <c:v>6.2696262722942562</c:v>
                      </c:pt>
                      <c:pt idx="13">
                        <c:v>6.3239750705112927</c:v>
                      </c:pt>
                      <c:pt idx="14">
                        <c:v>6.4731753953797622</c:v>
                      </c:pt>
                      <c:pt idx="15">
                        <c:v>6.4319332950410928</c:v>
                      </c:pt>
                      <c:pt idx="16">
                        <c:v>6.5631217620308826</c:v>
                      </c:pt>
                      <c:pt idx="17">
                        <c:v>6.5443686547109294</c:v>
                      </c:pt>
                      <c:pt idx="18">
                        <c:v>6.7118588977148548</c:v>
                      </c:pt>
                      <c:pt idx="19">
                        <c:v>6.6876953359903473</c:v>
                      </c:pt>
                      <c:pt idx="20">
                        <c:v>6.7370120342457245</c:v>
                      </c:pt>
                      <c:pt idx="21">
                        <c:v>6.7700011457728335</c:v>
                      </c:pt>
                      <c:pt idx="22">
                        <c:v>6.7519300605305812</c:v>
                      </c:pt>
                      <c:pt idx="23">
                        <c:v>6.7095426396550204</c:v>
                      </c:pt>
                      <c:pt idx="24">
                        <c:v>6.7646298913725484</c:v>
                      </c:pt>
                      <c:pt idx="25">
                        <c:v>6.7798832513718041</c:v>
                      </c:pt>
                      <c:pt idx="26">
                        <c:v>6.812479873201057</c:v>
                      </c:pt>
                      <c:pt idx="27">
                        <c:v>6.7749029189794019</c:v>
                      </c:pt>
                      <c:pt idx="28">
                        <c:v>6.7846242156238938</c:v>
                      </c:pt>
                      <c:pt idx="29">
                        <c:v>6.8464946659006714</c:v>
                      </c:pt>
                      <c:pt idx="30">
                        <c:v>6.7728139775490241</c:v>
                      </c:pt>
                      <c:pt idx="31">
                        <c:v>6.7681628445476099</c:v>
                      </c:pt>
                      <c:pt idx="32">
                        <c:v>6.8092659967406828</c:v>
                      </c:pt>
                      <c:pt idx="33">
                        <c:v>6.86872798505867</c:v>
                      </c:pt>
                      <c:pt idx="34">
                        <c:v>6.8194391750040007</c:v>
                      </c:pt>
                      <c:pt idx="35">
                        <c:v>6.777859398231147</c:v>
                      </c:pt>
                      <c:pt idx="36">
                        <c:v>6.8180198706791133</c:v>
                      </c:pt>
                      <c:pt idx="37">
                        <c:v>6.8491648243116812</c:v>
                      </c:pt>
                      <c:pt idx="38">
                        <c:v>6.7532306786162337</c:v>
                      </c:pt>
                      <c:pt idx="39">
                        <c:v>6.7885512569590638</c:v>
                      </c:pt>
                      <c:pt idx="40">
                        <c:v>6.7772197491701007</c:v>
                      </c:pt>
                      <c:pt idx="41">
                        <c:v>6.8545564933706906</c:v>
                      </c:pt>
                      <c:pt idx="42">
                        <c:v>6.8314573267467251</c:v>
                      </c:pt>
                      <c:pt idx="43">
                        <c:v>6.7283010542980737</c:v>
                      </c:pt>
                      <c:pt idx="44">
                        <c:v>6.777069192114868</c:v>
                      </c:pt>
                      <c:pt idx="45">
                        <c:v>6.7653237916595597</c:v>
                      </c:pt>
                      <c:pt idx="46">
                        <c:v>6.7463019379271625</c:v>
                      </c:pt>
                      <c:pt idx="47">
                        <c:v>6.7382907158640233</c:v>
                      </c:pt>
                      <c:pt idx="48">
                        <c:v>6.818296737487259</c:v>
                      </c:pt>
                      <c:pt idx="49">
                        <c:v>6.7249809631348239</c:v>
                      </c:pt>
                      <c:pt idx="50">
                        <c:v>6.7264838631067301</c:v>
                      </c:pt>
                      <c:pt idx="51">
                        <c:v>6.675931779614154</c:v>
                      </c:pt>
                      <c:pt idx="52">
                        <c:v>6.7961619103988742</c:v>
                      </c:pt>
                      <c:pt idx="53">
                        <c:v>6.6783245769952639</c:v>
                      </c:pt>
                      <c:pt idx="54">
                        <c:v>6.7439298112282815</c:v>
                      </c:pt>
                      <c:pt idx="55">
                        <c:v>6.7253357443474693</c:v>
                      </c:pt>
                      <c:pt idx="56">
                        <c:v>6.7299410880513637</c:v>
                      </c:pt>
                      <c:pt idx="57">
                        <c:v>6.7236694748766999</c:v>
                      </c:pt>
                      <c:pt idx="58">
                        <c:v>6.7176193548443521</c:v>
                      </c:pt>
                      <c:pt idx="59">
                        <c:v>6.7573945987498254</c:v>
                      </c:pt>
                      <c:pt idx="60">
                        <c:v>6.7912570191932549</c:v>
                      </c:pt>
                      <c:pt idx="61">
                        <c:v>6.6655055325133343</c:v>
                      </c:pt>
                      <c:pt idx="62">
                        <c:v>6.7590023816538922</c:v>
                      </c:pt>
                      <c:pt idx="63">
                        <c:v>6.6674496030111365</c:v>
                      </c:pt>
                      <c:pt idx="64">
                        <c:v>6.6919405130715655</c:v>
                      </c:pt>
                      <c:pt idx="65">
                        <c:v>6.7199415379486558</c:v>
                      </c:pt>
                      <c:pt idx="66">
                        <c:v>6.6552992871626211</c:v>
                      </c:pt>
                      <c:pt idx="67">
                        <c:v>6.646418164936386</c:v>
                      </c:pt>
                      <c:pt idx="68">
                        <c:v>6.7654253364582591</c:v>
                      </c:pt>
                      <c:pt idx="69">
                        <c:v>6.6905769209999946</c:v>
                      </c:pt>
                      <c:pt idx="70">
                        <c:v>6.6605896495627777</c:v>
                      </c:pt>
                      <c:pt idx="71">
                        <c:v>6.6218119301764888</c:v>
                      </c:pt>
                      <c:pt idx="72">
                        <c:v>6.6864396211414086</c:v>
                      </c:pt>
                      <c:pt idx="73">
                        <c:v>6.5865868892857451</c:v>
                      </c:pt>
                      <c:pt idx="74">
                        <c:v>6.6436785737818251</c:v>
                      </c:pt>
                      <c:pt idx="75">
                        <c:v>6.7866439507923291</c:v>
                      </c:pt>
                      <c:pt idx="76">
                        <c:v>6.6663726782051764</c:v>
                      </c:pt>
                      <c:pt idx="77">
                        <c:v>6.6918996830179802</c:v>
                      </c:pt>
                      <c:pt idx="78">
                        <c:v>6.6746826653355491</c:v>
                      </c:pt>
                      <c:pt idx="79">
                        <c:v>6.709726967042732</c:v>
                      </c:pt>
                      <c:pt idx="80">
                        <c:v>6.6455017176728299</c:v>
                      </c:pt>
                      <c:pt idx="81">
                        <c:v>6.7623482316739967</c:v>
                      </c:pt>
                      <c:pt idx="82">
                        <c:v>6.7624631299654965</c:v>
                      </c:pt>
                      <c:pt idx="83">
                        <c:v>6.8171241865192043</c:v>
                      </c:pt>
                      <c:pt idx="84">
                        <c:v>6.8182810307813417</c:v>
                      </c:pt>
                      <c:pt idx="85">
                        <c:v>6.8176627928829285</c:v>
                      </c:pt>
                      <c:pt idx="86">
                        <c:v>6.8702904426587654</c:v>
                      </c:pt>
                      <c:pt idx="87">
                        <c:v>6.8939970296736535</c:v>
                      </c:pt>
                      <c:pt idx="88">
                        <c:v>7.0215996725522327</c:v>
                      </c:pt>
                      <c:pt idx="89">
                        <c:v>7.0523747276930546</c:v>
                      </c:pt>
                      <c:pt idx="90">
                        <c:v>7.1237915910158245</c:v>
                      </c:pt>
                      <c:pt idx="91">
                        <c:v>7.0937806261191634</c:v>
                      </c:pt>
                      <c:pt idx="92">
                        <c:v>7.1843615894659107</c:v>
                      </c:pt>
                      <c:pt idx="93">
                        <c:v>7.1988288607725872</c:v>
                      </c:pt>
                      <c:pt idx="94">
                        <c:v>7.2553233638604304</c:v>
                      </c:pt>
                      <c:pt idx="95">
                        <c:v>7.30065818681192</c:v>
                      </c:pt>
                      <c:pt idx="96">
                        <c:v>7.3670114252663375</c:v>
                      </c:pt>
                      <c:pt idx="97">
                        <c:v>7.4597206840326118</c:v>
                      </c:pt>
                      <c:pt idx="98">
                        <c:v>7.5476966146857283</c:v>
                      </c:pt>
                      <c:pt idx="99">
                        <c:v>7.5885416236229375</c:v>
                      </c:pt>
                      <c:pt idx="100">
                        <c:v>7.725002805671056</c:v>
                      </c:pt>
                      <c:pt idx="101">
                        <c:v>7.7325035061724101</c:v>
                      </c:pt>
                      <c:pt idx="102">
                        <c:v>7.8367993693426286</c:v>
                      </c:pt>
                      <c:pt idx="103">
                        <c:v>7.9091324547993596</c:v>
                      </c:pt>
                      <c:pt idx="104">
                        <c:v>7.8992814142421679</c:v>
                      </c:pt>
                      <c:pt idx="105">
                        <c:v>7.8878770602037251</c:v>
                      </c:pt>
                      <c:pt idx="106">
                        <c:v>7.8871012899517403</c:v>
                      </c:pt>
                      <c:pt idx="107">
                        <c:v>7.9808932637874461</c:v>
                      </c:pt>
                      <c:pt idx="108">
                        <c:v>7.946195133623208</c:v>
                      </c:pt>
                      <c:pt idx="109">
                        <c:v>7.9632498689619267</c:v>
                      </c:pt>
                      <c:pt idx="110">
                        <c:v>8.0321693052942909</c:v>
                      </c:pt>
                      <c:pt idx="111">
                        <c:v>7.9807856787377682</c:v>
                      </c:pt>
                      <c:pt idx="112">
                        <c:v>8.0962956016606515</c:v>
                      </c:pt>
                      <c:pt idx="113">
                        <c:v>8.1299614552504469</c:v>
                      </c:pt>
                      <c:pt idx="114">
                        <c:v>8.0902084773235945</c:v>
                      </c:pt>
                      <c:pt idx="115">
                        <c:v>8.0411317359386327</c:v>
                      </c:pt>
                      <c:pt idx="116">
                        <c:v>8.0489352772447358</c:v>
                      </c:pt>
                      <c:pt idx="117">
                        <c:v>8.1100252811481983</c:v>
                      </c:pt>
                      <c:pt idx="118">
                        <c:v>7.9985980146935614</c:v>
                      </c:pt>
                      <c:pt idx="119">
                        <c:v>8.0656791613304168</c:v>
                      </c:pt>
                      <c:pt idx="120">
                        <c:v>8.0924852409844963</c:v>
                      </c:pt>
                      <c:pt idx="121">
                        <c:v>8.0716488857689281</c:v>
                      </c:pt>
                      <c:pt idx="122">
                        <c:v>8.0964986351068653</c:v>
                      </c:pt>
                      <c:pt idx="123">
                        <c:v>8.0024950899948646</c:v>
                      </c:pt>
                      <c:pt idx="124">
                        <c:v>8.0596478461617433</c:v>
                      </c:pt>
                      <c:pt idx="125">
                        <c:v>8.0612809071912839</c:v>
                      </c:pt>
                      <c:pt idx="126">
                        <c:v>8.1337057478456778</c:v>
                      </c:pt>
                      <c:pt idx="127">
                        <c:v>8.1310253478569656</c:v>
                      </c:pt>
                      <c:pt idx="128">
                        <c:v>8.1015672874659721</c:v>
                      </c:pt>
                      <c:pt idx="129">
                        <c:v>8.1097148055662647</c:v>
                      </c:pt>
                      <c:pt idx="130">
                        <c:v>8.093791249856837</c:v>
                      </c:pt>
                      <c:pt idx="131">
                        <c:v>8.0842412246619322</c:v>
                      </c:pt>
                      <c:pt idx="132">
                        <c:v>8.1138482992581604</c:v>
                      </c:pt>
                      <c:pt idx="133">
                        <c:v>8.0686477328411197</c:v>
                      </c:pt>
                      <c:pt idx="134">
                        <c:v>8.1206103942110293</c:v>
                      </c:pt>
                      <c:pt idx="135">
                        <c:v>8.1297212958834724</c:v>
                      </c:pt>
                      <c:pt idx="136">
                        <c:v>8.0221561104542189</c:v>
                      </c:pt>
                      <c:pt idx="137">
                        <c:v>8.0530780164500939</c:v>
                      </c:pt>
                      <c:pt idx="138">
                        <c:v>8.0728040752205352</c:v>
                      </c:pt>
                      <c:pt idx="139">
                        <c:v>8.155038372697792</c:v>
                      </c:pt>
                      <c:pt idx="140">
                        <c:v>8.1005473306688334</c:v>
                      </c:pt>
                      <c:pt idx="141">
                        <c:v>8.18086826702549</c:v>
                      </c:pt>
                      <c:pt idx="142">
                        <c:v>8.1616324633712765</c:v>
                      </c:pt>
                      <c:pt idx="143">
                        <c:v>8.0696170309638156</c:v>
                      </c:pt>
                      <c:pt idx="144">
                        <c:v>8.0770454574877153</c:v>
                      </c:pt>
                      <c:pt idx="145">
                        <c:v>8.2280404741850379</c:v>
                      </c:pt>
                      <c:pt idx="146">
                        <c:v>8.1196584805532055</c:v>
                      </c:pt>
                      <c:pt idx="147">
                        <c:v>8.1106521558024749</c:v>
                      </c:pt>
                      <c:pt idx="148">
                        <c:v>8.1927315650489625</c:v>
                      </c:pt>
                      <c:pt idx="149">
                        <c:v>8.1356938579230285</c:v>
                      </c:pt>
                      <c:pt idx="150">
                        <c:v>8.114897693782023</c:v>
                      </c:pt>
                      <c:pt idx="151">
                        <c:v>8.1158145938305193</c:v>
                      </c:pt>
                      <c:pt idx="152">
                        <c:v>8.1569222416053897</c:v>
                      </c:pt>
                      <c:pt idx="153">
                        <c:v>8.1260092524291867</c:v>
                      </c:pt>
                      <c:pt idx="154">
                        <c:v>8.1928604055485348</c:v>
                      </c:pt>
                      <c:pt idx="155">
                        <c:v>8.1229594099756728</c:v>
                      </c:pt>
                      <c:pt idx="156">
                        <c:v>8.1477351133348517</c:v>
                      </c:pt>
                      <c:pt idx="157">
                        <c:v>8.1890887131278518</c:v>
                      </c:pt>
                      <c:pt idx="158">
                        <c:v>8.180541470947313</c:v>
                      </c:pt>
                      <c:pt idx="159">
                        <c:v>8.162872978714022</c:v>
                      </c:pt>
                      <c:pt idx="160">
                        <c:v>8.17508410819344</c:v>
                      </c:pt>
                      <c:pt idx="161">
                        <c:v>8.2122656659779949</c:v>
                      </c:pt>
                      <c:pt idx="162">
                        <c:v>8.1226267391966971</c:v>
                      </c:pt>
                      <c:pt idx="163">
                        <c:v>8.1717765229992825</c:v>
                      </c:pt>
                      <c:pt idx="164">
                        <c:v>8.1364534596842724</c:v>
                      </c:pt>
                      <c:pt idx="165">
                        <c:v>8.1884399404406327</c:v>
                      </c:pt>
                      <c:pt idx="166">
                        <c:v>8.2522349455465864</c:v>
                      </c:pt>
                      <c:pt idx="167">
                        <c:v>8.1567904969190526</c:v>
                      </c:pt>
                      <c:pt idx="168">
                        <c:v>8.15948934572857</c:v>
                      </c:pt>
                      <c:pt idx="169">
                        <c:v>8.1294438124968895</c:v>
                      </c:pt>
                      <c:pt idx="170">
                        <c:v>8.0970767048173631</c:v>
                      </c:pt>
                      <c:pt idx="171">
                        <c:v>8.144251816080283</c:v>
                      </c:pt>
                      <c:pt idx="172">
                        <c:v>8.2152471465670089</c:v>
                      </c:pt>
                      <c:pt idx="173">
                        <c:v>8.2032024400567867</c:v>
                      </c:pt>
                      <c:pt idx="174">
                        <c:v>8.1588449476764335</c:v>
                      </c:pt>
                      <c:pt idx="175">
                        <c:v>8.176155708097232</c:v>
                      </c:pt>
                      <c:pt idx="176">
                        <c:v>8.1392045158788413</c:v>
                      </c:pt>
                      <c:pt idx="177">
                        <c:v>8.0828110231177437</c:v>
                      </c:pt>
                      <c:pt idx="178">
                        <c:v>8.2367974015994765</c:v>
                      </c:pt>
                      <c:pt idx="179">
                        <c:v>8.2666954162989477</c:v>
                      </c:pt>
                      <c:pt idx="180">
                        <c:v>8.2648715213890807</c:v>
                      </c:pt>
                      <c:pt idx="181">
                        <c:v>8.1766162576778374</c:v>
                      </c:pt>
                      <c:pt idx="182">
                        <c:v>8.2035117068540959</c:v>
                      </c:pt>
                      <c:pt idx="183">
                        <c:v>8.183409290069207</c:v>
                      </c:pt>
                      <c:pt idx="184">
                        <c:v>8.2652040829537814</c:v>
                      </c:pt>
                      <c:pt idx="185">
                        <c:v>8.2111404585235963</c:v>
                      </c:pt>
                      <c:pt idx="186">
                        <c:v>8.2216233233085987</c:v>
                      </c:pt>
                      <c:pt idx="187">
                        <c:v>8.1650924682136967</c:v>
                      </c:pt>
                      <c:pt idx="188">
                        <c:v>8.2616153639429832</c:v>
                      </c:pt>
                      <c:pt idx="189">
                        <c:v>8.2096973318056357</c:v>
                      </c:pt>
                      <c:pt idx="190">
                        <c:v>8.1172041324640727</c:v>
                      </c:pt>
                      <c:pt idx="191">
                        <c:v>8.186035459074029</c:v>
                      </c:pt>
                      <c:pt idx="192">
                        <c:v>8.1715433982629779</c:v>
                      </c:pt>
                      <c:pt idx="193">
                        <c:v>8.2244126185004713</c:v>
                      </c:pt>
                      <c:pt idx="194">
                        <c:v>8.2131069232608738</c:v>
                      </c:pt>
                      <c:pt idx="195">
                        <c:v>8.1482182732162141</c:v>
                      </c:pt>
                      <c:pt idx="196">
                        <c:v>8.2067645991377098</c:v>
                      </c:pt>
                      <c:pt idx="197">
                        <c:v>8.1631351987433725</c:v>
                      </c:pt>
                      <c:pt idx="198">
                        <c:v>8.2058978150547564</c:v>
                      </c:pt>
                      <c:pt idx="199">
                        <c:v>8.1415057967784854</c:v>
                      </c:pt>
                      <c:pt idx="200">
                        <c:v>8.2090215683729539</c:v>
                      </c:pt>
                      <c:pt idx="201">
                        <c:v>8.1152991631252309</c:v>
                      </c:pt>
                      <c:pt idx="202">
                        <c:v>8.0674711256735563</c:v>
                      </c:pt>
                      <c:pt idx="203">
                        <c:v>8.1748042141907007</c:v>
                      </c:pt>
                      <c:pt idx="204">
                        <c:v>8.1470820464715068</c:v>
                      </c:pt>
                      <c:pt idx="205">
                        <c:v>8.1033799998125797</c:v>
                      </c:pt>
                      <c:pt idx="206">
                        <c:v>8.2293013303634002</c:v>
                      </c:pt>
                      <c:pt idx="207">
                        <c:v>8.1724314882452038</c:v>
                      </c:pt>
                      <c:pt idx="208">
                        <c:v>8.1959982531955049</c:v>
                      </c:pt>
                      <c:pt idx="209">
                        <c:v>8.1843668771062941</c:v>
                      </c:pt>
                      <c:pt idx="210">
                        <c:v>8.1901212601988078</c:v>
                      </c:pt>
                      <c:pt idx="211">
                        <c:v>8.2308598486271762</c:v>
                      </c:pt>
                      <c:pt idx="212">
                        <c:v>8.0880207850078634</c:v>
                      </c:pt>
                      <c:pt idx="213">
                        <c:v>8.213597644788301</c:v>
                      </c:pt>
                      <c:pt idx="214">
                        <c:v>8.2041212884584294</c:v>
                      </c:pt>
                      <c:pt idx="215">
                        <c:v>8.2360671465454143</c:v>
                      </c:pt>
                      <c:pt idx="216">
                        <c:v>8.2376136512626843</c:v>
                      </c:pt>
                      <c:pt idx="217">
                        <c:v>8.0749884334527309</c:v>
                      </c:pt>
                      <c:pt idx="218">
                        <c:v>8.1243631833338714</c:v>
                      </c:pt>
                      <c:pt idx="219">
                        <c:v>8.202658573869348</c:v>
                      </c:pt>
                      <c:pt idx="220">
                        <c:v>8.1081303097851709</c:v>
                      </c:pt>
                      <c:pt idx="221">
                        <c:v>8.0801331270605168</c:v>
                      </c:pt>
                      <c:pt idx="222">
                        <c:v>8.0507350749131703</c:v>
                      </c:pt>
                      <c:pt idx="223">
                        <c:v>8.0782615449595472</c:v>
                      </c:pt>
                      <c:pt idx="224">
                        <c:v>8.2218318893913267</c:v>
                      </c:pt>
                      <c:pt idx="225">
                        <c:v>8.0733709665811286</c:v>
                      </c:pt>
                      <c:pt idx="226">
                        <c:v>8.1899056270186588</c:v>
                      </c:pt>
                      <c:pt idx="227">
                        <c:v>8.2183629904570061</c:v>
                      </c:pt>
                      <c:pt idx="228">
                        <c:v>8.1264265136725715</c:v>
                      </c:pt>
                      <c:pt idx="229">
                        <c:v>8.1218710567097308</c:v>
                      </c:pt>
                      <c:pt idx="230">
                        <c:v>8.195059932018653</c:v>
                      </c:pt>
                      <c:pt idx="231">
                        <c:v>8.0731968742167552</c:v>
                      </c:pt>
                      <c:pt idx="232">
                        <c:v>8.1107472677112771</c:v>
                      </c:pt>
                      <c:pt idx="233">
                        <c:v>8.0964076333476775</c:v>
                      </c:pt>
                      <c:pt idx="234">
                        <c:v>8.0720746261340359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28E-4D64-A1B7-FEFFF8F998A8}"/>
                  </c:ext>
                </c:extLst>
              </c15:ser>
            </c15:filteredScatterSeries>
            <c15:filteredScatterSeries>
              <c15:ser>
                <c:idx val="18"/>
                <c:order val="9"/>
                <c:tx>
                  <c:v>TK_1-16mg/L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Sheet1!$F$2133:$F$2367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Sheet1!$G$2133:$G$2367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6.0960389251693696</c:v>
                      </c:pt>
                      <c:pt idx="1">
                        <c:v>6.2051788177650913</c:v>
                      </c:pt>
                      <c:pt idx="2">
                        <c:v>6.2492238605609751</c:v>
                      </c:pt>
                      <c:pt idx="3">
                        <c:v>6.2819638683357848</c:v>
                      </c:pt>
                      <c:pt idx="4">
                        <c:v>6.3493649507819914</c:v>
                      </c:pt>
                      <c:pt idx="5">
                        <c:v>6.2959630273094511</c:v>
                      </c:pt>
                      <c:pt idx="6">
                        <c:v>6.2677157476625496</c:v>
                      </c:pt>
                      <c:pt idx="7">
                        <c:v>6.2120235907476227</c:v>
                      </c:pt>
                      <c:pt idx="8">
                        <c:v>6.2548221316697976</c:v>
                      </c:pt>
                      <c:pt idx="9">
                        <c:v>6.2326674261160369</c:v>
                      </c:pt>
                      <c:pt idx="10">
                        <c:v>6.259910107752833</c:v>
                      </c:pt>
                      <c:pt idx="11">
                        <c:v>6.2761427425082932</c:v>
                      </c:pt>
                      <c:pt idx="12">
                        <c:v>6.4069448698393376</c:v>
                      </c:pt>
                      <c:pt idx="13">
                        <c:v>6.4930960814967031</c:v>
                      </c:pt>
                      <c:pt idx="14">
                        <c:v>6.4530025857042759</c:v>
                      </c:pt>
                      <c:pt idx="15">
                        <c:v>6.5063122633033919</c:v>
                      </c:pt>
                      <c:pt idx="16">
                        <c:v>6.6629425413117245</c:v>
                      </c:pt>
                      <c:pt idx="17">
                        <c:v>6.7185530972926477</c:v>
                      </c:pt>
                      <c:pt idx="18">
                        <c:v>6.7474127890308813</c:v>
                      </c:pt>
                      <c:pt idx="19">
                        <c:v>6.6724694850751671</c:v>
                      </c:pt>
                      <c:pt idx="20">
                        <c:v>6.7201277309082155</c:v>
                      </c:pt>
                      <c:pt idx="21">
                        <c:v>6.7011971765657226</c:v>
                      </c:pt>
                      <c:pt idx="22">
                        <c:v>6.6821258638692704</c:v>
                      </c:pt>
                      <c:pt idx="23">
                        <c:v>6.805701487754086</c:v>
                      </c:pt>
                      <c:pt idx="24">
                        <c:v>6.6918567668135838</c:v>
                      </c:pt>
                      <c:pt idx="25">
                        <c:v>6.6868922691632582</c:v>
                      </c:pt>
                      <c:pt idx="26">
                        <c:v>6.647433505033308</c:v>
                      </c:pt>
                      <c:pt idx="27">
                        <c:v>6.6745555772824359</c:v>
                      </c:pt>
                      <c:pt idx="28">
                        <c:v>6.6636457173119306</c:v>
                      </c:pt>
                      <c:pt idx="29">
                        <c:v>6.7032217483407548</c:v>
                      </c:pt>
                      <c:pt idx="30">
                        <c:v>6.6544128969357956</c:v>
                      </c:pt>
                      <c:pt idx="31">
                        <c:v>6.7436780093626094</c:v>
                      </c:pt>
                      <c:pt idx="32">
                        <c:v>6.6441667375815125</c:v>
                      </c:pt>
                      <c:pt idx="33">
                        <c:v>6.622197835801459</c:v>
                      </c:pt>
                      <c:pt idx="34">
                        <c:v>6.7013440603815129</c:v>
                      </c:pt>
                      <c:pt idx="35">
                        <c:v>6.6349211027304866</c:v>
                      </c:pt>
                      <c:pt idx="36">
                        <c:v>6.5981830886807362</c:v>
                      </c:pt>
                      <c:pt idx="37">
                        <c:v>6.5852949445883961</c:v>
                      </c:pt>
                      <c:pt idx="38">
                        <c:v>6.6271760601949028</c:v>
                      </c:pt>
                      <c:pt idx="39">
                        <c:v>6.4777280045143755</c:v>
                      </c:pt>
                      <c:pt idx="40">
                        <c:v>6.6161014059336232</c:v>
                      </c:pt>
                      <c:pt idx="41">
                        <c:v>6.5593900026320808</c:v>
                      </c:pt>
                      <c:pt idx="42">
                        <c:v>6.5072721489933008</c:v>
                      </c:pt>
                      <c:pt idx="43">
                        <c:v>6.6060241314373496</c:v>
                      </c:pt>
                      <c:pt idx="44">
                        <c:v>6.6307668882272095</c:v>
                      </c:pt>
                      <c:pt idx="45">
                        <c:v>6.548958531211551</c:v>
                      </c:pt>
                      <c:pt idx="46">
                        <c:v>6.5001306945938966</c:v>
                      </c:pt>
                      <c:pt idx="47">
                        <c:v>6.4879524845634355</c:v>
                      </c:pt>
                      <c:pt idx="48">
                        <c:v>6.5396108394077697</c:v>
                      </c:pt>
                      <c:pt idx="49">
                        <c:v>6.4802470433915103</c:v>
                      </c:pt>
                      <c:pt idx="50">
                        <c:v>6.4988630612814511</c:v>
                      </c:pt>
                      <c:pt idx="51">
                        <c:v>6.48932059665034</c:v>
                      </c:pt>
                      <c:pt idx="52">
                        <c:v>6.5503175566854672</c:v>
                      </c:pt>
                      <c:pt idx="53">
                        <c:v>6.4784217103369546</c:v>
                      </c:pt>
                      <c:pt idx="54">
                        <c:v>6.4655813634420367</c:v>
                      </c:pt>
                      <c:pt idx="55">
                        <c:v>6.5099888562288415</c:v>
                      </c:pt>
                      <c:pt idx="56">
                        <c:v>6.5690694134609764</c:v>
                      </c:pt>
                      <c:pt idx="57">
                        <c:v>6.4762234223247388</c:v>
                      </c:pt>
                      <c:pt idx="58">
                        <c:v>6.4497224114678513</c:v>
                      </c:pt>
                      <c:pt idx="59">
                        <c:v>6.4374480272190757</c:v>
                      </c:pt>
                      <c:pt idx="60">
                        <c:v>6.485981406655176</c:v>
                      </c:pt>
                      <c:pt idx="61">
                        <c:v>6.5257485125089252</c:v>
                      </c:pt>
                      <c:pt idx="62">
                        <c:v>6.5178265103088266</c:v>
                      </c:pt>
                      <c:pt idx="63">
                        <c:v>6.4477380684185466</c:v>
                      </c:pt>
                      <c:pt idx="64">
                        <c:v>6.497937039757729</c:v>
                      </c:pt>
                      <c:pt idx="65">
                        <c:v>6.526632301280153</c:v>
                      </c:pt>
                      <c:pt idx="66">
                        <c:v>6.4347974345977699</c:v>
                      </c:pt>
                      <c:pt idx="67">
                        <c:v>6.5323120612886214</c:v>
                      </c:pt>
                      <c:pt idx="68">
                        <c:v>6.4779035430953309</c:v>
                      </c:pt>
                      <c:pt idx="69">
                        <c:v>6.4720206690028625</c:v>
                      </c:pt>
                      <c:pt idx="70">
                        <c:v>6.338175111915973</c:v>
                      </c:pt>
                      <c:pt idx="71">
                        <c:v>6.3719981633980023</c:v>
                      </c:pt>
                      <c:pt idx="72">
                        <c:v>6.428161406042908</c:v>
                      </c:pt>
                      <c:pt idx="73">
                        <c:v>6.4770588616141547</c:v>
                      </c:pt>
                      <c:pt idx="74">
                        <c:v>6.3519947559773184</c:v>
                      </c:pt>
                      <c:pt idx="75">
                        <c:v>6.5258621719007062</c:v>
                      </c:pt>
                      <c:pt idx="76">
                        <c:v>6.4690220033033308</c:v>
                      </c:pt>
                      <c:pt idx="77">
                        <c:v>6.3999070659782005</c:v>
                      </c:pt>
                      <c:pt idx="78">
                        <c:v>6.442372473917934</c:v>
                      </c:pt>
                      <c:pt idx="79">
                        <c:v>6.3565994053769144</c:v>
                      </c:pt>
                      <c:pt idx="80">
                        <c:v>6.3394549101505326</c:v>
                      </c:pt>
                      <c:pt idx="81">
                        <c:v>6.5783137778250032</c:v>
                      </c:pt>
                      <c:pt idx="82">
                        <c:v>6.5405987757489941</c:v>
                      </c:pt>
                      <c:pt idx="83">
                        <c:v>6.512124323896809</c:v>
                      </c:pt>
                      <c:pt idx="84">
                        <c:v>6.4862202610837718</c:v>
                      </c:pt>
                      <c:pt idx="85">
                        <c:v>6.515020639271822</c:v>
                      </c:pt>
                      <c:pt idx="86">
                        <c:v>6.42747282878448</c:v>
                      </c:pt>
                      <c:pt idx="87">
                        <c:v>6.4978521890644272</c:v>
                      </c:pt>
                      <c:pt idx="88">
                        <c:v>6.5082860806036171</c:v>
                      </c:pt>
                      <c:pt idx="89">
                        <c:v>6.6227310135915847</c:v>
                      </c:pt>
                      <c:pt idx="90">
                        <c:v>6.4948839558384295</c:v>
                      </c:pt>
                      <c:pt idx="91">
                        <c:v>6.4941082561340906</c:v>
                      </c:pt>
                      <c:pt idx="92">
                        <c:v>6.5664128160632655</c:v>
                      </c:pt>
                      <c:pt idx="93">
                        <c:v>6.4598702620177093</c:v>
                      </c:pt>
                      <c:pt idx="94">
                        <c:v>6.6069380215408797</c:v>
                      </c:pt>
                      <c:pt idx="95">
                        <c:v>6.8267326393604453</c:v>
                      </c:pt>
                      <c:pt idx="96">
                        <c:v>6.5369814094279599</c:v>
                      </c:pt>
                      <c:pt idx="97">
                        <c:v>6.5972964098943301</c:v>
                      </c:pt>
                      <c:pt idx="98">
                        <c:v>6.7106256619009956</c:v>
                      </c:pt>
                      <c:pt idx="99">
                        <c:v>6.6733759443733742</c:v>
                      </c:pt>
                      <c:pt idx="100">
                        <c:v>6.646651630934258</c:v>
                      </c:pt>
                      <c:pt idx="101">
                        <c:v>6.70277699916912</c:v>
                      </c:pt>
                      <c:pt idx="102">
                        <c:v>6.7362191904128252</c:v>
                      </c:pt>
                      <c:pt idx="103">
                        <c:v>6.7578046953426467</c:v>
                      </c:pt>
                      <c:pt idx="104">
                        <c:v>6.7980621695351955</c:v>
                      </c:pt>
                      <c:pt idx="105">
                        <c:v>6.8157743651385587</c:v>
                      </c:pt>
                      <c:pt idx="106">
                        <c:v>6.9450688921566073</c:v>
                      </c:pt>
                      <c:pt idx="107">
                        <c:v>7.2610500463170098</c:v>
                      </c:pt>
                      <c:pt idx="108">
                        <c:v>6.9067315751613592</c:v>
                      </c:pt>
                      <c:pt idx="109">
                        <c:v>6.9441472433498053</c:v>
                      </c:pt>
                      <c:pt idx="110">
                        <c:v>7.0176628102157643</c:v>
                      </c:pt>
                      <c:pt idx="111">
                        <c:v>7.0574523056579457</c:v>
                      </c:pt>
                      <c:pt idx="112">
                        <c:v>7.1426393551935501</c:v>
                      </c:pt>
                      <c:pt idx="113">
                        <c:v>7.1968484146995904</c:v>
                      </c:pt>
                      <c:pt idx="114">
                        <c:v>6.2279375348047834</c:v>
                      </c:pt>
                      <c:pt idx="115">
                        <c:v>6.2264520129745238</c:v>
                      </c:pt>
                      <c:pt idx="116">
                        <c:v>6.194794467184817</c:v>
                      </c:pt>
                      <c:pt idx="117">
                        <c:v>6.1451596296744864</c:v>
                      </c:pt>
                      <c:pt idx="118">
                        <c:v>6.2519572939830743</c:v>
                      </c:pt>
                      <c:pt idx="119">
                        <c:v>6.2315902821273887</c:v>
                      </c:pt>
                      <c:pt idx="120">
                        <c:v>6.2062991175557176</c:v>
                      </c:pt>
                      <c:pt idx="121">
                        <c:v>6.2513942726361096</c:v>
                      </c:pt>
                      <c:pt idx="122">
                        <c:v>6.2097232130806841</c:v>
                      </c:pt>
                      <c:pt idx="123">
                        <c:v>6.240003705749837</c:v>
                      </c:pt>
                      <c:pt idx="124">
                        <c:v>6.1644153138345548</c:v>
                      </c:pt>
                      <c:pt idx="125">
                        <c:v>6.0973522273564047</c:v>
                      </c:pt>
                      <c:pt idx="126">
                        <c:v>6.1783488466812377</c:v>
                      </c:pt>
                      <c:pt idx="127">
                        <c:v>6.1584781042803591</c:v>
                      </c:pt>
                      <c:pt idx="128">
                        <c:v>6.1340321635578663</c:v>
                      </c:pt>
                      <c:pt idx="129">
                        <c:v>6.1943508509855452</c:v>
                      </c:pt>
                      <c:pt idx="130">
                        <c:v>6.1779611117762565</c:v>
                      </c:pt>
                      <c:pt idx="131">
                        <c:v>6.2706353202141027</c:v>
                      </c:pt>
                      <c:pt idx="132">
                        <c:v>6.1966437115936364</c:v>
                      </c:pt>
                      <c:pt idx="133">
                        <c:v>6.2158861736388804</c:v>
                      </c:pt>
                      <c:pt idx="134">
                        <c:v>6.198836719029031</c:v>
                      </c:pt>
                      <c:pt idx="135">
                        <c:v>6.1787092588984951</c:v>
                      </c:pt>
                      <c:pt idx="136">
                        <c:v>6.2661422435908678</c:v>
                      </c:pt>
                      <c:pt idx="137">
                        <c:v>6.1498576807450398</c:v>
                      </c:pt>
                      <c:pt idx="138">
                        <c:v>6.1647959510696513</c:v>
                      </c:pt>
                      <c:pt idx="139">
                        <c:v>6.2389926194089016</c:v>
                      </c:pt>
                      <c:pt idx="140">
                        <c:v>6.140724955061625</c:v>
                      </c:pt>
                      <c:pt idx="141">
                        <c:v>6.1541360980443534</c:v>
                      </c:pt>
                      <c:pt idx="142">
                        <c:v>6.1636287572419572</c:v>
                      </c:pt>
                      <c:pt idx="143">
                        <c:v>6.1197506579918501</c:v>
                      </c:pt>
                      <c:pt idx="144">
                        <c:v>6.1439386896858963</c:v>
                      </c:pt>
                      <c:pt idx="145">
                        <c:v>6.1944829983475724</c:v>
                      </c:pt>
                      <c:pt idx="146">
                        <c:v>6.1451715617239744</c:v>
                      </c:pt>
                      <c:pt idx="147">
                        <c:v>6.1422616922857012</c:v>
                      </c:pt>
                      <c:pt idx="148">
                        <c:v>6.2083434829463231</c:v>
                      </c:pt>
                      <c:pt idx="149">
                        <c:v>6.1524874828533873</c:v>
                      </c:pt>
                      <c:pt idx="150">
                        <c:v>6.1452947484879843</c:v>
                      </c:pt>
                      <c:pt idx="151">
                        <c:v>6.1500198367693466</c:v>
                      </c:pt>
                      <c:pt idx="152">
                        <c:v>6.1271003442426908</c:v>
                      </c:pt>
                      <c:pt idx="153">
                        <c:v>6.1190474330207989</c:v>
                      </c:pt>
                      <c:pt idx="154">
                        <c:v>6.1673149726322229</c:v>
                      </c:pt>
                      <c:pt idx="155">
                        <c:v>6.0998239422938463</c:v>
                      </c:pt>
                      <c:pt idx="156">
                        <c:v>6.101506311204461</c:v>
                      </c:pt>
                      <c:pt idx="157">
                        <c:v>6.1556727909703524</c:v>
                      </c:pt>
                      <c:pt idx="158">
                        <c:v>6.0946314653289972</c:v>
                      </c:pt>
                      <c:pt idx="159">
                        <c:v>6.1261576262405963</c:v>
                      </c:pt>
                      <c:pt idx="160">
                        <c:v>6.2062986985527742</c:v>
                      </c:pt>
                      <c:pt idx="161">
                        <c:v>6.1433584476709786</c:v>
                      </c:pt>
                      <c:pt idx="162">
                        <c:v>6.0492794219764745</c:v>
                      </c:pt>
                      <c:pt idx="163">
                        <c:v>6.1617788490936141</c:v>
                      </c:pt>
                      <c:pt idx="164">
                        <c:v>6.0866208442613292</c:v>
                      </c:pt>
                      <c:pt idx="165">
                        <c:v>6.1225295389068064</c:v>
                      </c:pt>
                      <c:pt idx="166">
                        <c:v>6.0729721518146773</c:v>
                      </c:pt>
                      <c:pt idx="167">
                        <c:v>6.1783784738840923</c:v>
                      </c:pt>
                      <c:pt idx="168">
                        <c:v>6.1304782303819465</c:v>
                      </c:pt>
                      <c:pt idx="169">
                        <c:v>6.0545996108051563</c:v>
                      </c:pt>
                      <c:pt idx="170">
                        <c:v>6.1025072665338227</c:v>
                      </c:pt>
                      <c:pt idx="171">
                        <c:v>6.0464135019130456</c:v>
                      </c:pt>
                      <c:pt idx="172">
                        <c:v>6.0538887540579145</c:v>
                      </c:pt>
                      <c:pt idx="173">
                        <c:v>6.1350059955118077</c:v>
                      </c:pt>
                      <c:pt idx="174">
                        <c:v>6.145805587854424</c:v>
                      </c:pt>
                      <c:pt idx="175">
                        <c:v>6.081637842862782</c:v>
                      </c:pt>
                      <c:pt idx="176">
                        <c:v>6.0063072337429046</c:v>
                      </c:pt>
                      <c:pt idx="177">
                        <c:v>6.0238595842563933</c:v>
                      </c:pt>
                      <c:pt idx="178">
                        <c:v>6.0691907296582528</c:v>
                      </c:pt>
                      <c:pt idx="179">
                        <c:v>6.0768006641451269</c:v>
                      </c:pt>
                      <c:pt idx="180">
                        <c:v>6.1247060464347065</c:v>
                      </c:pt>
                      <c:pt idx="181">
                        <c:v>6.0589900726867807</c:v>
                      </c:pt>
                      <c:pt idx="182">
                        <c:v>6.1030037403323982</c:v>
                      </c:pt>
                      <c:pt idx="183">
                        <c:v>6.0943099421233917</c:v>
                      </c:pt>
                      <c:pt idx="184">
                        <c:v>6.0725232878896103</c:v>
                      </c:pt>
                      <c:pt idx="185">
                        <c:v>6.0270878377836201</c:v>
                      </c:pt>
                      <c:pt idx="186">
                        <c:v>6.0703456218046714</c:v>
                      </c:pt>
                      <c:pt idx="187">
                        <c:v>6.1058874259549301</c:v>
                      </c:pt>
                      <c:pt idx="188">
                        <c:v>6.0798106965258487</c:v>
                      </c:pt>
                      <c:pt idx="189">
                        <c:v>6.1216179463570848</c:v>
                      </c:pt>
                      <c:pt idx="190">
                        <c:v>5.9866692884274162</c:v>
                      </c:pt>
                      <c:pt idx="191">
                        <c:v>6.0959448707180037</c:v>
                      </c:pt>
                      <c:pt idx="192">
                        <c:v>6.05026561865595</c:v>
                      </c:pt>
                      <c:pt idx="193">
                        <c:v>6.1006971415381139</c:v>
                      </c:pt>
                      <c:pt idx="194">
                        <c:v>6.0829087029602604</c:v>
                      </c:pt>
                      <c:pt idx="195">
                        <c:v>6.0781644772657417</c:v>
                      </c:pt>
                      <c:pt idx="196">
                        <c:v>6.0578386676102882</c:v>
                      </c:pt>
                      <c:pt idx="197">
                        <c:v>6.1400587642372768</c:v>
                      </c:pt>
                      <c:pt idx="198">
                        <c:v>6.06863421751902</c:v>
                      </c:pt>
                      <c:pt idx="199">
                        <c:v>6.0472558214769361</c:v>
                      </c:pt>
                      <c:pt idx="200">
                        <c:v>6.0988152033097771</c:v>
                      </c:pt>
                      <c:pt idx="201">
                        <c:v>6.0668887355919434</c:v>
                      </c:pt>
                      <c:pt idx="202">
                        <c:v>5.9928679441170267</c:v>
                      </c:pt>
                      <c:pt idx="203">
                        <c:v>6.0196941374525483</c:v>
                      </c:pt>
                      <c:pt idx="204">
                        <c:v>6.0555282459865571</c:v>
                      </c:pt>
                      <c:pt idx="205">
                        <c:v>5.9965818922688481</c:v>
                      </c:pt>
                      <c:pt idx="206">
                        <c:v>6.1029911926660967</c:v>
                      </c:pt>
                      <c:pt idx="207">
                        <c:v>6.0718254782860575</c:v>
                      </c:pt>
                      <c:pt idx="208">
                        <c:v>6.0738406905261133</c:v>
                      </c:pt>
                      <c:pt idx="209">
                        <c:v>6.0169202798666408</c:v>
                      </c:pt>
                      <c:pt idx="210">
                        <c:v>6.043012177471053</c:v>
                      </c:pt>
                      <c:pt idx="211">
                        <c:v>6.0587701350628569</c:v>
                      </c:pt>
                      <c:pt idx="212">
                        <c:v>6.1188488039786124</c:v>
                      </c:pt>
                      <c:pt idx="213">
                        <c:v>6.0846434476993245</c:v>
                      </c:pt>
                      <c:pt idx="214">
                        <c:v>6.0872949575513262</c:v>
                      </c:pt>
                      <c:pt idx="215">
                        <c:v>6.1228086123561303</c:v>
                      </c:pt>
                      <c:pt idx="216">
                        <c:v>6.081362390170419</c:v>
                      </c:pt>
                      <c:pt idx="217">
                        <c:v>6.0674290582021175</c:v>
                      </c:pt>
                      <c:pt idx="218">
                        <c:v>6.0489604346046066</c:v>
                      </c:pt>
                      <c:pt idx="219">
                        <c:v>6.0572331909695798</c:v>
                      </c:pt>
                      <c:pt idx="220">
                        <c:v>6.033875762593663</c:v>
                      </c:pt>
                      <c:pt idx="221">
                        <c:v>5.9943213445996477</c:v>
                      </c:pt>
                      <c:pt idx="222">
                        <c:v>6.0270177220068248</c:v>
                      </c:pt>
                      <c:pt idx="223">
                        <c:v>6.0186180998620769</c:v>
                      </c:pt>
                      <c:pt idx="224">
                        <c:v>6.0816569209909686</c:v>
                      </c:pt>
                      <c:pt idx="225">
                        <c:v>6.0604356190470057</c:v>
                      </c:pt>
                      <c:pt idx="226">
                        <c:v>6.1143404057201716</c:v>
                      </c:pt>
                      <c:pt idx="227">
                        <c:v>6.0648369339859958</c:v>
                      </c:pt>
                      <c:pt idx="228">
                        <c:v>5.9822531060374207</c:v>
                      </c:pt>
                      <c:pt idx="229">
                        <c:v>5.9773274846231157</c:v>
                      </c:pt>
                      <c:pt idx="230">
                        <c:v>6.0136019813415977</c:v>
                      </c:pt>
                      <c:pt idx="231">
                        <c:v>5.9728341811403602</c:v>
                      </c:pt>
                      <c:pt idx="232">
                        <c:v>5.9668155325885621</c:v>
                      </c:pt>
                      <c:pt idx="233">
                        <c:v>6.0174165291887993</c:v>
                      </c:pt>
                      <c:pt idx="234">
                        <c:v>5.9987133630280418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28E-4D64-A1B7-FEFFF8F998A8}"/>
                  </c:ext>
                </c:extLst>
              </c15:ser>
            </c15:filteredScatterSeries>
            <c15:filteredScatterSeries>
              <c15:ser>
                <c:idx val="19"/>
                <c:order val="10"/>
                <c:tx>
                  <c:v>TK_2-16mg/L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Sheet1!$F$2368:$F$2602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Sheet1!$G$2368:$G$2602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6.2024102016025413</c:v>
                      </c:pt>
                      <c:pt idx="1">
                        <c:v>6.2053845768488634</c:v>
                      </c:pt>
                      <c:pt idx="2">
                        <c:v>6.276459283562426</c:v>
                      </c:pt>
                      <c:pt idx="3">
                        <c:v>6.2839602446751064</c:v>
                      </c:pt>
                      <c:pt idx="4">
                        <c:v>6.2723870892489249</c:v>
                      </c:pt>
                      <c:pt idx="5">
                        <c:v>6.3189034156195314</c:v>
                      </c:pt>
                      <c:pt idx="6">
                        <c:v>6.3377128593772278</c:v>
                      </c:pt>
                      <c:pt idx="7">
                        <c:v>6.3029860518723062</c:v>
                      </c:pt>
                      <c:pt idx="8">
                        <c:v>6.3087095913906932</c:v>
                      </c:pt>
                      <c:pt idx="9">
                        <c:v>6.3317234098859529</c:v>
                      </c:pt>
                      <c:pt idx="10">
                        <c:v>6.3304333994004507</c:v>
                      </c:pt>
                      <c:pt idx="11">
                        <c:v>6.3976349780800597</c:v>
                      </c:pt>
                      <c:pt idx="12">
                        <c:v>6.4904776684321037</c:v>
                      </c:pt>
                      <c:pt idx="13">
                        <c:v>6.5853705551214174</c:v>
                      </c:pt>
                      <c:pt idx="14">
                        <c:v>6.5807517763265464</c:v>
                      </c:pt>
                      <c:pt idx="15">
                        <c:v>6.6768315767996729</c:v>
                      </c:pt>
                      <c:pt idx="16">
                        <c:v>6.6325697925137499</c:v>
                      </c:pt>
                      <c:pt idx="17">
                        <c:v>6.7078325474310034</c:v>
                      </c:pt>
                      <c:pt idx="18">
                        <c:v>6.8150832845761693</c:v>
                      </c:pt>
                      <c:pt idx="19">
                        <c:v>6.763766173715946</c:v>
                      </c:pt>
                      <c:pt idx="20">
                        <c:v>6.8030633929916959</c:v>
                      </c:pt>
                      <c:pt idx="21">
                        <c:v>6.8488526016084768</c:v>
                      </c:pt>
                      <c:pt idx="22">
                        <c:v>6.8474753352039093</c:v>
                      </c:pt>
                      <c:pt idx="23">
                        <c:v>6.7290362311830414</c:v>
                      </c:pt>
                      <c:pt idx="24">
                        <c:v>6.7262474059417894</c:v>
                      </c:pt>
                      <c:pt idx="25">
                        <c:v>6.882624431908515</c:v>
                      </c:pt>
                      <c:pt idx="26">
                        <c:v>6.8185151113719682</c:v>
                      </c:pt>
                      <c:pt idx="27">
                        <c:v>6.7728687661774476</c:v>
                      </c:pt>
                      <c:pt idx="28">
                        <c:v>6.7592552351875979</c:v>
                      </c:pt>
                      <c:pt idx="29">
                        <c:v>6.7676734352265573</c:v>
                      </c:pt>
                      <c:pt idx="30">
                        <c:v>6.7214612683802901</c:v>
                      </c:pt>
                      <c:pt idx="31">
                        <c:v>6.687914662068553</c:v>
                      </c:pt>
                      <c:pt idx="32">
                        <c:v>6.7033949185212629</c:v>
                      </c:pt>
                      <c:pt idx="33">
                        <c:v>6.7077900995053819</c:v>
                      </c:pt>
                      <c:pt idx="34">
                        <c:v>6.6738072123141841</c:v>
                      </c:pt>
                      <c:pt idx="35">
                        <c:v>6.6834817260891546</c:v>
                      </c:pt>
                      <c:pt idx="36">
                        <c:v>6.6900021174355153</c:v>
                      </c:pt>
                      <c:pt idx="37">
                        <c:v>6.6062047469367711</c:v>
                      </c:pt>
                      <c:pt idx="38">
                        <c:v>6.6965230913772285</c:v>
                      </c:pt>
                      <c:pt idx="39">
                        <c:v>6.7171996111336956</c:v>
                      </c:pt>
                      <c:pt idx="40">
                        <c:v>6.6693513005617637</c:v>
                      </c:pt>
                      <c:pt idx="41">
                        <c:v>6.6757903424707523</c:v>
                      </c:pt>
                      <c:pt idx="42">
                        <c:v>6.7121779962467079</c:v>
                      </c:pt>
                      <c:pt idx="43">
                        <c:v>6.608760041044027</c:v>
                      </c:pt>
                      <c:pt idx="44">
                        <c:v>6.7389298718958912</c:v>
                      </c:pt>
                      <c:pt idx="45">
                        <c:v>6.6326826925093405</c:v>
                      </c:pt>
                      <c:pt idx="46">
                        <c:v>6.5985835769515138</c:v>
                      </c:pt>
                      <c:pt idx="47">
                        <c:v>6.5971225961238291</c:v>
                      </c:pt>
                      <c:pt idx="48">
                        <c:v>6.595301869656109</c:v>
                      </c:pt>
                      <c:pt idx="49">
                        <c:v>6.5843392451221519</c:v>
                      </c:pt>
                      <c:pt idx="50">
                        <c:v>6.641361083898996</c:v>
                      </c:pt>
                      <c:pt idx="51">
                        <c:v>6.5841971214073949</c:v>
                      </c:pt>
                      <c:pt idx="52">
                        <c:v>6.6094469300020897</c:v>
                      </c:pt>
                      <c:pt idx="53">
                        <c:v>6.523675990674505</c:v>
                      </c:pt>
                      <c:pt idx="54">
                        <c:v>6.5752777520383949</c:v>
                      </c:pt>
                      <c:pt idx="55">
                        <c:v>6.568122419815503</c:v>
                      </c:pt>
                      <c:pt idx="56">
                        <c:v>6.5251653060302361</c:v>
                      </c:pt>
                      <c:pt idx="57">
                        <c:v>6.5268450087851351</c:v>
                      </c:pt>
                      <c:pt idx="58">
                        <c:v>6.6013029559816099</c:v>
                      </c:pt>
                      <c:pt idx="59">
                        <c:v>6.5965347054837142</c:v>
                      </c:pt>
                      <c:pt idx="60">
                        <c:v>6.5649480330797365</c:v>
                      </c:pt>
                      <c:pt idx="61">
                        <c:v>6.5442986382658921</c:v>
                      </c:pt>
                      <c:pt idx="62">
                        <c:v>6.5811493576219657</c:v>
                      </c:pt>
                      <c:pt idx="63">
                        <c:v>6.5113223005796632</c:v>
                      </c:pt>
                      <c:pt idx="64">
                        <c:v>6.4103282175911884</c:v>
                      </c:pt>
                      <c:pt idx="65">
                        <c:v>6.5734808670220088</c:v>
                      </c:pt>
                      <c:pt idx="66">
                        <c:v>6.5218205566641299</c:v>
                      </c:pt>
                      <c:pt idx="67">
                        <c:v>6.5445523972518886</c:v>
                      </c:pt>
                      <c:pt idx="68">
                        <c:v>6.5576942509795746</c:v>
                      </c:pt>
                      <c:pt idx="69">
                        <c:v>6.5237651919946797</c:v>
                      </c:pt>
                      <c:pt idx="70">
                        <c:v>6.5139738629420192</c:v>
                      </c:pt>
                      <c:pt idx="71">
                        <c:v>6.5105040279699242</c:v>
                      </c:pt>
                      <c:pt idx="72">
                        <c:v>6.5412732693039546</c:v>
                      </c:pt>
                      <c:pt idx="73">
                        <c:v>6.5252184811646918</c:v>
                      </c:pt>
                      <c:pt idx="74">
                        <c:v>6.4266696344133996</c:v>
                      </c:pt>
                      <c:pt idx="75">
                        <c:v>6.5106509278848268</c:v>
                      </c:pt>
                      <c:pt idx="76">
                        <c:v>6.4374311168773684</c:v>
                      </c:pt>
                      <c:pt idx="77">
                        <c:v>6.4202370430045939</c:v>
                      </c:pt>
                      <c:pt idx="78">
                        <c:v>6.3967070192839541</c:v>
                      </c:pt>
                      <c:pt idx="79">
                        <c:v>6.3731677707981786</c:v>
                      </c:pt>
                      <c:pt idx="80">
                        <c:v>6.4407359530350297</c:v>
                      </c:pt>
                      <c:pt idx="81">
                        <c:v>6.4930985665964398</c:v>
                      </c:pt>
                      <c:pt idx="82">
                        <c:v>6.4897973460613088</c:v>
                      </c:pt>
                      <c:pt idx="83">
                        <c:v>6.4396180404739507</c:v>
                      </c:pt>
                      <c:pt idx="84">
                        <c:v>6.4691669471760358</c:v>
                      </c:pt>
                      <c:pt idx="85">
                        <c:v>6.4696503287110723</c:v>
                      </c:pt>
                      <c:pt idx="86">
                        <c:v>6.4469497081197549</c:v>
                      </c:pt>
                      <c:pt idx="87">
                        <c:v>6.3735263967734381</c:v>
                      </c:pt>
                      <c:pt idx="88">
                        <c:v>6.3856111872679717</c:v>
                      </c:pt>
                      <c:pt idx="89">
                        <c:v>6.3695213633627885</c:v>
                      </c:pt>
                      <c:pt idx="90">
                        <c:v>6.4254349314910151</c:v>
                      </c:pt>
                      <c:pt idx="91">
                        <c:v>6.4832034392463465</c:v>
                      </c:pt>
                      <c:pt idx="92">
                        <c:v>6.4276953711434288</c:v>
                      </c:pt>
                      <c:pt idx="93">
                        <c:v>6.3948479314307241</c:v>
                      </c:pt>
                      <c:pt idx="94">
                        <c:v>6.4395956559504368</c:v>
                      </c:pt>
                      <c:pt idx="95">
                        <c:v>6.4422339119654088</c:v>
                      </c:pt>
                      <c:pt idx="96">
                        <c:v>6.3290979336780122</c:v>
                      </c:pt>
                      <c:pt idx="97">
                        <c:v>6.4151461218120955</c:v>
                      </c:pt>
                      <c:pt idx="98">
                        <c:v>6.3384880237665131</c:v>
                      </c:pt>
                      <c:pt idx="99">
                        <c:v>6.3339821696204623</c:v>
                      </c:pt>
                      <c:pt idx="100">
                        <c:v>6.3948098572868579</c:v>
                      </c:pt>
                      <c:pt idx="101">
                        <c:v>6.3709765833771748</c:v>
                      </c:pt>
                      <c:pt idx="102">
                        <c:v>6.3583894788703752</c:v>
                      </c:pt>
                      <c:pt idx="103">
                        <c:v>6.3522407592248555</c:v>
                      </c:pt>
                      <c:pt idx="104">
                        <c:v>6.3608839993275978</c:v>
                      </c:pt>
                      <c:pt idx="105">
                        <c:v>6.3389947028307763</c:v>
                      </c:pt>
                      <c:pt idx="106">
                        <c:v>6.3666108447500553</c:v>
                      </c:pt>
                      <c:pt idx="107">
                        <c:v>6.3530713688070781</c:v>
                      </c:pt>
                      <c:pt idx="108">
                        <c:v>6.3313560725622802</c:v>
                      </c:pt>
                      <c:pt idx="109">
                        <c:v>6.4332296000101437</c:v>
                      </c:pt>
                      <c:pt idx="110">
                        <c:v>6.4770103991977566</c:v>
                      </c:pt>
                      <c:pt idx="111">
                        <c:v>6.4033934220000068</c:v>
                      </c:pt>
                      <c:pt idx="112">
                        <c:v>6.4127203169679081</c:v>
                      </c:pt>
                      <c:pt idx="113">
                        <c:v>6.4464253719764475</c:v>
                      </c:pt>
                      <c:pt idx="114">
                        <c:v>6.3910812681814289</c:v>
                      </c:pt>
                      <c:pt idx="115">
                        <c:v>6.3774048065929785</c:v>
                      </c:pt>
                      <c:pt idx="116">
                        <c:v>6.3745697484164188</c:v>
                      </c:pt>
                      <c:pt idx="117">
                        <c:v>6.383323645368951</c:v>
                      </c:pt>
                      <c:pt idx="118">
                        <c:v>6.4299498437111033</c:v>
                      </c:pt>
                      <c:pt idx="119">
                        <c:v>6.3894665325610651</c:v>
                      </c:pt>
                      <c:pt idx="120">
                        <c:v>6.4061772021657442</c:v>
                      </c:pt>
                      <c:pt idx="121">
                        <c:v>6.3754651640455258</c:v>
                      </c:pt>
                      <c:pt idx="122">
                        <c:v>6.4088440626074306</c:v>
                      </c:pt>
                      <c:pt idx="123">
                        <c:v>6.3815610846939794</c:v>
                      </c:pt>
                      <c:pt idx="124">
                        <c:v>6.3557885833655972</c:v>
                      </c:pt>
                      <c:pt idx="125">
                        <c:v>6.4067355734884579</c:v>
                      </c:pt>
                      <c:pt idx="126">
                        <c:v>6.3936065920001601</c:v>
                      </c:pt>
                      <c:pt idx="127">
                        <c:v>6.4424474024227862</c:v>
                      </c:pt>
                      <c:pt idx="128">
                        <c:v>6.4239001511724272</c:v>
                      </c:pt>
                      <c:pt idx="129">
                        <c:v>6.4163688692507153</c:v>
                      </c:pt>
                      <c:pt idx="130">
                        <c:v>6.3791226979358706</c:v>
                      </c:pt>
                      <c:pt idx="131">
                        <c:v>6.4401483262591332</c:v>
                      </c:pt>
                      <c:pt idx="132">
                        <c:v>6.4114670798206843</c:v>
                      </c:pt>
                      <c:pt idx="133">
                        <c:v>6.4058970278469127</c:v>
                      </c:pt>
                      <c:pt idx="134">
                        <c:v>6.3383700654876902</c:v>
                      </c:pt>
                      <c:pt idx="135">
                        <c:v>6.3797884389726391</c:v>
                      </c:pt>
                      <c:pt idx="136">
                        <c:v>6.416141793528122</c:v>
                      </c:pt>
                      <c:pt idx="137">
                        <c:v>6.4090371505913462</c:v>
                      </c:pt>
                      <c:pt idx="138">
                        <c:v>6.3634888029741816</c:v>
                      </c:pt>
                      <c:pt idx="139">
                        <c:v>6.4258515253260171</c:v>
                      </c:pt>
                      <c:pt idx="140">
                        <c:v>6.3573495091274639</c:v>
                      </c:pt>
                      <c:pt idx="141">
                        <c:v>6.3663944256181022</c:v>
                      </c:pt>
                      <c:pt idx="142">
                        <c:v>6.4132748211850936</c:v>
                      </c:pt>
                      <c:pt idx="143">
                        <c:v>6.3272790524389668</c:v>
                      </c:pt>
                      <c:pt idx="144">
                        <c:v>6.3334540051753834</c:v>
                      </c:pt>
                      <c:pt idx="145">
                        <c:v>6.3390387940125699</c:v>
                      </c:pt>
                      <c:pt idx="146">
                        <c:v>6.37447638972285</c:v>
                      </c:pt>
                      <c:pt idx="147">
                        <c:v>6.3754865920249522</c:v>
                      </c:pt>
                      <c:pt idx="148">
                        <c:v>6.3791743971072714</c:v>
                      </c:pt>
                      <c:pt idx="149">
                        <c:v>6.3917753163546749</c:v>
                      </c:pt>
                      <c:pt idx="150">
                        <c:v>6.3374666559091004</c:v>
                      </c:pt>
                      <c:pt idx="151">
                        <c:v>6.297297110841992</c:v>
                      </c:pt>
                      <c:pt idx="152">
                        <c:v>6.3831839336661327</c:v>
                      </c:pt>
                      <c:pt idx="153">
                        <c:v>6.3276079775489453</c:v>
                      </c:pt>
                      <c:pt idx="154">
                        <c:v>6.3073826910954125</c:v>
                      </c:pt>
                      <c:pt idx="155">
                        <c:v>6.269186898750454</c:v>
                      </c:pt>
                      <c:pt idx="156">
                        <c:v>6.3848772078489544</c:v>
                      </c:pt>
                      <c:pt idx="157">
                        <c:v>6.3156189230484383</c:v>
                      </c:pt>
                      <c:pt idx="158">
                        <c:v>6.300970361645124</c:v>
                      </c:pt>
                      <c:pt idx="159">
                        <c:v>6.3019146734995362</c:v>
                      </c:pt>
                      <c:pt idx="160">
                        <c:v>6.2602044920775004</c:v>
                      </c:pt>
                      <c:pt idx="161">
                        <c:v>6.3723645986605755</c:v>
                      </c:pt>
                      <c:pt idx="162">
                        <c:v>6.3008113467743199</c:v>
                      </c:pt>
                      <c:pt idx="163">
                        <c:v>6.309020058993644</c:v>
                      </c:pt>
                      <c:pt idx="164">
                        <c:v>6.3136094893857706</c:v>
                      </c:pt>
                      <c:pt idx="165">
                        <c:v>6.3628608569824259</c:v>
                      </c:pt>
                      <c:pt idx="166">
                        <c:v>6.2519492282017826</c:v>
                      </c:pt>
                      <c:pt idx="167">
                        <c:v>6.3709824915200786</c:v>
                      </c:pt>
                      <c:pt idx="168">
                        <c:v>6.3245823974620983</c:v>
                      </c:pt>
                      <c:pt idx="169">
                        <c:v>6.2674334697934393</c:v>
                      </c:pt>
                      <c:pt idx="170">
                        <c:v>6.2559349831636819</c:v>
                      </c:pt>
                      <c:pt idx="171">
                        <c:v>6.2971375465447457</c:v>
                      </c:pt>
                      <c:pt idx="172">
                        <c:v>6.3267249552922031</c:v>
                      </c:pt>
                      <c:pt idx="173">
                        <c:v>6.325732994133789</c:v>
                      </c:pt>
                      <c:pt idx="174">
                        <c:v>6.2943959934556704</c:v>
                      </c:pt>
                      <c:pt idx="175">
                        <c:v>6.4558251164137443</c:v>
                      </c:pt>
                      <c:pt idx="176">
                        <c:v>6.3177266254156734</c:v>
                      </c:pt>
                      <c:pt idx="177">
                        <c:v>6.2899318731813949</c:v>
                      </c:pt>
                      <c:pt idx="178">
                        <c:v>6.2787055322416565</c:v>
                      </c:pt>
                      <c:pt idx="179">
                        <c:v>6.3971177143050229</c:v>
                      </c:pt>
                      <c:pt idx="180">
                        <c:v>6.3413224589984187</c:v>
                      </c:pt>
                      <c:pt idx="181">
                        <c:v>6.2614831237309279</c:v>
                      </c:pt>
                      <c:pt idx="182">
                        <c:v>6.2805797922517508</c:v>
                      </c:pt>
                      <c:pt idx="183">
                        <c:v>6.3627774028910418</c:v>
                      </c:pt>
                      <c:pt idx="184">
                        <c:v>6.3162125960194357</c:v>
                      </c:pt>
                      <c:pt idx="185">
                        <c:v>6.2625494368360215</c:v>
                      </c:pt>
                      <c:pt idx="186">
                        <c:v>6.3088346901366945</c:v>
                      </c:pt>
                      <c:pt idx="187">
                        <c:v>6.3332539460230617</c:v>
                      </c:pt>
                      <c:pt idx="188">
                        <c:v>6.2676974363190601</c:v>
                      </c:pt>
                      <c:pt idx="189">
                        <c:v>6.3580054942366013</c:v>
                      </c:pt>
                      <c:pt idx="190">
                        <c:v>6.2512629027640356</c:v>
                      </c:pt>
                      <c:pt idx="191">
                        <c:v>6.2287652972221492</c:v>
                      </c:pt>
                      <c:pt idx="192">
                        <c:v>6.2907897377496003</c:v>
                      </c:pt>
                      <c:pt idx="193">
                        <c:v>6.311291213426065</c:v>
                      </c:pt>
                      <c:pt idx="194">
                        <c:v>6.3546940779023657</c:v>
                      </c:pt>
                      <c:pt idx="195">
                        <c:v>6.3004778816664988</c:v>
                      </c:pt>
                      <c:pt idx="196">
                        <c:v>6.3342037300008194</c:v>
                      </c:pt>
                      <c:pt idx="197">
                        <c:v>6.2482575160415719</c:v>
                      </c:pt>
                      <c:pt idx="198">
                        <c:v>6.3218485348403171</c:v>
                      </c:pt>
                      <c:pt idx="199">
                        <c:v>6.2707528219770197</c:v>
                      </c:pt>
                      <c:pt idx="200">
                        <c:v>6.1973101684083796</c:v>
                      </c:pt>
                      <c:pt idx="201">
                        <c:v>6.2729530328531</c:v>
                      </c:pt>
                      <c:pt idx="202">
                        <c:v>6.2441162810505277</c:v>
                      </c:pt>
                      <c:pt idx="203">
                        <c:v>6.2168388068264004</c:v>
                      </c:pt>
                      <c:pt idx="204">
                        <c:v>6.2349689509363566</c:v>
                      </c:pt>
                      <c:pt idx="205">
                        <c:v>6.133872610591582</c:v>
                      </c:pt>
                      <c:pt idx="206">
                        <c:v>6.3172146196461032</c:v>
                      </c:pt>
                      <c:pt idx="207">
                        <c:v>6.2750974037887337</c:v>
                      </c:pt>
                      <c:pt idx="208">
                        <c:v>6.2951362248521239</c:v>
                      </c:pt>
                      <c:pt idx="209">
                        <c:v>6.2557135491662308</c:v>
                      </c:pt>
                      <c:pt idx="210">
                        <c:v>6.3099162457916949</c:v>
                      </c:pt>
                      <c:pt idx="211">
                        <c:v>6.2670718383730586</c:v>
                      </c:pt>
                      <c:pt idx="212">
                        <c:v>6.2805300078462807</c:v>
                      </c:pt>
                      <c:pt idx="213">
                        <c:v>6.2822638017182975</c:v>
                      </c:pt>
                      <c:pt idx="214">
                        <c:v>6.3454723440589467</c:v>
                      </c:pt>
                      <c:pt idx="215">
                        <c:v>6.295928904892973</c:v>
                      </c:pt>
                      <c:pt idx="216">
                        <c:v>6.1811547695587681</c:v>
                      </c:pt>
                      <c:pt idx="217">
                        <c:v>6.2509256432767035</c:v>
                      </c:pt>
                      <c:pt idx="218">
                        <c:v>6.2709643262374311</c:v>
                      </c:pt>
                      <c:pt idx="219">
                        <c:v>6.2616840253236701</c:v>
                      </c:pt>
                      <c:pt idx="220">
                        <c:v>6.1910213097585665</c:v>
                      </c:pt>
                      <c:pt idx="221">
                        <c:v>6.1464163973542796</c:v>
                      </c:pt>
                      <c:pt idx="222">
                        <c:v>6.2368616100548833</c:v>
                      </c:pt>
                      <c:pt idx="223">
                        <c:v>6.3026271076327598</c:v>
                      </c:pt>
                      <c:pt idx="224">
                        <c:v>6.2465971582346915</c:v>
                      </c:pt>
                      <c:pt idx="225">
                        <c:v>6.2271519107484865</c:v>
                      </c:pt>
                      <c:pt idx="226">
                        <c:v>6.2767611670764367</c:v>
                      </c:pt>
                      <c:pt idx="227">
                        <c:v>6.2302247588632795</c:v>
                      </c:pt>
                      <c:pt idx="228">
                        <c:v>6.2111338224811128</c:v>
                      </c:pt>
                      <c:pt idx="229">
                        <c:v>6.2023776307786589</c:v>
                      </c:pt>
                      <c:pt idx="230">
                        <c:v>6.2318261579787277</c:v>
                      </c:pt>
                      <c:pt idx="231">
                        <c:v>6.1592933605807749</c:v>
                      </c:pt>
                      <c:pt idx="232">
                        <c:v>6.1107806972897265</c:v>
                      </c:pt>
                      <c:pt idx="233">
                        <c:v>6.1984345598739541</c:v>
                      </c:pt>
                      <c:pt idx="234">
                        <c:v>6.2505980222982851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28E-4D64-A1B7-FEFFF8F998A8}"/>
                  </c:ext>
                </c:extLst>
              </c15:ser>
            </c15:filteredScatterSeries>
            <c15:filteredScatterSeries>
              <c15:ser>
                <c:idx val="20"/>
                <c:order val="11"/>
                <c:tx>
                  <c:v>TK_3-16mg/mL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Sheet1!$F$2603:$F$2837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Sheet1!$G$2603:$G$2837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6.1952001836642516</c:v>
                      </c:pt>
                      <c:pt idx="1">
                        <c:v>6.081160650158103</c:v>
                      </c:pt>
                      <c:pt idx="2">
                        <c:v>6.2203308185877226</c:v>
                      </c:pt>
                      <c:pt idx="3">
                        <c:v>6.2455793155050312</c:v>
                      </c:pt>
                      <c:pt idx="4">
                        <c:v>6.2323238717302125</c:v>
                      </c:pt>
                      <c:pt idx="5">
                        <c:v>6.247442523877889</c:v>
                      </c:pt>
                      <c:pt idx="6">
                        <c:v>6.1354845004659548</c:v>
                      </c:pt>
                      <c:pt idx="7">
                        <c:v>6.1173060611835588</c:v>
                      </c:pt>
                      <c:pt idx="8">
                        <c:v>6.1347420523740999</c:v>
                      </c:pt>
                      <c:pt idx="9">
                        <c:v>6.2205407152160594</c:v>
                      </c:pt>
                      <c:pt idx="10">
                        <c:v>6.1927439273344733</c:v>
                      </c:pt>
                      <c:pt idx="11">
                        <c:v>6.212456884422072</c:v>
                      </c:pt>
                      <c:pt idx="12">
                        <c:v>6.3529564816089481</c:v>
                      </c:pt>
                      <c:pt idx="13">
                        <c:v>6.4610145061183033</c:v>
                      </c:pt>
                      <c:pt idx="14">
                        <c:v>6.487215426557257</c:v>
                      </c:pt>
                      <c:pt idx="15">
                        <c:v>6.5572735885595934</c:v>
                      </c:pt>
                      <c:pt idx="16">
                        <c:v>6.5687828167642426</c:v>
                      </c:pt>
                      <c:pt idx="17">
                        <c:v>6.6439917790284833</c:v>
                      </c:pt>
                      <c:pt idx="18">
                        <c:v>6.6304473993998414</c:v>
                      </c:pt>
                      <c:pt idx="19">
                        <c:v>6.6658217554832229</c:v>
                      </c:pt>
                      <c:pt idx="20">
                        <c:v>6.660232169483975</c:v>
                      </c:pt>
                      <c:pt idx="21">
                        <c:v>6.7255878610343274</c:v>
                      </c:pt>
                      <c:pt idx="22">
                        <c:v>6.7077655991479084</c:v>
                      </c:pt>
                      <c:pt idx="23">
                        <c:v>6.7550082694945486</c:v>
                      </c:pt>
                      <c:pt idx="24">
                        <c:v>6.6874809389756695</c:v>
                      </c:pt>
                      <c:pt idx="25">
                        <c:v>6.6606496930259267</c:v>
                      </c:pt>
                      <c:pt idx="26">
                        <c:v>6.6549844787325734</c:v>
                      </c:pt>
                      <c:pt idx="27">
                        <c:v>6.6153594516262855</c:v>
                      </c:pt>
                      <c:pt idx="28">
                        <c:v>6.6214401618315168</c:v>
                      </c:pt>
                      <c:pt idx="29">
                        <c:v>6.6397710154390159</c:v>
                      </c:pt>
                      <c:pt idx="30">
                        <c:v>6.663370168497746</c:v>
                      </c:pt>
                      <c:pt idx="31">
                        <c:v>6.5776608391269207</c:v>
                      </c:pt>
                      <c:pt idx="32">
                        <c:v>6.5924027604709057</c:v>
                      </c:pt>
                      <c:pt idx="33">
                        <c:v>6.5718124434142027</c:v>
                      </c:pt>
                      <c:pt idx="34">
                        <c:v>6.6472922862493498</c:v>
                      </c:pt>
                      <c:pt idx="35">
                        <c:v>6.5604549047609257</c:v>
                      </c:pt>
                      <c:pt idx="36">
                        <c:v>6.4885063137919543</c:v>
                      </c:pt>
                      <c:pt idx="37">
                        <c:v>6.5589753166099598</c:v>
                      </c:pt>
                      <c:pt idx="38">
                        <c:v>6.5798049084889207</c:v>
                      </c:pt>
                      <c:pt idx="39">
                        <c:v>6.5253634779076854</c:v>
                      </c:pt>
                      <c:pt idx="40">
                        <c:v>6.5530006808845513</c:v>
                      </c:pt>
                      <c:pt idx="41">
                        <c:v>6.5036071142346525</c:v>
                      </c:pt>
                      <c:pt idx="42">
                        <c:v>6.485163368760583</c:v>
                      </c:pt>
                      <c:pt idx="43">
                        <c:v>6.5467684144028278</c:v>
                      </c:pt>
                      <c:pt idx="44">
                        <c:v>6.4716975558226997</c:v>
                      </c:pt>
                      <c:pt idx="45">
                        <c:v>6.4990759608922248</c:v>
                      </c:pt>
                      <c:pt idx="46">
                        <c:v>6.5364248155071971</c:v>
                      </c:pt>
                      <c:pt idx="47">
                        <c:v>6.4545381561230828</c:v>
                      </c:pt>
                      <c:pt idx="48">
                        <c:v>6.4520629893130925</c:v>
                      </c:pt>
                      <c:pt idx="49">
                        <c:v>6.5452802666296988</c:v>
                      </c:pt>
                      <c:pt idx="50">
                        <c:v>6.4912743629481815</c:v>
                      </c:pt>
                      <c:pt idx="51">
                        <c:v>6.4742769514524978</c:v>
                      </c:pt>
                      <c:pt idx="52">
                        <c:v>6.4343826145197669</c:v>
                      </c:pt>
                      <c:pt idx="53">
                        <c:v>6.5617336719411492</c:v>
                      </c:pt>
                      <c:pt idx="54">
                        <c:v>6.4228407985882914</c:v>
                      </c:pt>
                      <c:pt idx="55">
                        <c:v>6.442581004331438</c:v>
                      </c:pt>
                      <c:pt idx="56">
                        <c:v>6.4579183549374681</c:v>
                      </c:pt>
                      <c:pt idx="57">
                        <c:v>6.4689021300361729</c:v>
                      </c:pt>
                      <c:pt idx="58">
                        <c:v>6.4289176735055564</c:v>
                      </c:pt>
                      <c:pt idx="59">
                        <c:v>6.4306998527222072</c:v>
                      </c:pt>
                      <c:pt idx="60">
                        <c:v>6.4010518738254172</c:v>
                      </c:pt>
                      <c:pt idx="61">
                        <c:v>6.5122844905972173</c:v>
                      </c:pt>
                      <c:pt idx="62">
                        <c:v>6.4227951053101071</c:v>
                      </c:pt>
                      <c:pt idx="63">
                        <c:v>6.4541189518931334</c:v>
                      </c:pt>
                      <c:pt idx="64">
                        <c:v>6.4135561604603142</c:v>
                      </c:pt>
                      <c:pt idx="65">
                        <c:v>6.3815678068398842</c:v>
                      </c:pt>
                      <c:pt idx="66">
                        <c:v>6.3860506647244737</c:v>
                      </c:pt>
                      <c:pt idx="67">
                        <c:v>6.359828195404333</c:v>
                      </c:pt>
                      <c:pt idx="68">
                        <c:v>6.3858795372431221</c:v>
                      </c:pt>
                      <c:pt idx="69">
                        <c:v>6.3847179090790842</c:v>
                      </c:pt>
                      <c:pt idx="70">
                        <c:v>6.4014606885550522</c:v>
                      </c:pt>
                      <c:pt idx="71">
                        <c:v>6.350417221271206</c:v>
                      </c:pt>
                      <c:pt idx="72">
                        <c:v>6.3604411375830958</c:v>
                      </c:pt>
                      <c:pt idx="73">
                        <c:v>6.3904499175831546</c:v>
                      </c:pt>
                      <c:pt idx="74">
                        <c:v>6.2983475611477449</c:v>
                      </c:pt>
                      <c:pt idx="75">
                        <c:v>6.4095950329777622</c:v>
                      </c:pt>
                      <c:pt idx="76">
                        <c:v>6.3421899871452894</c:v>
                      </c:pt>
                      <c:pt idx="77">
                        <c:v>6.3675111314981665</c:v>
                      </c:pt>
                      <c:pt idx="78">
                        <c:v>6.440805935426364</c:v>
                      </c:pt>
                      <c:pt idx="79">
                        <c:v>6.3874451971388924</c:v>
                      </c:pt>
                      <c:pt idx="80">
                        <c:v>6.36658924167123</c:v>
                      </c:pt>
                      <c:pt idx="81">
                        <c:v>6.3786570562711304</c:v>
                      </c:pt>
                      <c:pt idx="82">
                        <c:v>6.3172068732511102</c:v>
                      </c:pt>
                      <c:pt idx="83">
                        <c:v>6.389659574681076</c:v>
                      </c:pt>
                      <c:pt idx="84">
                        <c:v>6.3531128481764645</c:v>
                      </c:pt>
                      <c:pt idx="85">
                        <c:v>6.3060351477294123</c:v>
                      </c:pt>
                      <c:pt idx="86">
                        <c:v>6.3027718990178458</c:v>
                      </c:pt>
                      <c:pt idx="87">
                        <c:v>6.28312854456283</c:v>
                      </c:pt>
                      <c:pt idx="88">
                        <c:v>6.3425314954467025</c:v>
                      </c:pt>
                      <c:pt idx="89">
                        <c:v>6.2660311026646962</c:v>
                      </c:pt>
                      <c:pt idx="90">
                        <c:v>6.3579442520094291</c:v>
                      </c:pt>
                      <c:pt idx="91">
                        <c:v>6.3189684812272731</c:v>
                      </c:pt>
                      <c:pt idx="92">
                        <c:v>6.2935198893765474</c:v>
                      </c:pt>
                      <c:pt idx="93">
                        <c:v>6.2843133826548669</c:v>
                      </c:pt>
                      <c:pt idx="94">
                        <c:v>6.3668689084707806</c:v>
                      </c:pt>
                      <c:pt idx="95">
                        <c:v>6.3949369158905798</c:v>
                      </c:pt>
                      <c:pt idx="96">
                        <c:v>6.2761870287418997</c:v>
                      </c:pt>
                      <c:pt idx="97">
                        <c:v>6.3493875938828763</c:v>
                      </c:pt>
                      <c:pt idx="98">
                        <c:v>6.2789316952639522</c:v>
                      </c:pt>
                      <c:pt idx="99">
                        <c:v>6.400589406615893</c:v>
                      </c:pt>
                      <c:pt idx="100">
                        <c:v>6.3260490155193612</c:v>
                      </c:pt>
                      <c:pt idx="101">
                        <c:v>6.3132153062811547</c:v>
                      </c:pt>
                      <c:pt idx="102">
                        <c:v>6.2651985404241337</c:v>
                      </c:pt>
                      <c:pt idx="103">
                        <c:v>6.2943310836009427</c:v>
                      </c:pt>
                      <c:pt idx="104">
                        <c:v>6.3570775155811567</c:v>
                      </c:pt>
                      <c:pt idx="105">
                        <c:v>6.2673782795658575</c:v>
                      </c:pt>
                      <c:pt idx="106">
                        <c:v>6.3834911898210205</c:v>
                      </c:pt>
                      <c:pt idx="107">
                        <c:v>6.3023793173431404</c:v>
                      </c:pt>
                      <c:pt idx="108">
                        <c:v>6.3395428815555466</c:v>
                      </c:pt>
                      <c:pt idx="109">
                        <c:v>6.3544047866012665</c:v>
                      </c:pt>
                      <c:pt idx="110">
                        <c:v>6.3780164520773113</c:v>
                      </c:pt>
                      <c:pt idx="111">
                        <c:v>6.3949104099829732</c:v>
                      </c:pt>
                      <c:pt idx="112">
                        <c:v>6.3964356738710668</c:v>
                      </c:pt>
                      <c:pt idx="113">
                        <c:v>6.3424952808673707</c:v>
                      </c:pt>
                      <c:pt idx="114">
                        <c:v>6.39030517880117</c:v>
                      </c:pt>
                      <c:pt idx="115">
                        <c:v>6.4098117507276386</c:v>
                      </c:pt>
                      <c:pt idx="116">
                        <c:v>6.3747793150929475</c:v>
                      </c:pt>
                      <c:pt idx="117">
                        <c:v>6.3665717961921588</c:v>
                      </c:pt>
                      <c:pt idx="118">
                        <c:v>6.2957497526516049</c:v>
                      </c:pt>
                      <c:pt idx="119">
                        <c:v>6.4147558153009934</c:v>
                      </c:pt>
                      <c:pt idx="120">
                        <c:v>6.3628101694373411</c:v>
                      </c:pt>
                      <c:pt idx="121">
                        <c:v>6.3516281533323902</c:v>
                      </c:pt>
                      <c:pt idx="122">
                        <c:v>6.4635926699066912</c:v>
                      </c:pt>
                      <c:pt idx="123">
                        <c:v>6.4135596922479845</c:v>
                      </c:pt>
                      <c:pt idx="124">
                        <c:v>6.3780033784594448</c:v>
                      </c:pt>
                      <c:pt idx="125">
                        <c:v>6.3857723260342691</c:v>
                      </c:pt>
                      <c:pt idx="126">
                        <c:v>6.3842035871932561</c:v>
                      </c:pt>
                      <c:pt idx="127">
                        <c:v>6.3676724497221731</c:v>
                      </c:pt>
                      <c:pt idx="128">
                        <c:v>6.4349750331483344</c:v>
                      </c:pt>
                      <c:pt idx="129">
                        <c:v>6.398274127615843</c:v>
                      </c:pt>
                      <c:pt idx="130">
                        <c:v>6.3243750322781107</c:v>
                      </c:pt>
                      <c:pt idx="131">
                        <c:v>6.4063052907862659</c:v>
                      </c:pt>
                      <c:pt idx="132">
                        <c:v>6.4293159594681466</c:v>
                      </c:pt>
                      <c:pt idx="133">
                        <c:v>6.3275509011774549</c:v>
                      </c:pt>
                      <c:pt idx="134">
                        <c:v>6.4130995188862245</c:v>
                      </c:pt>
                      <c:pt idx="135">
                        <c:v>6.3509625041002744</c:v>
                      </c:pt>
                      <c:pt idx="136">
                        <c:v>6.3121851933169175</c:v>
                      </c:pt>
                      <c:pt idx="137">
                        <c:v>6.3720922381966494</c:v>
                      </c:pt>
                      <c:pt idx="138">
                        <c:v>6.3669305749469673</c:v>
                      </c:pt>
                      <c:pt idx="139">
                        <c:v>6.3333543911729615</c:v>
                      </c:pt>
                      <c:pt idx="140">
                        <c:v>6.340751093292468</c:v>
                      </c:pt>
                      <c:pt idx="141">
                        <c:v>6.4062891933798563</c:v>
                      </c:pt>
                      <c:pt idx="142">
                        <c:v>6.2764363021528302</c:v>
                      </c:pt>
                      <c:pt idx="143">
                        <c:v>6.4399060430928685</c:v>
                      </c:pt>
                      <c:pt idx="144">
                        <c:v>6.4283192600796593</c:v>
                      </c:pt>
                      <c:pt idx="145">
                        <c:v>6.3880443615340967</c:v>
                      </c:pt>
                      <c:pt idx="146">
                        <c:v>6.3694854912687537</c:v>
                      </c:pt>
                      <c:pt idx="147">
                        <c:v>6.3668167951420029</c:v>
                      </c:pt>
                      <c:pt idx="148">
                        <c:v>6.4598107286839808</c:v>
                      </c:pt>
                      <c:pt idx="149">
                        <c:v>6.4469969505702061</c:v>
                      </c:pt>
                      <c:pt idx="150">
                        <c:v>6.3092201073390628</c:v>
                      </c:pt>
                      <c:pt idx="151">
                        <c:v>6.2805476571395786</c:v>
                      </c:pt>
                      <c:pt idx="152">
                        <c:v>6.3789387892096139</c:v>
                      </c:pt>
                      <c:pt idx="153">
                        <c:v>6.377126171275374</c:v>
                      </c:pt>
                      <c:pt idx="154">
                        <c:v>6.3164462900093667</c:v>
                      </c:pt>
                      <c:pt idx="155">
                        <c:v>6.3443204953463344</c:v>
                      </c:pt>
                      <c:pt idx="156">
                        <c:v>6.3577167478048144</c:v>
                      </c:pt>
                      <c:pt idx="157">
                        <c:v>6.2904605968501937</c:v>
                      </c:pt>
                      <c:pt idx="158">
                        <c:v>6.3201793379039897</c:v>
                      </c:pt>
                      <c:pt idx="159">
                        <c:v>6.4211172126804534</c:v>
                      </c:pt>
                      <c:pt idx="160">
                        <c:v>6.4069991438614737</c:v>
                      </c:pt>
                      <c:pt idx="161">
                        <c:v>6.3786281178222328</c:v>
                      </c:pt>
                      <c:pt idx="162">
                        <c:v>6.3622554079344082</c:v>
                      </c:pt>
                      <c:pt idx="163">
                        <c:v>6.3385495761802186</c:v>
                      </c:pt>
                      <c:pt idx="164">
                        <c:v>6.3536625802802726</c:v>
                      </c:pt>
                      <c:pt idx="165">
                        <c:v>6.3872063151104985</c:v>
                      </c:pt>
                      <c:pt idx="166">
                        <c:v>6.4258614589586287</c:v>
                      </c:pt>
                      <c:pt idx="167">
                        <c:v>6.4363944863225075</c:v>
                      </c:pt>
                      <c:pt idx="168">
                        <c:v>6.3260833588180745</c:v>
                      </c:pt>
                      <c:pt idx="169">
                        <c:v>6.2725097956976521</c:v>
                      </c:pt>
                      <c:pt idx="170">
                        <c:v>6.3348051371636034</c:v>
                      </c:pt>
                      <c:pt idx="171">
                        <c:v>6.346281586269475</c:v>
                      </c:pt>
                      <c:pt idx="172">
                        <c:v>6.4734880505597721</c:v>
                      </c:pt>
                      <c:pt idx="173">
                        <c:v>6.4345383635239886</c:v>
                      </c:pt>
                      <c:pt idx="174">
                        <c:v>6.3996824518433799</c:v>
                      </c:pt>
                      <c:pt idx="175">
                        <c:v>6.3628588039144462</c:v>
                      </c:pt>
                      <c:pt idx="176">
                        <c:v>6.3177220462851</c:v>
                      </c:pt>
                      <c:pt idx="177">
                        <c:v>6.3387809957624528</c:v>
                      </c:pt>
                      <c:pt idx="178">
                        <c:v>6.4180596037636226</c:v>
                      </c:pt>
                      <c:pt idx="179">
                        <c:v>6.4629833957346046</c:v>
                      </c:pt>
                      <c:pt idx="180">
                        <c:v>6.3552079281454192</c:v>
                      </c:pt>
                      <c:pt idx="181">
                        <c:v>6.3182628657377542</c:v>
                      </c:pt>
                      <c:pt idx="182">
                        <c:v>6.482302511391115</c:v>
                      </c:pt>
                      <c:pt idx="183">
                        <c:v>6.4693475142377705</c:v>
                      </c:pt>
                      <c:pt idx="184">
                        <c:v>6.4706186078153758</c:v>
                      </c:pt>
                      <c:pt idx="185">
                        <c:v>6.6222966151863432</c:v>
                      </c:pt>
                      <c:pt idx="186">
                        <c:v>6.560596157884234</c:v>
                      </c:pt>
                      <c:pt idx="187">
                        <c:v>6.4896011929547734</c:v>
                      </c:pt>
                      <c:pt idx="188">
                        <c:v>6.5707698646088337</c:v>
                      </c:pt>
                      <c:pt idx="189">
                        <c:v>6.5601201903826034</c:v>
                      </c:pt>
                      <c:pt idx="190">
                        <c:v>6.3123573699979767</c:v>
                      </c:pt>
                      <c:pt idx="191">
                        <c:v>6.594745378519816</c:v>
                      </c:pt>
                      <c:pt idx="192">
                        <c:v>6.6263283898715137</c:v>
                      </c:pt>
                      <c:pt idx="193">
                        <c:v>6.6474655910985856</c:v>
                      </c:pt>
                      <c:pt idx="194">
                        <c:v>6.4154834422039997</c:v>
                      </c:pt>
                      <c:pt idx="195">
                        <c:v>6.5389034175171599</c:v>
                      </c:pt>
                      <c:pt idx="196">
                        <c:v>6.425304284188357</c:v>
                      </c:pt>
                      <c:pt idx="197">
                        <c:v>6.4675597432530543</c:v>
                      </c:pt>
                      <c:pt idx="198">
                        <c:v>6.4517775431839217</c:v>
                      </c:pt>
                      <c:pt idx="199">
                        <c:v>6.5334094774359261</c:v>
                      </c:pt>
                      <c:pt idx="200">
                        <c:v>6.5412504879471394</c:v>
                      </c:pt>
                      <c:pt idx="201">
                        <c:v>6.4055375195088029</c:v>
                      </c:pt>
                      <c:pt idx="202">
                        <c:v>6.4161383138552806</c:v>
                      </c:pt>
                      <c:pt idx="203">
                        <c:v>6.4707663380178397</c:v>
                      </c:pt>
                      <c:pt idx="204">
                        <c:v>6.4615878743573942</c:v>
                      </c:pt>
                      <c:pt idx="205">
                        <c:v>6.4270176855852075</c:v>
                      </c:pt>
                      <c:pt idx="206">
                        <c:v>6.3163792958734248</c:v>
                      </c:pt>
                      <c:pt idx="207">
                        <c:v>6.3950221874697748</c:v>
                      </c:pt>
                      <c:pt idx="208">
                        <c:v>6.5093597373665544</c:v>
                      </c:pt>
                      <c:pt idx="209">
                        <c:v>6.4949181378030163</c:v>
                      </c:pt>
                      <c:pt idx="210">
                        <c:v>6.4756977850116089</c:v>
                      </c:pt>
                      <c:pt idx="211">
                        <c:v>6.4445763922956729</c:v>
                      </c:pt>
                      <c:pt idx="212">
                        <c:v>6.4360592405981336</c:v>
                      </c:pt>
                      <c:pt idx="213">
                        <c:v>6.497480786520299</c:v>
                      </c:pt>
                      <c:pt idx="214">
                        <c:v>6.4495342250435455</c:v>
                      </c:pt>
                      <c:pt idx="215">
                        <c:v>6.4411368437284242</c:v>
                      </c:pt>
                      <c:pt idx="216">
                        <c:v>6.4408978848326077</c:v>
                      </c:pt>
                      <c:pt idx="217">
                        <c:v>6.4914952702573618</c:v>
                      </c:pt>
                      <c:pt idx="218">
                        <c:v>6.4232229085293513</c:v>
                      </c:pt>
                      <c:pt idx="219">
                        <c:v>6.4541665551000031</c:v>
                      </c:pt>
                      <c:pt idx="220">
                        <c:v>6.2840366283535101</c:v>
                      </c:pt>
                      <c:pt idx="221">
                        <c:v>6.4196064367152799</c:v>
                      </c:pt>
                      <c:pt idx="222">
                        <c:v>6.4499332665506897</c:v>
                      </c:pt>
                      <c:pt idx="223">
                        <c:v>6.471553725848227</c:v>
                      </c:pt>
                      <c:pt idx="224">
                        <c:v>6.2350389208344659</c:v>
                      </c:pt>
                      <c:pt idx="225">
                        <c:v>6.4031096073957796</c:v>
                      </c:pt>
                      <c:pt idx="226">
                        <c:v>6.5135009244609181</c:v>
                      </c:pt>
                      <c:pt idx="227">
                        <c:v>6.4937216382667335</c:v>
                      </c:pt>
                      <c:pt idx="228">
                        <c:v>6.4090472072094773</c:v>
                      </c:pt>
                      <c:pt idx="229">
                        <c:v>6.4401742664256991</c:v>
                      </c:pt>
                      <c:pt idx="230">
                        <c:v>6.370704726326947</c:v>
                      </c:pt>
                      <c:pt idx="231">
                        <c:v>6.553641786223019</c:v>
                      </c:pt>
                      <c:pt idx="232">
                        <c:v>6.4655575808424297</c:v>
                      </c:pt>
                      <c:pt idx="233">
                        <c:v>6.4157911871117861</c:v>
                      </c:pt>
                      <c:pt idx="234">
                        <c:v>6.4809279083356222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28E-4D64-A1B7-FEFFF8F998A8}"/>
                  </c:ext>
                </c:extLst>
              </c15:ser>
            </c15:filteredScatterSeries>
            <c15:filteredScatterSeries>
              <c15:ser>
                <c:idx val="21"/>
                <c:order val="12"/>
                <c:tx>
                  <c:v>TK_1-64mg/mL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Sheet1!$F$2838:$F$3072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Sheet1!$G$2838:$G$3072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6.1687207375162405</c:v>
                      </c:pt>
                      <c:pt idx="1">
                        <c:v>6.208332486780586</c:v>
                      </c:pt>
                      <c:pt idx="2">
                        <c:v>6.2839679795733385</c:v>
                      </c:pt>
                      <c:pt idx="3">
                        <c:v>6.3174498781568165</c:v>
                      </c:pt>
                      <c:pt idx="4">
                        <c:v>6.3379192614565003</c:v>
                      </c:pt>
                      <c:pt idx="5">
                        <c:v>6.3304178384553191</c:v>
                      </c:pt>
                      <c:pt idx="6">
                        <c:v>6.3229467437362077</c:v>
                      </c:pt>
                      <c:pt idx="7">
                        <c:v>6.3573720567816494</c:v>
                      </c:pt>
                      <c:pt idx="8">
                        <c:v>6.4560194103401809</c:v>
                      </c:pt>
                      <c:pt idx="9">
                        <c:v>6.3682884999805021</c:v>
                      </c:pt>
                      <c:pt idx="10">
                        <c:v>6.3534564171033114</c:v>
                      </c:pt>
                      <c:pt idx="11">
                        <c:v>6.4154017385571693</c:v>
                      </c:pt>
                      <c:pt idx="12">
                        <c:v>6.4827411943896252</c:v>
                      </c:pt>
                      <c:pt idx="13">
                        <c:v>6.5135764131987823</c:v>
                      </c:pt>
                      <c:pt idx="14">
                        <c:v>6.643911847768913</c:v>
                      </c:pt>
                      <c:pt idx="15">
                        <c:v>6.6916690638966356</c:v>
                      </c:pt>
                      <c:pt idx="16">
                        <c:v>6.7472749508134537</c:v>
                      </c:pt>
                      <c:pt idx="17">
                        <c:v>6.7116392570294776</c:v>
                      </c:pt>
                      <c:pt idx="18">
                        <c:v>6.7836405541283877</c:v>
                      </c:pt>
                      <c:pt idx="19">
                        <c:v>6.7556312932148295</c:v>
                      </c:pt>
                      <c:pt idx="20">
                        <c:v>6.78090716029301</c:v>
                      </c:pt>
                      <c:pt idx="21">
                        <c:v>6.7945181486306998</c:v>
                      </c:pt>
                      <c:pt idx="22">
                        <c:v>6.8354112484082972</c:v>
                      </c:pt>
                      <c:pt idx="23">
                        <c:v>6.7528547056489048</c:v>
                      </c:pt>
                      <c:pt idx="24">
                        <c:v>6.7208401156498363</c:v>
                      </c:pt>
                      <c:pt idx="25">
                        <c:v>6.8242906136981345</c:v>
                      </c:pt>
                      <c:pt idx="26">
                        <c:v>6.8002438531358562</c:v>
                      </c:pt>
                      <c:pt idx="27">
                        <c:v>6.7751795044363936</c:v>
                      </c:pt>
                      <c:pt idx="28">
                        <c:v>6.6709497327864211</c:v>
                      </c:pt>
                      <c:pt idx="29">
                        <c:v>6.7316537033810846</c:v>
                      </c:pt>
                      <c:pt idx="30">
                        <c:v>6.7685261758677839</c:v>
                      </c:pt>
                      <c:pt idx="31">
                        <c:v>6.7779388576068511</c:v>
                      </c:pt>
                      <c:pt idx="32">
                        <c:v>6.7498368565229425</c:v>
                      </c:pt>
                      <c:pt idx="33">
                        <c:v>6.6945947476436221</c:v>
                      </c:pt>
                      <c:pt idx="34">
                        <c:v>6.7138945064916955</c:v>
                      </c:pt>
                      <c:pt idx="35">
                        <c:v>6.7005801300283512</c:v>
                      </c:pt>
                      <c:pt idx="36">
                        <c:v>6.671430725567153</c:v>
                      </c:pt>
                      <c:pt idx="37">
                        <c:v>6.7085522140162697</c:v>
                      </c:pt>
                      <c:pt idx="38">
                        <c:v>6.7012812989644335</c:v>
                      </c:pt>
                      <c:pt idx="39">
                        <c:v>6.6976815074701825</c:v>
                      </c:pt>
                      <c:pt idx="40">
                        <c:v>6.6308199210637726</c:v>
                      </c:pt>
                      <c:pt idx="41">
                        <c:v>6.5906909712872723</c:v>
                      </c:pt>
                      <c:pt idx="42">
                        <c:v>6.6833599018244509</c:v>
                      </c:pt>
                      <c:pt idx="43">
                        <c:v>6.6656898262234279</c:v>
                      </c:pt>
                      <c:pt idx="44">
                        <c:v>6.6247088758532149</c:v>
                      </c:pt>
                      <c:pt idx="45">
                        <c:v>6.5367134804883325</c:v>
                      </c:pt>
                      <c:pt idx="46">
                        <c:v>6.6584228022007599</c:v>
                      </c:pt>
                      <c:pt idx="47">
                        <c:v>6.5754650013577907</c:v>
                      </c:pt>
                      <c:pt idx="48">
                        <c:v>6.5586175630314711</c:v>
                      </c:pt>
                      <c:pt idx="49">
                        <c:v>6.5652046230856991</c:v>
                      </c:pt>
                      <c:pt idx="50">
                        <c:v>6.5973290942370442</c:v>
                      </c:pt>
                      <c:pt idx="51">
                        <c:v>6.5483765591416452</c:v>
                      </c:pt>
                      <c:pt idx="52">
                        <c:v>6.5716561920350012</c:v>
                      </c:pt>
                      <c:pt idx="53">
                        <c:v>6.5093636420623655</c:v>
                      </c:pt>
                      <c:pt idx="54">
                        <c:v>6.5980730917506172</c:v>
                      </c:pt>
                      <c:pt idx="55">
                        <c:v>6.5958374115507237</c:v>
                      </c:pt>
                      <c:pt idx="56">
                        <c:v>6.5804566106369844</c:v>
                      </c:pt>
                      <c:pt idx="57">
                        <c:v>6.5987837988878875</c:v>
                      </c:pt>
                      <c:pt idx="58">
                        <c:v>6.5594631450149476</c:v>
                      </c:pt>
                      <c:pt idx="59">
                        <c:v>6.5340218296531356</c:v>
                      </c:pt>
                      <c:pt idx="60">
                        <c:v>6.5265896831684813</c:v>
                      </c:pt>
                      <c:pt idx="61">
                        <c:v>6.5140651423000167</c:v>
                      </c:pt>
                      <c:pt idx="62">
                        <c:v>6.5037739402457193</c:v>
                      </c:pt>
                      <c:pt idx="63">
                        <c:v>6.5436239582068962</c:v>
                      </c:pt>
                      <c:pt idx="64">
                        <c:v>6.5484616853148019</c:v>
                      </c:pt>
                      <c:pt idx="65">
                        <c:v>6.4345416430777584</c:v>
                      </c:pt>
                      <c:pt idx="66">
                        <c:v>6.4643628348103723</c:v>
                      </c:pt>
                      <c:pt idx="67">
                        <c:v>6.4756935121873687</c:v>
                      </c:pt>
                      <c:pt idx="68">
                        <c:v>6.5354158846673007</c:v>
                      </c:pt>
                      <c:pt idx="69">
                        <c:v>6.4290791106687841</c:v>
                      </c:pt>
                      <c:pt idx="70">
                        <c:v>6.5527213698484275</c:v>
                      </c:pt>
                      <c:pt idx="71">
                        <c:v>6.5671908116207192</c:v>
                      </c:pt>
                      <c:pt idx="72">
                        <c:v>6.4792963550037621</c:v>
                      </c:pt>
                      <c:pt idx="73">
                        <c:v>6.4209534944203552</c:v>
                      </c:pt>
                      <c:pt idx="74">
                        <c:v>6.3833045241801605</c:v>
                      </c:pt>
                      <c:pt idx="75">
                        <c:v>6.4934994215765229</c:v>
                      </c:pt>
                      <c:pt idx="76">
                        <c:v>6.4134600704382185</c:v>
                      </c:pt>
                      <c:pt idx="77">
                        <c:v>6.4255436505005576</c:v>
                      </c:pt>
                      <c:pt idx="78">
                        <c:v>6.4377798211928754</c:v>
                      </c:pt>
                      <c:pt idx="79">
                        <c:v>6.4459127811770616</c:v>
                      </c:pt>
                      <c:pt idx="80">
                        <c:v>6.4751346700403456</c:v>
                      </c:pt>
                      <c:pt idx="81">
                        <c:v>6.4341326567322001</c:v>
                      </c:pt>
                      <c:pt idx="82">
                        <c:v>6.4107915424594735</c:v>
                      </c:pt>
                      <c:pt idx="83">
                        <c:v>6.4073594883236371</c:v>
                      </c:pt>
                      <c:pt idx="84">
                        <c:v>6.3681952746038206</c:v>
                      </c:pt>
                      <c:pt idx="85">
                        <c:v>6.3702328222799371</c:v>
                      </c:pt>
                      <c:pt idx="86">
                        <c:v>6.3934906569177183</c:v>
                      </c:pt>
                      <c:pt idx="87">
                        <c:v>6.4152056180640473</c:v>
                      </c:pt>
                      <c:pt idx="88">
                        <c:v>6.3748275021009864</c:v>
                      </c:pt>
                      <c:pt idx="89">
                        <c:v>6.4396374279191866</c:v>
                      </c:pt>
                      <c:pt idx="90">
                        <c:v>6.3798236475306735</c:v>
                      </c:pt>
                      <c:pt idx="91">
                        <c:v>6.3429465892327919</c:v>
                      </c:pt>
                      <c:pt idx="92">
                        <c:v>6.3485653721249644</c:v>
                      </c:pt>
                      <c:pt idx="93">
                        <c:v>6.3571926150462046</c:v>
                      </c:pt>
                      <c:pt idx="94">
                        <c:v>6.3252709092544013</c:v>
                      </c:pt>
                      <c:pt idx="95">
                        <c:v>6.3735085669099112</c:v>
                      </c:pt>
                      <c:pt idx="96">
                        <c:v>6.3204446096889644</c:v>
                      </c:pt>
                      <c:pt idx="97">
                        <c:v>6.3787346650356795</c:v>
                      </c:pt>
                      <c:pt idx="98">
                        <c:v>6.3960682950191101</c:v>
                      </c:pt>
                      <c:pt idx="99">
                        <c:v>6.3278239988525522</c:v>
                      </c:pt>
                      <c:pt idx="100">
                        <c:v>6.4116750843672721</c:v>
                      </c:pt>
                      <c:pt idx="101">
                        <c:v>6.392113106796951</c:v>
                      </c:pt>
                      <c:pt idx="102">
                        <c:v>6.4019542969033729</c:v>
                      </c:pt>
                      <c:pt idx="103">
                        <c:v>6.3449020086060379</c:v>
                      </c:pt>
                      <c:pt idx="104">
                        <c:v>6.3089449684574106</c:v>
                      </c:pt>
                      <c:pt idx="105">
                        <c:v>6.3635440536168595</c:v>
                      </c:pt>
                      <c:pt idx="106">
                        <c:v>6.3065086293346084</c:v>
                      </c:pt>
                      <c:pt idx="107">
                        <c:v>6.3062120415940495</c:v>
                      </c:pt>
                      <c:pt idx="108">
                        <c:v>6.3587840270990306</c:v>
                      </c:pt>
                      <c:pt idx="109">
                        <c:v>6.3672736076311818</c:v>
                      </c:pt>
                      <c:pt idx="110">
                        <c:v>6.3910257875048018</c:v>
                      </c:pt>
                      <c:pt idx="111">
                        <c:v>6.3924218036606799</c:v>
                      </c:pt>
                      <c:pt idx="112">
                        <c:v>6.3618616847710214</c:v>
                      </c:pt>
                      <c:pt idx="113">
                        <c:v>6.3801637854613729</c:v>
                      </c:pt>
                      <c:pt idx="114">
                        <c:v>6.3993333472053591</c:v>
                      </c:pt>
                      <c:pt idx="115">
                        <c:v>6.4420679190091672</c:v>
                      </c:pt>
                      <c:pt idx="116">
                        <c:v>6.4034227270970687</c:v>
                      </c:pt>
                      <c:pt idx="117">
                        <c:v>6.4091840756026768</c:v>
                      </c:pt>
                      <c:pt idx="118">
                        <c:v>6.4441754595000713</c:v>
                      </c:pt>
                      <c:pt idx="119">
                        <c:v>6.3832969815539737</c:v>
                      </c:pt>
                      <c:pt idx="120">
                        <c:v>6.4710773620905231</c:v>
                      </c:pt>
                      <c:pt idx="121">
                        <c:v>6.4492521865145491</c:v>
                      </c:pt>
                      <c:pt idx="122">
                        <c:v>6.4287235116047805</c:v>
                      </c:pt>
                      <c:pt idx="123">
                        <c:v>6.4195067759769318</c:v>
                      </c:pt>
                      <c:pt idx="124">
                        <c:v>6.4467244913676369</c:v>
                      </c:pt>
                      <c:pt idx="125">
                        <c:v>6.4751473932414729</c:v>
                      </c:pt>
                      <c:pt idx="126">
                        <c:v>6.3685930232503338</c:v>
                      </c:pt>
                      <c:pt idx="127">
                        <c:v>6.451406746085345</c:v>
                      </c:pt>
                      <c:pt idx="128">
                        <c:v>6.4458135181178928</c:v>
                      </c:pt>
                      <c:pt idx="129">
                        <c:v>6.4441458570356902</c:v>
                      </c:pt>
                      <c:pt idx="130">
                        <c:v>6.4344453165723641</c:v>
                      </c:pt>
                      <c:pt idx="131">
                        <c:v>6.3825295607347297</c:v>
                      </c:pt>
                      <c:pt idx="132">
                        <c:v>6.3862129857370595</c:v>
                      </c:pt>
                      <c:pt idx="133">
                        <c:v>6.4412560228489948</c:v>
                      </c:pt>
                      <c:pt idx="134">
                        <c:v>6.3789028239903551</c:v>
                      </c:pt>
                      <c:pt idx="135">
                        <c:v>6.3572670421852058</c:v>
                      </c:pt>
                      <c:pt idx="136">
                        <c:v>6.4366175448445633</c:v>
                      </c:pt>
                      <c:pt idx="137">
                        <c:v>6.4750277011269786</c:v>
                      </c:pt>
                      <c:pt idx="138">
                        <c:v>6.3486473908753203</c:v>
                      </c:pt>
                      <c:pt idx="139">
                        <c:v>6.3800568571161813</c:v>
                      </c:pt>
                      <c:pt idx="140">
                        <c:v>6.3452909868628211</c:v>
                      </c:pt>
                      <c:pt idx="141">
                        <c:v>6.3726386450279922</c:v>
                      </c:pt>
                      <c:pt idx="142">
                        <c:v>6.4387141982076708</c:v>
                      </c:pt>
                      <c:pt idx="143">
                        <c:v>6.3822413478843449</c:v>
                      </c:pt>
                      <c:pt idx="144">
                        <c:v>6.3232555691284675</c:v>
                      </c:pt>
                      <c:pt idx="145">
                        <c:v>6.3328885222336222</c:v>
                      </c:pt>
                      <c:pt idx="146">
                        <c:v>6.4009586757184822</c:v>
                      </c:pt>
                      <c:pt idx="147">
                        <c:v>6.2772073796150032</c:v>
                      </c:pt>
                      <c:pt idx="148">
                        <c:v>6.3528261396620058</c:v>
                      </c:pt>
                      <c:pt idx="149">
                        <c:v>6.372266563758556</c:v>
                      </c:pt>
                      <c:pt idx="150">
                        <c:v>6.3293661599583908</c:v>
                      </c:pt>
                      <c:pt idx="151">
                        <c:v>6.3649211325429871</c:v>
                      </c:pt>
                      <c:pt idx="152">
                        <c:v>6.2973469534531201</c:v>
                      </c:pt>
                      <c:pt idx="153">
                        <c:v>6.3239441457861032</c:v>
                      </c:pt>
                      <c:pt idx="154">
                        <c:v>6.3785446581118874</c:v>
                      </c:pt>
                      <c:pt idx="155">
                        <c:v>6.3619164258582277</c:v>
                      </c:pt>
                      <c:pt idx="156">
                        <c:v>6.3025724917556882</c:v>
                      </c:pt>
                      <c:pt idx="157">
                        <c:v>6.3003947635835438</c:v>
                      </c:pt>
                      <c:pt idx="158">
                        <c:v>6.3069687978619156</c:v>
                      </c:pt>
                      <c:pt idx="159">
                        <c:v>6.3054800891971938</c:v>
                      </c:pt>
                      <c:pt idx="160">
                        <c:v>6.3816249108399417</c:v>
                      </c:pt>
                      <c:pt idx="161">
                        <c:v>6.3483307946892653</c:v>
                      </c:pt>
                      <c:pt idx="162">
                        <c:v>6.3457984622833656</c:v>
                      </c:pt>
                      <c:pt idx="163">
                        <c:v>6.396425687845622</c:v>
                      </c:pt>
                      <c:pt idx="164">
                        <c:v>6.3918040380363639</c:v>
                      </c:pt>
                      <c:pt idx="165">
                        <c:v>6.3492788646215743</c:v>
                      </c:pt>
                      <c:pt idx="166">
                        <c:v>6.3473008728911759</c:v>
                      </c:pt>
                      <c:pt idx="167">
                        <c:v>6.3288683926741989</c:v>
                      </c:pt>
                      <c:pt idx="168">
                        <c:v>6.2482558556451799</c:v>
                      </c:pt>
                      <c:pt idx="169">
                        <c:v>6.3083659315527534</c:v>
                      </c:pt>
                      <c:pt idx="170">
                        <c:v>6.3141887251545095</c:v>
                      </c:pt>
                      <c:pt idx="171">
                        <c:v>6.2975005900579006</c:v>
                      </c:pt>
                      <c:pt idx="172">
                        <c:v>6.2946656783754067</c:v>
                      </c:pt>
                      <c:pt idx="173">
                        <c:v>6.2411470682501093</c:v>
                      </c:pt>
                      <c:pt idx="174">
                        <c:v>6.3039295361836842</c:v>
                      </c:pt>
                      <c:pt idx="175">
                        <c:v>6.2884178210334083</c:v>
                      </c:pt>
                      <c:pt idx="176">
                        <c:v>6.2481996660231438</c:v>
                      </c:pt>
                      <c:pt idx="177">
                        <c:v>6.3147015284485795</c:v>
                      </c:pt>
                      <c:pt idx="178">
                        <c:v>6.2862993267966365</c:v>
                      </c:pt>
                      <c:pt idx="179">
                        <c:v>6.313152781302712</c:v>
                      </c:pt>
                      <c:pt idx="180">
                        <c:v>6.1741739682952881</c:v>
                      </c:pt>
                      <c:pt idx="181">
                        <c:v>6.2724720084935788</c:v>
                      </c:pt>
                      <c:pt idx="182">
                        <c:v>6.3137085128598898</c:v>
                      </c:pt>
                      <c:pt idx="183">
                        <c:v>6.2531921151632837</c:v>
                      </c:pt>
                      <c:pt idx="184">
                        <c:v>6.264068753591129</c:v>
                      </c:pt>
                      <c:pt idx="185">
                        <c:v>6.2505747723629579</c:v>
                      </c:pt>
                      <c:pt idx="186">
                        <c:v>6.1911883813810675</c:v>
                      </c:pt>
                      <c:pt idx="187">
                        <c:v>6.2354396898186906</c:v>
                      </c:pt>
                      <c:pt idx="188">
                        <c:v>6.287488196091461</c:v>
                      </c:pt>
                      <c:pt idx="189">
                        <c:v>6.2437497310659413</c:v>
                      </c:pt>
                      <c:pt idx="190">
                        <c:v>6.1544162213093676</c:v>
                      </c:pt>
                      <c:pt idx="191">
                        <c:v>6.2832102867369528</c:v>
                      </c:pt>
                      <c:pt idx="192">
                        <c:v>6.2631639196141027</c:v>
                      </c:pt>
                      <c:pt idx="193">
                        <c:v>6.2047159255535904</c:v>
                      </c:pt>
                      <c:pt idx="194">
                        <c:v>6.3238530555186694</c:v>
                      </c:pt>
                      <c:pt idx="195">
                        <c:v>6.2808305100231987</c:v>
                      </c:pt>
                      <c:pt idx="196">
                        <c:v>6.2469539611533946</c:v>
                      </c:pt>
                      <c:pt idx="197">
                        <c:v>6.2683848842387935</c:v>
                      </c:pt>
                      <c:pt idx="198">
                        <c:v>6.2446530373084999</c:v>
                      </c:pt>
                      <c:pt idx="199">
                        <c:v>6.284403917571403</c:v>
                      </c:pt>
                      <c:pt idx="200">
                        <c:v>6.1737704646528471</c:v>
                      </c:pt>
                      <c:pt idx="201">
                        <c:v>6.149177260882122</c:v>
                      </c:pt>
                      <c:pt idx="202">
                        <c:v>6.2337061574196291</c:v>
                      </c:pt>
                      <c:pt idx="203">
                        <c:v>6.1690793990731665</c:v>
                      </c:pt>
                      <c:pt idx="204">
                        <c:v>6.1525602116268034</c:v>
                      </c:pt>
                      <c:pt idx="205">
                        <c:v>6.1706015360033089</c:v>
                      </c:pt>
                      <c:pt idx="206">
                        <c:v>6.2014856026708669</c:v>
                      </c:pt>
                      <c:pt idx="207">
                        <c:v>6.1581236911898634</c:v>
                      </c:pt>
                      <c:pt idx="208">
                        <c:v>6.2103928115401414</c:v>
                      </c:pt>
                      <c:pt idx="209">
                        <c:v>6.2996774473360047</c:v>
                      </c:pt>
                      <c:pt idx="210">
                        <c:v>6.2418270039600579</c:v>
                      </c:pt>
                      <c:pt idx="211">
                        <c:v>6.1643452603071607</c:v>
                      </c:pt>
                      <c:pt idx="212">
                        <c:v>6.1947965151138407</c:v>
                      </c:pt>
                      <c:pt idx="213">
                        <c:v>6.1948794187187204</c:v>
                      </c:pt>
                      <c:pt idx="214">
                        <c:v>6.1488150685883021</c:v>
                      </c:pt>
                      <c:pt idx="215">
                        <c:v>6.1877505930360996</c:v>
                      </c:pt>
                      <c:pt idx="216">
                        <c:v>6.3189049400693582</c:v>
                      </c:pt>
                      <c:pt idx="217">
                        <c:v>6.2467257943331358</c:v>
                      </c:pt>
                      <c:pt idx="218">
                        <c:v>6.247344183974878</c:v>
                      </c:pt>
                      <c:pt idx="219">
                        <c:v>6.1660047214065186</c:v>
                      </c:pt>
                      <c:pt idx="220">
                        <c:v>6.2456703884420133</c:v>
                      </c:pt>
                      <c:pt idx="221">
                        <c:v>6.20211151382947</c:v>
                      </c:pt>
                      <c:pt idx="222">
                        <c:v>6.2307961406436219</c:v>
                      </c:pt>
                      <c:pt idx="223">
                        <c:v>6.2063964729462757</c:v>
                      </c:pt>
                      <c:pt idx="224">
                        <c:v>6.2121142744033282</c:v>
                      </c:pt>
                      <c:pt idx="225">
                        <c:v>6.2815648659449366</c:v>
                      </c:pt>
                      <c:pt idx="226">
                        <c:v>6.1872970488909216</c:v>
                      </c:pt>
                      <c:pt idx="227">
                        <c:v>6.1576698799519312</c:v>
                      </c:pt>
                      <c:pt idx="228">
                        <c:v>6.1617792485955327</c:v>
                      </c:pt>
                      <c:pt idx="229">
                        <c:v>6.1878065346778186</c:v>
                      </c:pt>
                      <c:pt idx="230">
                        <c:v>6.2312932612818317</c:v>
                      </c:pt>
                      <c:pt idx="231">
                        <c:v>6.2498902302834702</c:v>
                      </c:pt>
                      <c:pt idx="232">
                        <c:v>6.2055810399297329</c:v>
                      </c:pt>
                      <c:pt idx="233">
                        <c:v>6.2193800671611044</c:v>
                      </c:pt>
                      <c:pt idx="234">
                        <c:v>6.1811867456896206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28E-4D64-A1B7-FEFFF8F998A8}"/>
                  </c:ext>
                </c:extLst>
              </c15:ser>
            </c15:filteredScatterSeries>
            <c15:filteredScatterSeries>
              <c15:ser>
                <c:idx val="22"/>
                <c:order val="13"/>
                <c:tx>
                  <c:v>TK_2-64mg/mL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Sheet1!$F$3073:$F$3307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Sheet1!$G$3073:$G$3307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6.2961661439986685</c:v>
                      </c:pt>
                      <c:pt idx="1">
                        <c:v>6.2696574871038315</c:v>
                      </c:pt>
                      <c:pt idx="2">
                        <c:v>6.132814487983496</c:v>
                      </c:pt>
                      <c:pt idx="3">
                        <c:v>6.0150329946422785</c:v>
                      </c:pt>
                      <c:pt idx="4">
                        <c:v>6.1110871744598665</c:v>
                      </c:pt>
                      <c:pt idx="5">
                        <c:v>6.1179609019085897</c:v>
                      </c:pt>
                      <c:pt idx="6">
                        <c:v>6.1285037830650193</c:v>
                      </c:pt>
                      <c:pt idx="7">
                        <c:v>6.1172859877562713</c:v>
                      </c:pt>
                      <c:pt idx="8">
                        <c:v>6.1740156138273248</c:v>
                      </c:pt>
                      <c:pt idx="9">
                        <c:v>6.1699145792415795</c:v>
                      </c:pt>
                      <c:pt idx="10">
                        <c:v>6.1478941661304534</c:v>
                      </c:pt>
                      <c:pt idx="11">
                        <c:v>6.2165549828961666</c:v>
                      </c:pt>
                      <c:pt idx="12">
                        <c:v>6.208150190164142</c:v>
                      </c:pt>
                      <c:pt idx="13">
                        <c:v>6.2730606211816102</c:v>
                      </c:pt>
                      <c:pt idx="14">
                        <c:v>6.3715380709989544</c:v>
                      </c:pt>
                      <c:pt idx="15">
                        <c:v>6.366694324893464</c:v>
                      </c:pt>
                      <c:pt idx="16">
                        <c:v>6.4834711034301771</c:v>
                      </c:pt>
                      <c:pt idx="17">
                        <c:v>6.5159713620264927</c:v>
                      </c:pt>
                      <c:pt idx="18">
                        <c:v>6.5474691535451957</c:v>
                      </c:pt>
                      <c:pt idx="19">
                        <c:v>6.5259613869536546</c:v>
                      </c:pt>
                      <c:pt idx="20">
                        <c:v>6.5557032099679287</c:v>
                      </c:pt>
                      <c:pt idx="21">
                        <c:v>6.6093493715397891</c:v>
                      </c:pt>
                      <c:pt idx="22">
                        <c:v>6.5870363115319739</c:v>
                      </c:pt>
                      <c:pt idx="23">
                        <c:v>6.6238972183516935</c:v>
                      </c:pt>
                      <c:pt idx="24">
                        <c:v>6.6391107258896227</c:v>
                      </c:pt>
                      <c:pt idx="25">
                        <c:v>6.556604408564735</c:v>
                      </c:pt>
                      <c:pt idx="26">
                        <c:v>6.632447782013303</c:v>
                      </c:pt>
                      <c:pt idx="27">
                        <c:v>6.5346524223092466</c:v>
                      </c:pt>
                      <c:pt idx="28">
                        <c:v>6.4788446925116574</c:v>
                      </c:pt>
                      <c:pt idx="29">
                        <c:v>6.5264636868288965</c:v>
                      </c:pt>
                      <c:pt idx="30">
                        <c:v>6.569677406338938</c:v>
                      </c:pt>
                      <c:pt idx="31">
                        <c:v>6.5496397660223904</c:v>
                      </c:pt>
                      <c:pt idx="32">
                        <c:v>6.5618549827730401</c:v>
                      </c:pt>
                      <c:pt idx="33">
                        <c:v>6.5133455650847853</c:v>
                      </c:pt>
                      <c:pt idx="34">
                        <c:v>6.4670662906772645</c:v>
                      </c:pt>
                      <c:pt idx="35">
                        <c:v>6.4986817588469492</c:v>
                      </c:pt>
                      <c:pt idx="36">
                        <c:v>6.5288116829141378</c:v>
                      </c:pt>
                      <c:pt idx="37">
                        <c:v>6.4724158983875135</c:v>
                      </c:pt>
                      <c:pt idx="38">
                        <c:v>6.4719645345388273</c:v>
                      </c:pt>
                      <c:pt idx="39">
                        <c:v>6.4392276237771933</c:v>
                      </c:pt>
                      <c:pt idx="40">
                        <c:v>6.4102384708918407</c:v>
                      </c:pt>
                      <c:pt idx="41">
                        <c:v>6.4206564442385634</c:v>
                      </c:pt>
                      <c:pt idx="42">
                        <c:v>6.4338690652820949</c:v>
                      </c:pt>
                      <c:pt idx="43">
                        <c:v>6.4369224678465908</c:v>
                      </c:pt>
                      <c:pt idx="44">
                        <c:v>6.3949102846293391</c:v>
                      </c:pt>
                      <c:pt idx="45">
                        <c:v>6.4158297794966472</c:v>
                      </c:pt>
                      <c:pt idx="46">
                        <c:v>6.3886257609947066</c:v>
                      </c:pt>
                      <c:pt idx="47">
                        <c:v>6.3790587616851973</c:v>
                      </c:pt>
                      <c:pt idx="48">
                        <c:v>6.3776055861432148</c:v>
                      </c:pt>
                      <c:pt idx="49">
                        <c:v>6.3397369797227983</c:v>
                      </c:pt>
                      <c:pt idx="50">
                        <c:v>6.3415888910840863</c:v>
                      </c:pt>
                      <c:pt idx="51">
                        <c:v>6.3458905639522429</c:v>
                      </c:pt>
                      <c:pt idx="52">
                        <c:v>6.3465235422035846</c:v>
                      </c:pt>
                      <c:pt idx="53">
                        <c:v>6.3588013508150736</c:v>
                      </c:pt>
                      <c:pt idx="54">
                        <c:v>6.3543245668528092</c:v>
                      </c:pt>
                      <c:pt idx="55">
                        <c:v>6.3576837711744281</c:v>
                      </c:pt>
                      <c:pt idx="56">
                        <c:v>6.3263240826836977</c:v>
                      </c:pt>
                      <c:pt idx="57">
                        <c:v>6.3607085432378856</c:v>
                      </c:pt>
                      <c:pt idx="58">
                        <c:v>6.3104041325371059</c:v>
                      </c:pt>
                      <c:pt idx="59">
                        <c:v>6.3389849203976834</c:v>
                      </c:pt>
                      <c:pt idx="60">
                        <c:v>6.3940721330524779</c:v>
                      </c:pt>
                      <c:pt idx="61">
                        <c:v>6.3155220011518374</c:v>
                      </c:pt>
                      <c:pt idx="62">
                        <c:v>6.2947003695424524</c:v>
                      </c:pt>
                      <c:pt idx="63">
                        <c:v>6.2555787011592354</c:v>
                      </c:pt>
                      <c:pt idx="64">
                        <c:v>6.350413930323465</c:v>
                      </c:pt>
                      <c:pt idx="65">
                        <c:v>6.2785293902055059</c:v>
                      </c:pt>
                      <c:pt idx="66">
                        <c:v>6.2717859594194287</c:v>
                      </c:pt>
                      <c:pt idx="67">
                        <c:v>6.2674908631770627</c:v>
                      </c:pt>
                      <c:pt idx="68">
                        <c:v>6.2752255225673181</c:v>
                      </c:pt>
                      <c:pt idx="69">
                        <c:v>6.2503868954223192</c:v>
                      </c:pt>
                      <c:pt idx="70">
                        <c:v>6.2331860144710074</c:v>
                      </c:pt>
                      <c:pt idx="71">
                        <c:v>6.2131949246796507</c:v>
                      </c:pt>
                      <c:pt idx="72">
                        <c:v>6.2010792902301697</c:v>
                      </c:pt>
                      <c:pt idx="73">
                        <c:v>6.2112340284610097</c:v>
                      </c:pt>
                      <c:pt idx="74">
                        <c:v>6.1746000720601648</c:v>
                      </c:pt>
                      <c:pt idx="75">
                        <c:v>6.1676502423129413</c:v>
                      </c:pt>
                      <c:pt idx="76">
                        <c:v>6.212100301310409</c:v>
                      </c:pt>
                      <c:pt idx="77">
                        <c:v>6.1864315734813902</c:v>
                      </c:pt>
                      <c:pt idx="78">
                        <c:v>6.1307680252105499</c:v>
                      </c:pt>
                      <c:pt idx="79">
                        <c:v>6.2442566364654404</c:v>
                      </c:pt>
                      <c:pt idx="80">
                        <c:v>6.1607504805692193</c:v>
                      </c:pt>
                      <c:pt idx="81">
                        <c:v>6.2114411654331638</c:v>
                      </c:pt>
                      <c:pt idx="82">
                        <c:v>6.2390652634203274</c:v>
                      </c:pt>
                      <c:pt idx="83">
                        <c:v>6.1255621326872411</c:v>
                      </c:pt>
                      <c:pt idx="84">
                        <c:v>6.1179608924858471</c:v>
                      </c:pt>
                      <c:pt idx="85">
                        <c:v>6.168498783257955</c:v>
                      </c:pt>
                      <c:pt idx="86">
                        <c:v>6.0672383249568451</c:v>
                      </c:pt>
                      <c:pt idx="87">
                        <c:v>6.1266485961753308</c:v>
                      </c:pt>
                      <c:pt idx="88">
                        <c:v>6.10674971029042</c:v>
                      </c:pt>
                      <c:pt idx="89">
                        <c:v>6.1876270521177004</c:v>
                      </c:pt>
                      <c:pt idx="90">
                        <c:v>6.1659512659134297</c:v>
                      </c:pt>
                      <c:pt idx="91">
                        <c:v>6.1219510935546966</c:v>
                      </c:pt>
                      <c:pt idx="92">
                        <c:v>6.1044450348196824</c:v>
                      </c:pt>
                      <c:pt idx="93">
                        <c:v>6.1218606103344149</c:v>
                      </c:pt>
                      <c:pt idx="94">
                        <c:v>6.1420179850619174</c:v>
                      </c:pt>
                      <c:pt idx="95">
                        <c:v>6.1691421880846233</c:v>
                      </c:pt>
                      <c:pt idx="96">
                        <c:v>6.0633948371012494</c:v>
                      </c:pt>
                      <c:pt idx="97">
                        <c:v>6.1273184378281149</c:v>
                      </c:pt>
                      <c:pt idx="98">
                        <c:v>6.1545237726567317</c:v>
                      </c:pt>
                      <c:pt idx="99">
                        <c:v>6.0953352921380501</c:v>
                      </c:pt>
                      <c:pt idx="100">
                        <c:v>6.093928670459924</c:v>
                      </c:pt>
                      <c:pt idx="101">
                        <c:v>6.098480395333679</c:v>
                      </c:pt>
                      <c:pt idx="102">
                        <c:v>6.048589508568158</c:v>
                      </c:pt>
                      <c:pt idx="103">
                        <c:v>6.173573806779844</c:v>
                      </c:pt>
                      <c:pt idx="104">
                        <c:v>6.0808919370381904</c:v>
                      </c:pt>
                      <c:pt idx="105">
                        <c:v>6.0930502189187496</c:v>
                      </c:pt>
                      <c:pt idx="106">
                        <c:v>6.0278132581622614</c:v>
                      </c:pt>
                      <c:pt idx="107">
                        <c:v>6.1229005973265105</c:v>
                      </c:pt>
                      <c:pt idx="108">
                        <c:v>6.0905480806520469</c:v>
                      </c:pt>
                      <c:pt idx="109">
                        <c:v>6.0841768521494659</c:v>
                      </c:pt>
                      <c:pt idx="110">
                        <c:v>6.0949576302305886</c:v>
                      </c:pt>
                      <c:pt idx="111">
                        <c:v>6.0902948177770044</c:v>
                      </c:pt>
                      <c:pt idx="112">
                        <c:v>6.1133613834888356</c:v>
                      </c:pt>
                      <c:pt idx="113">
                        <c:v>6.1303655256436453</c:v>
                      </c:pt>
                      <c:pt idx="114">
                        <c:v>6.1016092115276752</c:v>
                      </c:pt>
                      <c:pt idx="115">
                        <c:v>6.0699233235053729</c:v>
                      </c:pt>
                      <c:pt idx="116">
                        <c:v>6.1159983501275077</c:v>
                      </c:pt>
                      <c:pt idx="117">
                        <c:v>6.0691907858148673</c:v>
                      </c:pt>
                      <c:pt idx="118">
                        <c:v>6.1121066511013584</c:v>
                      </c:pt>
                      <c:pt idx="119">
                        <c:v>6.125609588290831</c:v>
                      </c:pt>
                      <c:pt idx="120">
                        <c:v>6.0739463845338344</c:v>
                      </c:pt>
                      <c:pt idx="121">
                        <c:v>6.1299308524671323</c:v>
                      </c:pt>
                      <c:pt idx="122">
                        <c:v>6.1105701281278479</c:v>
                      </c:pt>
                      <c:pt idx="123">
                        <c:v>6.1166402535314841</c:v>
                      </c:pt>
                      <c:pt idx="124">
                        <c:v>6.1263899234137993</c:v>
                      </c:pt>
                      <c:pt idx="125">
                        <c:v>6.1239533323814195</c:v>
                      </c:pt>
                      <c:pt idx="126">
                        <c:v>6.0930649818098468</c:v>
                      </c:pt>
                      <c:pt idx="127">
                        <c:v>6.1872530943856896</c:v>
                      </c:pt>
                      <c:pt idx="128">
                        <c:v>6.0502468713221882</c:v>
                      </c:pt>
                      <c:pt idx="129">
                        <c:v>6.1008445280186443</c:v>
                      </c:pt>
                      <c:pt idx="130">
                        <c:v>6.1051730220300371</c:v>
                      </c:pt>
                      <c:pt idx="131">
                        <c:v>6.1105541571253621</c:v>
                      </c:pt>
                      <c:pt idx="132">
                        <c:v>6.1151797470282148</c:v>
                      </c:pt>
                      <c:pt idx="133">
                        <c:v>6.0859122962895142</c:v>
                      </c:pt>
                      <c:pt idx="134">
                        <c:v>6.094121296438888</c:v>
                      </c:pt>
                      <c:pt idx="135">
                        <c:v>6.0710165453985105</c:v>
                      </c:pt>
                      <c:pt idx="136">
                        <c:v>6.1439670130203607</c:v>
                      </c:pt>
                      <c:pt idx="137">
                        <c:v>6.1092927457311381</c:v>
                      </c:pt>
                      <c:pt idx="138">
                        <c:v>6.1335769339703337</c:v>
                      </c:pt>
                      <c:pt idx="139">
                        <c:v>6.0751174815177889</c:v>
                      </c:pt>
                      <c:pt idx="140">
                        <c:v>6.0935579579969312</c:v>
                      </c:pt>
                      <c:pt idx="141">
                        <c:v>6.0822820256266716</c:v>
                      </c:pt>
                      <c:pt idx="142">
                        <c:v>6.0879423587477399</c:v>
                      </c:pt>
                      <c:pt idx="143">
                        <c:v>6.0707222543494987</c:v>
                      </c:pt>
                      <c:pt idx="144">
                        <c:v>6.0774499279564846</c:v>
                      </c:pt>
                      <c:pt idx="145">
                        <c:v>6.1135387063491562</c:v>
                      </c:pt>
                      <c:pt idx="146">
                        <c:v>6.0767589505459032</c:v>
                      </c:pt>
                      <c:pt idx="147">
                        <c:v>6.082841735683119</c:v>
                      </c:pt>
                      <c:pt idx="148">
                        <c:v>6.020785330579133</c:v>
                      </c:pt>
                      <c:pt idx="149">
                        <c:v>6.0336769887872466</c:v>
                      </c:pt>
                      <c:pt idx="150">
                        <c:v>6.0938015600128956</c:v>
                      </c:pt>
                      <c:pt idx="151">
                        <c:v>6.0592169801579265</c:v>
                      </c:pt>
                      <c:pt idx="152">
                        <c:v>6.0717448942924568</c:v>
                      </c:pt>
                      <c:pt idx="153">
                        <c:v>6.0320759121820204</c:v>
                      </c:pt>
                      <c:pt idx="154">
                        <c:v>6.0329250735047797</c:v>
                      </c:pt>
                      <c:pt idx="155">
                        <c:v>6.0393281589228964</c:v>
                      </c:pt>
                      <c:pt idx="156">
                        <c:v>6.0329096303723757</c:v>
                      </c:pt>
                      <c:pt idx="157">
                        <c:v>6.0385375767156946</c:v>
                      </c:pt>
                      <c:pt idx="158">
                        <c:v>6.0772195324838512</c:v>
                      </c:pt>
                      <c:pt idx="159">
                        <c:v>6.0455842366644665</c:v>
                      </c:pt>
                      <c:pt idx="160">
                        <c:v>6.0201983918929169</c:v>
                      </c:pt>
                      <c:pt idx="161">
                        <c:v>6.0671302849608848</c:v>
                      </c:pt>
                      <c:pt idx="162">
                        <c:v>6.0897682760702541</c:v>
                      </c:pt>
                      <c:pt idx="163">
                        <c:v>6.0589065676990943</c:v>
                      </c:pt>
                      <c:pt idx="164">
                        <c:v>6.0936291945861072</c:v>
                      </c:pt>
                      <c:pt idx="165">
                        <c:v>6.0549779592227235</c:v>
                      </c:pt>
                      <c:pt idx="166">
                        <c:v>6.067202667667039</c:v>
                      </c:pt>
                      <c:pt idx="167">
                        <c:v>5.9715671070844412</c:v>
                      </c:pt>
                      <c:pt idx="168">
                        <c:v>6.0061663477173912</c:v>
                      </c:pt>
                      <c:pt idx="169">
                        <c:v>5.9892287501130816</c:v>
                      </c:pt>
                      <c:pt idx="170">
                        <c:v>6.0565051857524965</c:v>
                      </c:pt>
                      <c:pt idx="171">
                        <c:v>6.0274681555502019</c:v>
                      </c:pt>
                      <c:pt idx="172">
                        <c:v>6.0239479070484361</c:v>
                      </c:pt>
                      <c:pt idx="173">
                        <c:v>6.0309844844764591</c:v>
                      </c:pt>
                      <c:pt idx="174">
                        <c:v>5.9763269120113893</c:v>
                      </c:pt>
                      <c:pt idx="175">
                        <c:v>5.9930382013390258</c:v>
                      </c:pt>
                      <c:pt idx="176">
                        <c:v>6.0154231355645882</c:v>
                      </c:pt>
                      <c:pt idx="177">
                        <c:v>6.0048641463357777</c:v>
                      </c:pt>
                      <c:pt idx="178">
                        <c:v>6.0196001788426052</c:v>
                      </c:pt>
                      <c:pt idx="179">
                        <c:v>6.0060382557130083</c:v>
                      </c:pt>
                      <c:pt idx="180">
                        <c:v>5.9518507547305273</c:v>
                      </c:pt>
                      <c:pt idx="181">
                        <c:v>6.0272019102422005</c:v>
                      </c:pt>
                      <c:pt idx="182">
                        <c:v>6.0543020182883778</c:v>
                      </c:pt>
                      <c:pt idx="183">
                        <c:v>6.0097065427144711</c:v>
                      </c:pt>
                      <c:pt idx="184">
                        <c:v>6.0369612019953305</c:v>
                      </c:pt>
                      <c:pt idx="185">
                        <c:v>6.0488373055177425</c:v>
                      </c:pt>
                      <c:pt idx="186">
                        <c:v>6.0856128825971707</c:v>
                      </c:pt>
                      <c:pt idx="187">
                        <c:v>6.0158957323899287</c:v>
                      </c:pt>
                      <c:pt idx="188">
                        <c:v>5.9718307130328352</c:v>
                      </c:pt>
                      <c:pt idx="189">
                        <c:v>5.9288189991006437</c:v>
                      </c:pt>
                      <c:pt idx="190">
                        <c:v>5.9747201073375287</c:v>
                      </c:pt>
                      <c:pt idx="191">
                        <c:v>6.0460133532837803</c:v>
                      </c:pt>
                      <c:pt idx="192">
                        <c:v>5.9772803936910464</c:v>
                      </c:pt>
                      <c:pt idx="193">
                        <c:v>5.9870715857204804</c:v>
                      </c:pt>
                      <c:pt idx="194">
                        <c:v>5.9636847789491814</c:v>
                      </c:pt>
                      <c:pt idx="195">
                        <c:v>6.0157103403665779</c:v>
                      </c:pt>
                      <c:pt idx="196">
                        <c:v>6.0139438760651265</c:v>
                      </c:pt>
                      <c:pt idx="197">
                        <c:v>5.948159384420336</c:v>
                      </c:pt>
                      <c:pt idx="198">
                        <c:v>5.9780223323875799</c:v>
                      </c:pt>
                      <c:pt idx="199">
                        <c:v>5.8851400524251254</c:v>
                      </c:pt>
                      <c:pt idx="200">
                        <c:v>5.9544839415715423</c:v>
                      </c:pt>
                      <c:pt idx="201">
                        <c:v>5.9475645031854043</c:v>
                      </c:pt>
                      <c:pt idx="202">
                        <c:v>5.9170025721184025</c:v>
                      </c:pt>
                      <c:pt idx="203">
                        <c:v>6.0161696154866551</c:v>
                      </c:pt>
                      <c:pt idx="204">
                        <c:v>6.0304278077120115</c:v>
                      </c:pt>
                      <c:pt idx="205">
                        <c:v>5.9487573214765188</c:v>
                      </c:pt>
                      <c:pt idx="206">
                        <c:v>5.9749232100657839</c:v>
                      </c:pt>
                      <c:pt idx="207">
                        <c:v>5.9546541577005083</c:v>
                      </c:pt>
                      <c:pt idx="208">
                        <c:v>5.967016709858175</c:v>
                      </c:pt>
                      <c:pt idx="209">
                        <c:v>5.900815140401253</c:v>
                      </c:pt>
                      <c:pt idx="210">
                        <c:v>5.9146862982327413</c:v>
                      </c:pt>
                      <c:pt idx="211">
                        <c:v>5.9708579704056159</c:v>
                      </c:pt>
                      <c:pt idx="212">
                        <c:v>5.9375545399301082</c:v>
                      </c:pt>
                      <c:pt idx="213">
                        <c:v>5.9442980327563077</c:v>
                      </c:pt>
                      <c:pt idx="214">
                        <c:v>5.9744841453925996</c:v>
                      </c:pt>
                      <c:pt idx="215">
                        <c:v>5.9306463593128083</c:v>
                      </c:pt>
                      <c:pt idx="216">
                        <c:v>5.9499119055468892</c:v>
                      </c:pt>
                      <c:pt idx="217">
                        <c:v>5.9409549195840778</c:v>
                      </c:pt>
                      <c:pt idx="218">
                        <c:v>5.8948120795003938</c:v>
                      </c:pt>
                      <c:pt idx="219">
                        <c:v>5.9313421575509295</c:v>
                      </c:pt>
                      <c:pt idx="220">
                        <c:v>5.9937579394749552</c:v>
                      </c:pt>
                      <c:pt idx="221">
                        <c:v>6.0152706300165351</c:v>
                      </c:pt>
                      <c:pt idx="222">
                        <c:v>5.9835084660706563</c:v>
                      </c:pt>
                      <c:pt idx="223">
                        <c:v>5.9005851261016691</c:v>
                      </c:pt>
                      <c:pt idx="224">
                        <c:v>5.9853085669055517</c:v>
                      </c:pt>
                      <c:pt idx="225">
                        <c:v>5.9375740035863913</c:v>
                      </c:pt>
                      <c:pt idx="226">
                        <c:v>5.9561331172696921</c:v>
                      </c:pt>
                      <c:pt idx="227">
                        <c:v>5.991882125120787</c:v>
                      </c:pt>
                      <c:pt idx="228">
                        <c:v>5.9711846998975027</c:v>
                      </c:pt>
                      <c:pt idx="229">
                        <c:v>5.941486009530168</c:v>
                      </c:pt>
                      <c:pt idx="230">
                        <c:v>5.9194472185760176</c:v>
                      </c:pt>
                      <c:pt idx="231">
                        <c:v>5.9382529982076093</c:v>
                      </c:pt>
                      <c:pt idx="232">
                        <c:v>5.8959095922935765</c:v>
                      </c:pt>
                      <c:pt idx="233">
                        <c:v>5.9093306532787739</c:v>
                      </c:pt>
                      <c:pt idx="234">
                        <c:v>5.9484538382408516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28E-4D64-A1B7-FEFFF8F998A8}"/>
                  </c:ext>
                </c:extLst>
              </c15:ser>
            </c15:filteredScatterSeries>
            <c15:filteredScatterSeries>
              <c15:ser>
                <c:idx val="23"/>
                <c:order val="14"/>
                <c:tx>
                  <c:v>TK_3-64mg/mL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Sheet1!$F$3308:$F$3542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Sheet1!$G$3308:$G$3542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6.6422974030749247</c:v>
                      </c:pt>
                      <c:pt idx="1">
                        <c:v>6.3248156636741459</c:v>
                      </c:pt>
                      <c:pt idx="2">
                        <c:v>6.4215737250134923</c:v>
                      </c:pt>
                      <c:pt idx="3">
                        <c:v>6.4724784919480163</c:v>
                      </c:pt>
                      <c:pt idx="4">
                        <c:v>6.4150432534048694</c:v>
                      </c:pt>
                      <c:pt idx="5">
                        <c:v>6.3576635466352167</c:v>
                      </c:pt>
                      <c:pt idx="6">
                        <c:v>6.4206901985026965</c:v>
                      </c:pt>
                      <c:pt idx="7">
                        <c:v>6.395183927647472</c:v>
                      </c:pt>
                      <c:pt idx="8">
                        <c:v>6.3388591721634562</c:v>
                      </c:pt>
                      <c:pt idx="9">
                        <c:v>6.4093238919501037</c:v>
                      </c:pt>
                      <c:pt idx="10">
                        <c:v>6.2529232923609763</c:v>
                      </c:pt>
                      <c:pt idx="11">
                        <c:v>6.2511229090408102</c:v>
                      </c:pt>
                      <c:pt idx="12">
                        <c:v>6.3297729961447775</c:v>
                      </c:pt>
                      <c:pt idx="13">
                        <c:v>6.3470229055815599</c:v>
                      </c:pt>
                      <c:pt idx="14">
                        <c:v>6.4155286217032801</c:v>
                      </c:pt>
                      <c:pt idx="15">
                        <c:v>6.4993266662770495</c:v>
                      </c:pt>
                      <c:pt idx="16">
                        <c:v>6.5012537943138025</c:v>
                      </c:pt>
                      <c:pt idx="17">
                        <c:v>6.5919893505905476</c:v>
                      </c:pt>
                      <c:pt idx="18">
                        <c:v>6.5862388131144707</c:v>
                      </c:pt>
                      <c:pt idx="19">
                        <c:v>6.6340196915657694</c:v>
                      </c:pt>
                      <c:pt idx="20">
                        <c:v>6.5667118111934863</c:v>
                      </c:pt>
                      <c:pt idx="21">
                        <c:v>6.6248281217543346</c:v>
                      </c:pt>
                      <c:pt idx="22">
                        <c:v>6.6467783512362599</c:v>
                      </c:pt>
                      <c:pt idx="23">
                        <c:v>6.7133737312942863</c:v>
                      </c:pt>
                      <c:pt idx="24">
                        <c:v>6.7189352939079203</c:v>
                      </c:pt>
                      <c:pt idx="25">
                        <c:v>6.6858610896719899</c:v>
                      </c:pt>
                      <c:pt idx="26">
                        <c:v>6.6481804164324361</c:v>
                      </c:pt>
                      <c:pt idx="27">
                        <c:v>6.614287598957949</c:v>
                      </c:pt>
                      <c:pt idx="28">
                        <c:v>6.6246860531419056</c:v>
                      </c:pt>
                      <c:pt idx="29">
                        <c:v>6.665545795995941</c:v>
                      </c:pt>
                      <c:pt idx="30">
                        <c:v>6.6326128175311165</c:v>
                      </c:pt>
                      <c:pt idx="31">
                        <c:v>6.601812438943532</c:v>
                      </c:pt>
                      <c:pt idx="32">
                        <c:v>6.5400455055757813</c:v>
                      </c:pt>
                      <c:pt idx="33">
                        <c:v>6.6360542079380247</c:v>
                      </c:pt>
                      <c:pt idx="34">
                        <c:v>6.6229520239177866</c:v>
                      </c:pt>
                      <c:pt idx="35">
                        <c:v>6.6271488260867377</c:v>
                      </c:pt>
                      <c:pt idx="36">
                        <c:v>6.5594160073014072</c:v>
                      </c:pt>
                      <c:pt idx="37">
                        <c:v>6.5944786080921851</c:v>
                      </c:pt>
                      <c:pt idx="38">
                        <c:v>6.6023548734142254</c:v>
                      </c:pt>
                      <c:pt idx="39">
                        <c:v>6.5680528868284798</c:v>
                      </c:pt>
                      <c:pt idx="40">
                        <c:v>6.5401014782956883</c:v>
                      </c:pt>
                      <c:pt idx="41">
                        <c:v>6.4811369858963177</c:v>
                      </c:pt>
                      <c:pt idx="42">
                        <c:v>6.5656945699338003</c:v>
                      </c:pt>
                      <c:pt idx="43">
                        <c:v>6.5630129044270467</c:v>
                      </c:pt>
                      <c:pt idx="44">
                        <c:v>6.4591707842743311</c:v>
                      </c:pt>
                      <c:pt idx="45">
                        <c:v>6.5126042616020152</c:v>
                      </c:pt>
                      <c:pt idx="46">
                        <c:v>6.5305407879892874</c:v>
                      </c:pt>
                      <c:pt idx="47">
                        <c:v>6.4961425919125437</c:v>
                      </c:pt>
                      <c:pt idx="48">
                        <c:v>6.5482697764574773</c:v>
                      </c:pt>
                      <c:pt idx="49">
                        <c:v>6.4191082466471876</c:v>
                      </c:pt>
                      <c:pt idx="50">
                        <c:v>6.5541352381320301</c:v>
                      </c:pt>
                      <c:pt idx="51">
                        <c:v>6.4419635792883678</c:v>
                      </c:pt>
                      <c:pt idx="52">
                        <c:v>6.5097081454206904</c:v>
                      </c:pt>
                      <c:pt idx="53">
                        <c:v>6.5610799159791098</c:v>
                      </c:pt>
                      <c:pt idx="54">
                        <c:v>6.5028861795014654</c:v>
                      </c:pt>
                      <c:pt idx="55">
                        <c:v>6.514814118022584</c:v>
                      </c:pt>
                      <c:pt idx="56">
                        <c:v>6.4774439702664406</c:v>
                      </c:pt>
                      <c:pt idx="57">
                        <c:v>6.4718566562196038</c:v>
                      </c:pt>
                      <c:pt idx="58">
                        <c:v>6.4817941483393238</c:v>
                      </c:pt>
                      <c:pt idx="59">
                        <c:v>6.4396923526551442</c:v>
                      </c:pt>
                      <c:pt idx="60">
                        <c:v>6.4831224218388774</c:v>
                      </c:pt>
                      <c:pt idx="61">
                        <c:v>6.4663625482013272</c:v>
                      </c:pt>
                      <c:pt idx="62">
                        <c:v>6.4980831718777363</c:v>
                      </c:pt>
                      <c:pt idx="63">
                        <c:v>6.4638380321259703</c:v>
                      </c:pt>
                      <c:pt idx="64">
                        <c:v>6.4733922814366309</c:v>
                      </c:pt>
                      <c:pt idx="65">
                        <c:v>6.3991761460706238</c:v>
                      </c:pt>
                      <c:pt idx="66">
                        <c:v>6.4595215852601955</c:v>
                      </c:pt>
                      <c:pt idx="67">
                        <c:v>6.5141912988657724</c:v>
                      </c:pt>
                      <c:pt idx="68">
                        <c:v>6.4278275104750424</c:v>
                      </c:pt>
                      <c:pt idx="69">
                        <c:v>6.4098504760895283</c:v>
                      </c:pt>
                      <c:pt idx="70">
                        <c:v>6.3179884882520883</c:v>
                      </c:pt>
                      <c:pt idx="71">
                        <c:v>6.3175445329625468</c:v>
                      </c:pt>
                      <c:pt idx="72">
                        <c:v>6.4130326352943792</c:v>
                      </c:pt>
                      <c:pt idx="73">
                        <c:v>6.3796772096062151</c:v>
                      </c:pt>
                      <c:pt idx="74">
                        <c:v>6.2683233935493776</c:v>
                      </c:pt>
                      <c:pt idx="75">
                        <c:v>6.2177073996918661</c:v>
                      </c:pt>
                      <c:pt idx="76">
                        <c:v>6.429674611977938</c:v>
                      </c:pt>
                      <c:pt idx="77">
                        <c:v>6.2249851696382601</c:v>
                      </c:pt>
                      <c:pt idx="78">
                        <c:v>6.154435640746363</c:v>
                      </c:pt>
                      <c:pt idx="79">
                        <c:v>6.3168249066589803</c:v>
                      </c:pt>
                      <c:pt idx="80">
                        <c:v>6.3315035677741962</c:v>
                      </c:pt>
                      <c:pt idx="81">
                        <c:v>6.4097135149363087</c:v>
                      </c:pt>
                      <c:pt idx="82">
                        <c:v>6.3341369366755709</c:v>
                      </c:pt>
                      <c:pt idx="83">
                        <c:v>6.2320987395260135</c:v>
                      </c:pt>
                      <c:pt idx="84">
                        <c:v>6.2563127034252206</c:v>
                      </c:pt>
                      <c:pt idx="85">
                        <c:v>6.1678788150219601</c:v>
                      </c:pt>
                      <c:pt idx="86">
                        <c:v>6.2321663943181003</c:v>
                      </c:pt>
                      <c:pt idx="87">
                        <c:v>6.2701033331017468</c:v>
                      </c:pt>
                      <c:pt idx="88">
                        <c:v>6.1860637825183584</c:v>
                      </c:pt>
                      <c:pt idx="89">
                        <c:v>6.3027330655223937</c:v>
                      </c:pt>
                      <c:pt idx="90">
                        <c:v>6.2548625805537714</c:v>
                      </c:pt>
                      <c:pt idx="91">
                        <c:v>6.2223392921632392</c:v>
                      </c:pt>
                      <c:pt idx="92">
                        <c:v>6.2231823277900125</c:v>
                      </c:pt>
                      <c:pt idx="93">
                        <c:v>6.1834186646251768</c:v>
                      </c:pt>
                      <c:pt idx="94">
                        <c:v>6.2086211775171085</c:v>
                      </c:pt>
                      <c:pt idx="95">
                        <c:v>6.3572160827322204</c:v>
                      </c:pt>
                      <c:pt idx="96">
                        <c:v>6.2368468745378518</c:v>
                      </c:pt>
                      <c:pt idx="97">
                        <c:v>6.208127656733712</c:v>
                      </c:pt>
                      <c:pt idx="98">
                        <c:v>6.1779188857200564</c:v>
                      </c:pt>
                      <c:pt idx="99">
                        <c:v>6.2229545389546903</c:v>
                      </c:pt>
                      <c:pt idx="100">
                        <c:v>6.2113182844600709</c:v>
                      </c:pt>
                      <c:pt idx="101">
                        <c:v>6.1796704860631149</c:v>
                      </c:pt>
                      <c:pt idx="102">
                        <c:v>6.2162609648113651</c:v>
                      </c:pt>
                      <c:pt idx="103">
                        <c:v>6.2016410666077961</c:v>
                      </c:pt>
                      <c:pt idx="104">
                        <c:v>6.2172919496614494</c:v>
                      </c:pt>
                      <c:pt idx="105">
                        <c:v>6.207922916487183</c:v>
                      </c:pt>
                      <c:pt idx="106">
                        <c:v>6.1213864829992302</c:v>
                      </c:pt>
                      <c:pt idx="107">
                        <c:v>6.2825840022849109</c:v>
                      </c:pt>
                      <c:pt idx="108">
                        <c:v>6.1878219602223696</c:v>
                      </c:pt>
                      <c:pt idx="109">
                        <c:v>6.237669474888861</c:v>
                      </c:pt>
                      <c:pt idx="110">
                        <c:v>6.2670819875931247</c:v>
                      </c:pt>
                      <c:pt idx="111">
                        <c:v>6.2647419106983708</c:v>
                      </c:pt>
                      <c:pt idx="112">
                        <c:v>6.2667569463666188</c:v>
                      </c:pt>
                      <c:pt idx="113">
                        <c:v>6.2171515340094574</c:v>
                      </c:pt>
                      <c:pt idx="114">
                        <c:v>6.207752033549399</c:v>
                      </c:pt>
                      <c:pt idx="115">
                        <c:v>6.273723457537784</c:v>
                      </c:pt>
                      <c:pt idx="116">
                        <c:v>6.253747600308464</c:v>
                      </c:pt>
                      <c:pt idx="117">
                        <c:v>6.1835506336398458</c:v>
                      </c:pt>
                      <c:pt idx="118">
                        <c:v>6.1927149518414533</c:v>
                      </c:pt>
                      <c:pt idx="119">
                        <c:v>6.236457629980861</c:v>
                      </c:pt>
                      <c:pt idx="120">
                        <c:v>6.271754071462083</c:v>
                      </c:pt>
                      <c:pt idx="121">
                        <c:v>6.2529007746211409</c:v>
                      </c:pt>
                      <c:pt idx="122">
                        <c:v>6.2626661842229074</c:v>
                      </c:pt>
                      <c:pt idx="123">
                        <c:v>6.2275834222036472</c:v>
                      </c:pt>
                      <c:pt idx="124">
                        <c:v>6.2036107623186556</c:v>
                      </c:pt>
                      <c:pt idx="125">
                        <c:v>6.2339752045651293</c:v>
                      </c:pt>
                      <c:pt idx="126">
                        <c:v>6.2404336621345049</c:v>
                      </c:pt>
                      <c:pt idx="127">
                        <c:v>6.2672692220093014</c:v>
                      </c:pt>
                      <c:pt idx="128">
                        <c:v>6.2001445778149762</c:v>
                      </c:pt>
                      <c:pt idx="129">
                        <c:v>6.2553518685267502</c:v>
                      </c:pt>
                      <c:pt idx="130">
                        <c:v>6.2576789435262361</c:v>
                      </c:pt>
                      <c:pt idx="131">
                        <c:v>6.1870513693884757</c:v>
                      </c:pt>
                      <c:pt idx="132">
                        <c:v>6.2318401344112351</c:v>
                      </c:pt>
                      <c:pt idx="133">
                        <c:v>6.245565711414649</c:v>
                      </c:pt>
                      <c:pt idx="134">
                        <c:v>6.2354813474997979</c:v>
                      </c:pt>
                      <c:pt idx="135">
                        <c:v>6.2250122554194434</c:v>
                      </c:pt>
                      <c:pt idx="136">
                        <c:v>6.2512983792772134</c:v>
                      </c:pt>
                      <c:pt idx="137">
                        <c:v>6.2916762713845529</c:v>
                      </c:pt>
                      <c:pt idx="138">
                        <c:v>6.2144712580077384</c:v>
                      </c:pt>
                      <c:pt idx="139">
                        <c:v>6.2901113530060515</c:v>
                      </c:pt>
                      <c:pt idx="140">
                        <c:v>6.2310448177385238</c:v>
                      </c:pt>
                      <c:pt idx="141">
                        <c:v>6.200124760020886</c:v>
                      </c:pt>
                      <c:pt idx="142">
                        <c:v>6.272581043138981</c:v>
                      </c:pt>
                      <c:pt idx="143">
                        <c:v>6.2049271770349845</c:v>
                      </c:pt>
                      <c:pt idx="144">
                        <c:v>6.1853037405827473</c:v>
                      </c:pt>
                      <c:pt idx="145">
                        <c:v>6.1907294338794312</c:v>
                      </c:pt>
                      <c:pt idx="146">
                        <c:v>6.248853071162241</c:v>
                      </c:pt>
                      <c:pt idx="147">
                        <c:v>6.2012521000445142</c:v>
                      </c:pt>
                      <c:pt idx="148">
                        <c:v>6.2322330052019455</c:v>
                      </c:pt>
                      <c:pt idx="149">
                        <c:v>6.2350815981296979</c:v>
                      </c:pt>
                      <c:pt idx="150">
                        <c:v>6.2207060200587847</c:v>
                      </c:pt>
                      <c:pt idx="151">
                        <c:v>6.1681514041656254</c:v>
                      </c:pt>
                      <c:pt idx="152">
                        <c:v>6.2181287823387033</c:v>
                      </c:pt>
                      <c:pt idx="153">
                        <c:v>6.1902930884204475</c:v>
                      </c:pt>
                      <c:pt idx="154">
                        <c:v>6.2497276509176807</c:v>
                      </c:pt>
                      <c:pt idx="155">
                        <c:v>6.2165389163990135</c:v>
                      </c:pt>
                      <c:pt idx="156">
                        <c:v>6.189825307474587</c:v>
                      </c:pt>
                      <c:pt idx="157">
                        <c:v>6.1685604887705408</c:v>
                      </c:pt>
                      <c:pt idx="158">
                        <c:v>6.2039218049550238</c:v>
                      </c:pt>
                      <c:pt idx="159">
                        <c:v>6.2562402445773406</c:v>
                      </c:pt>
                      <c:pt idx="160">
                        <c:v>6.1484849401406771</c:v>
                      </c:pt>
                      <c:pt idx="161">
                        <c:v>6.2539892273256719</c:v>
                      </c:pt>
                      <c:pt idx="162">
                        <c:v>6.1891360289127988</c:v>
                      </c:pt>
                      <c:pt idx="163">
                        <c:v>6.2132339871718951</c:v>
                      </c:pt>
                      <c:pt idx="164">
                        <c:v>6.2495786186584672</c:v>
                      </c:pt>
                      <c:pt idx="165">
                        <c:v>6.2017057399694258</c:v>
                      </c:pt>
                      <c:pt idx="166">
                        <c:v>6.166204364581513</c:v>
                      </c:pt>
                      <c:pt idx="167">
                        <c:v>6.1373649010202023</c:v>
                      </c:pt>
                      <c:pt idx="168">
                        <c:v>6.172533903040617</c:v>
                      </c:pt>
                      <c:pt idx="169">
                        <c:v>6.1455220729588671</c:v>
                      </c:pt>
                      <c:pt idx="170">
                        <c:v>6.1824873489151431</c:v>
                      </c:pt>
                      <c:pt idx="171">
                        <c:v>6.2310580669157414</c:v>
                      </c:pt>
                      <c:pt idx="172">
                        <c:v>6.1994976660342367</c:v>
                      </c:pt>
                      <c:pt idx="173">
                        <c:v>6.1603626092121155</c:v>
                      </c:pt>
                      <c:pt idx="174">
                        <c:v>6.132687053651031</c:v>
                      </c:pt>
                      <c:pt idx="175">
                        <c:v>6.1649310866928513</c:v>
                      </c:pt>
                      <c:pt idx="176">
                        <c:v>6.1616065788325312</c:v>
                      </c:pt>
                      <c:pt idx="177">
                        <c:v>6.2343911913713201</c:v>
                      </c:pt>
                      <c:pt idx="178">
                        <c:v>6.2233016713675031</c:v>
                      </c:pt>
                      <c:pt idx="179">
                        <c:v>6.2111563245656498</c:v>
                      </c:pt>
                      <c:pt idx="180">
                        <c:v>6.1905395734231865</c:v>
                      </c:pt>
                      <c:pt idx="181">
                        <c:v>6.201719334320277</c:v>
                      </c:pt>
                      <c:pt idx="182">
                        <c:v>6.148890066386314</c:v>
                      </c:pt>
                      <c:pt idx="183">
                        <c:v>6.2077404898323421</c:v>
                      </c:pt>
                      <c:pt idx="184">
                        <c:v>6.1822807745289623</c:v>
                      </c:pt>
                      <c:pt idx="185">
                        <c:v>6.2221072862790123</c:v>
                      </c:pt>
                      <c:pt idx="186">
                        <c:v>6.2211541184289088</c:v>
                      </c:pt>
                      <c:pt idx="187">
                        <c:v>6.2245108246480125</c:v>
                      </c:pt>
                      <c:pt idx="188">
                        <c:v>6.1529569684182492</c:v>
                      </c:pt>
                      <c:pt idx="189">
                        <c:v>6.135674848435773</c:v>
                      </c:pt>
                      <c:pt idx="190">
                        <c:v>6.1550052553153369</c:v>
                      </c:pt>
                      <c:pt idx="191">
                        <c:v>6.1457610448327582</c:v>
                      </c:pt>
                      <c:pt idx="192">
                        <c:v>6.1952062093662139</c:v>
                      </c:pt>
                      <c:pt idx="193">
                        <c:v>6.171064655243363</c:v>
                      </c:pt>
                      <c:pt idx="194">
                        <c:v>6.0950687177138372</c:v>
                      </c:pt>
                      <c:pt idx="195">
                        <c:v>6.1153468348747078</c:v>
                      </c:pt>
                      <c:pt idx="196">
                        <c:v>6.0500068249327352</c:v>
                      </c:pt>
                      <c:pt idx="197">
                        <c:v>6.1423657306447375</c:v>
                      </c:pt>
                      <c:pt idx="198">
                        <c:v>6.0836801983030711</c:v>
                      </c:pt>
                      <c:pt idx="199">
                        <c:v>6.1302312071810698</c:v>
                      </c:pt>
                      <c:pt idx="200">
                        <c:v>6.1059030294695757</c:v>
                      </c:pt>
                      <c:pt idx="201">
                        <c:v>6.0944588679594052</c:v>
                      </c:pt>
                      <c:pt idx="202">
                        <c:v>6.1654586633496065</c:v>
                      </c:pt>
                      <c:pt idx="203">
                        <c:v>6.1619270117734768</c:v>
                      </c:pt>
                      <c:pt idx="204">
                        <c:v>6.1325869078689879</c:v>
                      </c:pt>
                      <c:pt idx="205">
                        <c:v>6.1764510159623613</c:v>
                      </c:pt>
                      <c:pt idx="206">
                        <c:v>6.1338555277424476</c:v>
                      </c:pt>
                      <c:pt idx="207">
                        <c:v>6.144814582454007</c:v>
                      </c:pt>
                      <c:pt idx="208">
                        <c:v>6.1429893875951489</c:v>
                      </c:pt>
                      <c:pt idx="209">
                        <c:v>6.0818882840972837</c:v>
                      </c:pt>
                      <c:pt idx="210">
                        <c:v>6.1114682107346718</c:v>
                      </c:pt>
                      <c:pt idx="211">
                        <c:v>6.0719305550056761</c:v>
                      </c:pt>
                      <c:pt idx="212">
                        <c:v>6.0907548515783736</c:v>
                      </c:pt>
                      <c:pt idx="213">
                        <c:v>6.1171481892751602</c:v>
                      </c:pt>
                      <c:pt idx="214">
                        <c:v>6.068433499856928</c:v>
                      </c:pt>
                      <c:pt idx="215">
                        <c:v>6.0529974500520778</c:v>
                      </c:pt>
                      <c:pt idx="216">
                        <c:v>6.0885736813295797</c:v>
                      </c:pt>
                      <c:pt idx="217">
                        <c:v>6.1189183548016812</c:v>
                      </c:pt>
                      <c:pt idx="218">
                        <c:v>6.0805907298894049</c:v>
                      </c:pt>
                      <c:pt idx="219">
                        <c:v>6.0456951381683552</c:v>
                      </c:pt>
                      <c:pt idx="220">
                        <c:v>6.0975583445325432</c:v>
                      </c:pt>
                      <c:pt idx="221">
                        <c:v>6.1503402011248278</c:v>
                      </c:pt>
                      <c:pt idx="222">
                        <c:v>6.1867955115777002</c:v>
                      </c:pt>
                      <c:pt idx="223">
                        <c:v>6.1371117807415381</c:v>
                      </c:pt>
                      <c:pt idx="224">
                        <c:v>6.056210093223414</c:v>
                      </c:pt>
                      <c:pt idx="225">
                        <c:v>6.0698373822352751</c:v>
                      </c:pt>
                      <c:pt idx="226">
                        <c:v>6.1491252133732575</c:v>
                      </c:pt>
                      <c:pt idx="227">
                        <c:v>6.0820305450294372</c:v>
                      </c:pt>
                      <c:pt idx="228">
                        <c:v>6.1208923191832039</c:v>
                      </c:pt>
                      <c:pt idx="229">
                        <c:v>6.1442721091529195</c:v>
                      </c:pt>
                      <c:pt idx="230">
                        <c:v>6.1126345076648141</c:v>
                      </c:pt>
                      <c:pt idx="231">
                        <c:v>6.1439194820551739</c:v>
                      </c:pt>
                      <c:pt idx="232">
                        <c:v>6.1542051770630879</c:v>
                      </c:pt>
                      <c:pt idx="233">
                        <c:v>6.1364423160908563</c:v>
                      </c:pt>
                      <c:pt idx="234">
                        <c:v>6.1373079605164476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28E-4D64-A1B7-FEFFF8F998A8}"/>
                  </c:ext>
                </c:extLst>
              </c15:ser>
            </c15:filteredScatterSeries>
            <c15:filteredScatterSeries>
              <c15:ser>
                <c:idx val="24"/>
                <c:order val="15"/>
                <c:tx>
                  <c:v>TK_1-256mg/mL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Sheet1!$F$3543:$F$3777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Sheet1!$G$3543:$G$3777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8.124926304547488</c:v>
                      </c:pt>
                      <c:pt idx="1">
                        <c:v>7.9953406556832594</c:v>
                      </c:pt>
                      <c:pt idx="2">
                        <c:v>7.6684532976777176</c:v>
                      </c:pt>
                      <c:pt idx="3">
                        <c:v>7.5466570850991195</c:v>
                      </c:pt>
                      <c:pt idx="4">
                        <c:v>7.6728232288629625</c:v>
                      </c:pt>
                      <c:pt idx="5">
                        <c:v>7.5615736081444869</c:v>
                      </c:pt>
                      <c:pt idx="6">
                        <c:v>7.3851294392600479</c:v>
                      </c:pt>
                      <c:pt idx="7">
                        <c:v>7.3396886768442577</c:v>
                      </c:pt>
                      <c:pt idx="8">
                        <c:v>7.2657751076637167</c:v>
                      </c:pt>
                      <c:pt idx="9">
                        <c:v>7.1463782759845191</c:v>
                      </c:pt>
                      <c:pt idx="10">
                        <c:v>7.0934028056806326</c:v>
                      </c:pt>
                      <c:pt idx="11">
                        <c:v>7.2089645679929175</c:v>
                      </c:pt>
                      <c:pt idx="12">
                        <c:v>7.2804790305727174</c:v>
                      </c:pt>
                      <c:pt idx="13">
                        <c:v>7.2010148348384915</c:v>
                      </c:pt>
                      <c:pt idx="14">
                        <c:v>7.1467033174812915</c:v>
                      </c:pt>
                      <c:pt idx="15">
                        <c:v>7.1768832925096477</c:v>
                      </c:pt>
                      <c:pt idx="16">
                        <c:v>7.2676230375453699</c:v>
                      </c:pt>
                      <c:pt idx="17">
                        <c:v>7.2145044471557993</c:v>
                      </c:pt>
                      <c:pt idx="18">
                        <c:v>7.1621680274346167</c:v>
                      </c:pt>
                      <c:pt idx="19">
                        <c:v>7.2438423704246162</c:v>
                      </c:pt>
                      <c:pt idx="20">
                        <c:v>7.1444592737620232</c:v>
                      </c:pt>
                      <c:pt idx="21">
                        <c:v>7.0923390652428244</c:v>
                      </c:pt>
                      <c:pt idx="22">
                        <c:v>7.3155258805773711</c:v>
                      </c:pt>
                      <c:pt idx="23">
                        <c:v>7.2711656151281128</c:v>
                      </c:pt>
                      <c:pt idx="24">
                        <c:v>7.3833589980140273</c:v>
                      </c:pt>
                      <c:pt idx="25">
                        <c:v>7.3354917339414971</c:v>
                      </c:pt>
                      <c:pt idx="26">
                        <c:v>7.1684336706492795</c:v>
                      </c:pt>
                      <c:pt idx="27">
                        <c:v>7.2862314003545627</c:v>
                      </c:pt>
                      <c:pt idx="28">
                        <c:v>7.2513367390247581</c:v>
                      </c:pt>
                      <c:pt idx="29">
                        <c:v>7.2339959863205046</c:v>
                      </c:pt>
                      <c:pt idx="30">
                        <c:v>7.2895431223424136</c:v>
                      </c:pt>
                      <c:pt idx="31">
                        <c:v>7.2588523565403857</c:v>
                      </c:pt>
                      <c:pt idx="32">
                        <c:v>7.2393181123866857</c:v>
                      </c:pt>
                      <c:pt idx="33">
                        <c:v>7.3384104306942657</c:v>
                      </c:pt>
                      <c:pt idx="34">
                        <c:v>7.2127278206066503</c:v>
                      </c:pt>
                      <c:pt idx="35">
                        <c:v>7.2507003206470282</c:v>
                      </c:pt>
                      <c:pt idx="36">
                        <c:v>7.2488196435810481</c:v>
                      </c:pt>
                      <c:pt idx="37">
                        <c:v>7.1878910786453734</c:v>
                      </c:pt>
                      <c:pt idx="38">
                        <c:v>7.2445889537971544</c:v>
                      </c:pt>
                      <c:pt idx="39">
                        <c:v>7.1535927631229379</c:v>
                      </c:pt>
                      <c:pt idx="40">
                        <c:v>7.2057089467966327</c:v>
                      </c:pt>
                      <c:pt idx="41">
                        <c:v>7.2197706096006549</c:v>
                      </c:pt>
                      <c:pt idx="42">
                        <c:v>7.2054850063455724</c:v>
                      </c:pt>
                      <c:pt idx="43">
                        <c:v>7.1941462204242947</c:v>
                      </c:pt>
                      <c:pt idx="44">
                        <c:v>7.1423045108217105</c:v>
                      </c:pt>
                      <c:pt idx="45">
                        <c:v>7.2990201993336239</c:v>
                      </c:pt>
                      <c:pt idx="46">
                        <c:v>7.1888376087073294</c:v>
                      </c:pt>
                      <c:pt idx="47">
                        <c:v>7.2315047646152149</c:v>
                      </c:pt>
                      <c:pt idx="48">
                        <c:v>7.1734954120508077</c:v>
                      </c:pt>
                      <c:pt idx="49">
                        <c:v>7.1620382569690788</c:v>
                      </c:pt>
                      <c:pt idx="50">
                        <c:v>7.075827321895841</c:v>
                      </c:pt>
                      <c:pt idx="51">
                        <c:v>7.2015773419023033</c:v>
                      </c:pt>
                      <c:pt idx="52">
                        <c:v>7.2869256205866746</c:v>
                      </c:pt>
                      <c:pt idx="53">
                        <c:v>7.2632370589053457</c:v>
                      </c:pt>
                      <c:pt idx="54">
                        <c:v>7.1815533132578171</c:v>
                      </c:pt>
                      <c:pt idx="55">
                        <c:v>7.1659232820717413</c:v>
                      </c:pt>
                      <c:pt idx="56">
                        <c:v>7.1701261359172435</c:v>
                      </c:pt>
                      <c:pt idx="57">
                        <c:v>7.2496523328935183</c:v>
                      </c:pt>
                      <c:pt idx="58">
                        <c:v>7.1399582679935669</c:v>
                      </c:pt>
                      <c:pt idx="59">
                        <c:v>7.2293579638014815</c:v>
                      </c:pt>
                      <c:pt idx="60">
                        <c:v>7.1414714039396534</c:v>
                      </c:pt>
                      <c:pt idx="61">
                        <c:v>7.2107606826519701</c:v>
                      </c:pt>
                      <c:pt idx="62">
                        <c:v>7.1159101977259356</c:v>
                      </c:pt>
                      <c:pt idx="63">
                        <c:v>7.2166666325565698</c:v>
                      </c:pt>
                      <c:pt idx="64">
                        <c:v>7.1442284995015344</c:v>
                      </c:pt>
                      <c:pt idx="65">
                        <c:v>7.0736996283326441</c:v>
                      </c:pt>
                      <c:pt idx="66">
                        <c:v>7.1219931973771402</c:v>
                      </c:pt>
                      <c:pt idx="67">
                        <c:v>7.1258124634237694</c:v>
                      </c:pt>
                      <c:pt idx="68">
                        <c:v>7.1610118802090845</c:v>
                      </c:pt>
                      <c:pt idx="69">
                        <c:v>7.1142169485677789</c:v>
                      </c:pt>
                      <c:pt idx="70">
                        <c:v>7.0653922088773049</c:v>
                      </c:pt>
                      <c:pt idx="71">
                        <c:v>6.9682481071876801</c:v>
                      </c:pt>
                      <c:pt idx="72">
                        <c:v>7.212281163426546</c:v>
                      </c:pt>
                      <c:pt idx="73">
                        <c:v>7.0761040084589162</c:v>
                      </c:pt>
                      <c:pt idx="74">
                        <c:v>7.0134571073749683</c:v>
                      </c:pt>
                      <c:pt idx="75">
                        <c:v>7.0307616064291114</c:v>
                      </c:pt>
                      <c:pt idx="76">
                        <c:v>7.0866850870500082</c:v>
                      </c:pt>
                      <c:pt idx="77">
                        <c:v>7.0177269364317709</c:v>
                      </c:pt>
                      <c:pt idx="78">
                        <c:v>7.108700465058666</c:v>
                      </c:pt>
                      <c:pt idx="79">
                        <c:v>7.0967980685154934</c:v>
                      </c:pt>
                      <c:pt idx="80">
                        <c:v>7.1576735851144564</c:v>
                      </c:pt>
                      <c:pt idx="81">
                        <c:v>7.0460267110719439</c:v>
                      </c:pt>
                      <c:pt idx="82">
                        <c:v>7.214310360066384</c:v>
                      </c:pt>
                      <c:pt idx="83">
                        <c:v>7.0356458457693556</c:v>
                      </c:pt>
                      <c:pt idx="84">
                        <c:v>6.9958530006989701</c:v>
                      </c:pt>
                      <c:pt idx="85">
                        <c:v>7.0749018336370026</c:v>
                      </c:pt>
                      <c:pt idx="86">
                        <c:v>6.9474799174172741</c:v>
                      </c:pt>
                      <c:pt idx="87">
                        <c:v>6.9887657241241694</c:v>
                      </c:pt>
                      <c:pt idx="88">
                        <c:v>6.9778236144290222</c:v>
                      </c:pt>
                      <c:pt idx="89">
                        <c:v>7.1056408242313358</c:v>
                      </c:pt>
                      <c:pt idx="90">
                        <c:v>6.969594675916932</c:v>
                      </c:pt>
                      <c:pt idx="91">
                        <c:v>6.9948370759202945</c:v>
                      </c:pt>
                      <c:pt idx="92">
                        <c:v>7.0146129808607789</c:v>
                      </c:pt>
                      <c:pt idx="93">
                        <c:v>6.9988923594266339</c:v>
                      </c:pt>
                      <c:pt idx="94">
                        <c:v>6.8993425826215002</c:v>
                      </c:pt>
                      <c:pt idx="95">
                        <c:v>7.0049454738434402</c:v>
                      </c:pt>
                      <c:pt idx="96">
                        <c:v>7.1422472972734274</c:v>
                      </c:pt>
                      <c:pt idx="97">
                        <c:v>7.0842611496069541</c:v>
                      </c:pt>
                      <c:pt idx="98">
                        <c:v>7.0135036810785261</c:v>
                      </c:pt>
                      <c:pt idx="99">
                        <c:v>7.0736829264794707</c:v>
                      </c:pt>
                      <c:pt idx="100">
                        <c:v>7.0140812204660579</c:v>
                      </c:pt>
                      <c:pt idx="101">
                        <c:v>7.0856689020563666</c:v>
                      </c:pt>
                      <c:pt idx="102">
                        <c:v>7.0439863775445204</c:v>
                      </c:pt>
                      <c:pt idx="103">
                        <c:v>7.0481801879127497</c:v>
                      </c:pt>
                      <c:pt idx="104">
                        <c:v>7.0072987064804213</c:v>
                      </c:pt>
                      <c:pt idx="105">
                        <c:v>7.0979688934354801</c:v>
                      </c:pt>
                      <c:pt idx="106">
                        <c:v>7.0231753976110216</c:v>
                      </c:pt>
                      <c:pt idx="107">
                        <c:v>7.0560807611081851</c:v>
                      </c:pt>
                      <c:pt idx="108">
                        <c:v>7.0537192180257042</c:v>
                      </c:pt>
                      <c:pt idx="109">
                        <c:v>7.0958304957770011</c:v>
                      </c:pt>
                      <c:pt idx="110">
                        <c:v>7.0991684925938037</c:v>
                      </c:pt>
                      <c:pt idx="111">
                        <c:v>7.141222348339622</c:v>
                      </c:pt>
                      <c:pt idx="112">
                        <c:v>6.9616603955042784</c:v>
                      </c:pt>
                      <c:pt idx="113">
                        <c:v>7.0196445053154548</c:v>
                      </c:pt>
                      <c:pt idx="114">
                        <c:v>6.9938835307914164</c:v>
                      </c:pt>
                      <c:pt idx="115">
                        <c:v>7.0234982558165742</c:v>
                      </c:pt>
                      <c:pt idx="116">
                        <c:v>7.0805365347283296</c:v>
                      </c:pt>
                      <c:pt idx="117">
                        <c:v>7.1027301011495867</c:v>
                      </c:pt>
                      <c:pt idx="118">
                        <c:v>7.0785670420882827</c:v>
                      </c:pt>
                      <c:pt idx="119">
                        <c:v>6.9855676258681552</c:v>
                      </c:pt>
                      <c:pt idx="120">
                        <c:v>7.0265377657998327</c:v>
                      </c:pt>
                      <c:pt idx="121">
                        <c:v>7.130976765488084</c:v>
                      </c:pt>
                      <c:pt idx="122">
                        <c:v>7.076183827100321</c:v>
                      </c:pt>
                      <c:pt idx="123">
                        <c:v>7.0405733465016196</c:v>
                      </c:pt>
                      <c:pt idx="124">
                        <c:v>6.9989869802193283</c:v>
                      </c:pt>
                      <c:pt idx="125">
                        <c:v>7.1395918610160702</c:v>
                      </c:pt>
                      <c:pt idx="126">
                        <c:v>7.1085330905444826</c:v>
                      </c:pt>
                      <c:pt idx="127">
                        <c:v>7.0986966380920409</c:v>
                      </c:pt>
                      <c:pt idx="128">
                        <c:v>7.0915484385780871</c:v>
                      </c:pt>
                      <c:pt idx="129">
                        <c:v>7.0599478761886552</c:v>
                      </c:pt>
                      <c:pt idx="130">
                        <c:v>7.0916610618820375</c:v>
                      </c:pt>
                      <c:pt idx="131">
                        <c:v>7.1159167888238821</c:v>
                      </c:pt>
                      <c:pt idx="132">
                        <c:v>7.071058148985645</c:v>
                      </c:pt>
                      <c:pt idx="133">
                        <c:v>7.149249210082715</c:v>
                      </c:pt>
                      <c:pt idx="134">
                        <c:v>7.1611646031229386</c:v>
                      </c:pt>
                      <c:pt idx="135">
                        <c:v>7.0077748932527015</c:v>
                      </c:pt>
                      <c:pt idx="136">
                        <c:v>7.0985345881972384</c:v>
                      </c:pt>
                      <c:pt idx="137">
                        <c:v>7.0242060000594568</c:v>
                      </c:pt>
                      <c:pt idx="138">
                        <c:v>7.0374401510845273</c:v>
                      </c:pt>
                      <c:pt idx="139">
                        <c:v>7.0941697684156937</c:v>
                      </c:pt>
                      <c:pt idx="140">
                        <c:v>7.13209615559337</c:v>
                      </c:pt>
                      <c:pt idx="141">
                        <c:v>7.1754237476011085</c:v>
                      </c:pt>
                      <c:pt idx="142">
                        <c:v>7.1431075051166237</c:v>
                      </c:pt>
                      <c:pt idx="143">
                        <c:v>7.0667492257749318</c:v>
                      </c:pt>
                      <c:pt idx="144">
                        <c:v>7.1110860051597582</c:v>
                      </c:pt>
                      <c:pt idx="145">
                        <c:v>7.0564212073957968</c:v>
                      </c:pt>
                      <c:pt idx="146">
                        <c:v>7.0544628660840463</c:v>
                      </c:pt>
                      <c:pt idx="147">
                        <c:v>7.065386087192735</c:v>
                      </c:pt>
                      <c:pt idx="148">
                        <c:v>7.0892793755143888</c:v>
                      </c:pt>
                      <c:pt idx="149">
                        <c:v>7.0809244885392575</c:v>
                      </c:pt>
                      <c:pt idx="150">
                        <c:v>7.1112358120742085</c:v>
                      </c:pt>
                      <c:pt idx="151">
                        <c:v>7.1118393853472055</c:v>
                      </c:pt>
                      <c:pt idx="152">
                        <c:v>7.1408404937751149</c:v>
                      </c:pt>
                      <c:pt idx="153">
                        <c:v>7.047456868391663</c:v>
                      </c:pt>
                      <c:pt idx="154">
                        <c:v>7.080311429339174</c:v>
                      </c:pt>
                      <c:pt idx="155">
                        <c:v>7.2326349231071942</c:v>
                      </c:pt>
                      <c:pt idx="156">
                        <c:v>7.0337615311160491</c:v>
                      </c:pt>
                      <c:pt idx="157">
                        <c:v>7.131391982455022</c:v>
                      </c:pt>
                      <c:pt idx="158">
                        <c:v>7.1787249029217604</c:v>
                      </c:pt>
                      <c:pt idx="159">
                        <c:v>7.2144732317700466</c:v>
                      </c:pt>
                      <c:pt idx="160">
                        <c:v>7.1733193268128046</c:v>
                      </c:pt>
                      <c:pt idx="161">
                        <c:v>7.1599723786377778</c:v>
                      </c:pt>
                      <c:pt idx="162">
                        <c:v>7.3203285529803894</c:v>
                      </c:pt>
                      <c:pt idx="163">
                        <c:v>7.2417565588564905</c:v>
                      </c:pt>
                      <c:pt idx="164">
                        <c:v>7.2169498735462776</c:v>
                      </c:pt>
                      <c:pt idx="165">
                        <c:v>7.1117803573080094</c:v>
                      </c:pt>
                      <c:pt idx="166">
                        <c:v>7.07715347730828</c:v>
                      </c:pt>
                      <c:pt idx="167">
                        <c:v>7.0919636719961643</c:v>
                      </c:pt>
                      <c:pt idx="168">
                        <c:v>7.1089698610029046</c:v>
                      </c:pt>
                      <c:pt idx="169">
                        <c:v>7.1713825105607132</c:v>
                      </c:pt>
                      <c:pt idx="170">
                        <c:v>7.0301184314191323</c:v>
                      </c:pt>
                      <c:pt idx="171">
                        <c:v>7.0812287358246087</c:v>
                      </c:pt>
                      <c:pt idx="172">
                        <c:v>7.0285256550748318</c:v>
                      </c:pt>
                      <c:pt idx="173">
                        <c:v>6.9261206165389879</c:v>
                      </c:pt>
                      <c:pt idx="174">
                        <c:v>7.0848939134531825</c:v>
                      </c:pt>
                      <c:pt idx="175">
                        <c:v>7.0483919440409037</c:v>
                      </c:pt>
                      <c:pt idx="176">
                        <c:v>6.9552210326295789</c:v>
                      </c:pt>
                      <c:pt idx="177">
                        <c:v>7.0615143206866255</c:v>
                      </c:pt>
                      <c:pt idx="178">
                        <c:v>7.0869169102471243</c:v>
                      </c:pt>
                      <c:pt idx="179">
                        <c:v>6.9077794482621595</c:v>
                      </c:pt>
                      <c:pt idx="180">
                        <c:v>7.0698122828020971</c:v>
                      </c:pt>
                      <c:pt idx="181">
                        <c:v>7.091537408728283</c:v>
                      </c:pt>
                      <c:pt idx="182">
                        <c:v>7.0998981072007954</c:v>
                      </c:pt>
                      <c:pt idx="183">
                        <c:v>7.110351732167338</c:v>
                      </c:pt>
                      <c:pt idx="184">
                        <c:v>7.0449221318101616</c:v>
                      </c:pt>
                      <c:pt idx="185">
                        <c:v>7.0744600740929569</c:v>
                      </c:pt>
                      <c:pt idx="186">
                        <c:v>7.0269980781077495</c:v>
                      </c:pt>
                      <c:pt idx="187">
                        <c:v>6.9621824380498829</c:v>
                      </c:pt>
                      <c:pt idx="188">
                        <c:v>6.9332912109235671</c:v>
                      </c:pt>
                      <c:pt idx="189">
                        <c:v>7.0104851396199628</c:v>
                      </c:pt>
                      <c:pt idx="190">
                        <c:v>7.0856475279868922</c:v>
                      </c:pt>
                      <c:pt idx="191">
                        <c:v>7.0630676933184446</c:v>
                      </c:pt>
                      <c:pt idx="192">
                        <c:v>7.1062772633129798</c:v>
                      </c:pt>
                      <c:pt idx="193">
                        <c:v>7.0013531199541355</c:v>
                      </c:pt>
                      <c:pt idx="194">
                        <c:v>7.094312059764416</c:v>
                      </c:pt>
                      <c:pt idx="195">
                        <c:v>7.1094544856699811</c:v>
                      </c:pt>
                      <c:pt idx="196">
                        <c:v>7.1256632053802615</c:v>
                      </c:pt>
                      <c:pt idx="197">
                        <c:v>7.1327515974579647</c:v>
                      </c:pt>
                      <c:pt idx="198">
                        <c:v>7.0851453218331857</c:v>
                      </c:pt>
                      <c:pt idx="199">
                        <c:v>7.0442367500179452</c:v>
                      </c:pt>
                      <c:pt idx="200">
                        <c:v>7.0144178352450401</c:v>
                      </c:pt>
                      <c:pt idx="201">
                        <c:v>7.2186018700069114</c:v>
                      </c:pt>
                      <c:pt idx="202">
                        <c:v>7.1335712084337022</c:v>
                      </c:pt>
                      <c:pt idx="203">
                        <c:v>7.0347989198046212</c:v>
                      </c:pt>
                      <c:pt idx="204">
                        <c:v>6.8536355949066063</c:v>
                      </c:pt>
                      <c:pt idx="205">
                        <c:v>7.1232122303912195</c:v>
                      </c:pt>
                      <c:pt idx="206">
                        <c:v>7.0902574231616731</c:v>
                      </c:pt>
                      <c:pt idx="207">
                        <c:v>7.0588676429812409</c:v>
                      </c:pt>
                      <c:pt idx="208">
                        <c:v>7.1568358197627848</c:v>
                      </c:pt>
                      <c:pt idx="209">
                        <c:v>7.0267513194517681</c:v>
                      </c:pt>
                      <c:pt idx="210">
                        <c:v>6.9089897089953158</c:v>
                      </c:pt>
                      <c:pt idx="211">
                        <c:v>6.9165022010675585</c:v>
                      </c:pt>
                      <c:pt idx="212">
                        <c:v>7.0554151341386886</c:v>
                      </c:pt>
                      <c:pt idx="213">
                        <c:v>7.1421363828792499</c:v>
                      </c:pt>
                      <c:pt idx="214">
                        <c:v>7.0701585445894022</c:v>
                      </c:pt>
                      <c:pt idx="215">
                        <c:v>7.0698645779536777</c:v>
                      </c:pt>
                      <c:pt idx="216">
                        <c:v>6.90494269594166</c:v>
                      </c:pt>
                      <c:pt idx="217">
                        <c:v>6.9613959235728569</c:v>
                      </c:pt>
                      <c:pt idx="218">
                        <c:v>7.018231525300318</c:v>
                      </c:pt>
                      <c:pt idx="219">
                        <c:v>7.0383327630994259</c:v>
                      </c:pt>
                      <c:pt idx="220">
                        <c:v>7.1550222164980957</c:v>
                      </c:pt>
                      <c:pt idx="221">
                        <c:v>7.0544114918516314</c:v>
                      </c:pt>
                      <c:pt idx="222">
                        <c:v>6.9729601003178328</c:v>
                      </c:pt>
                      <c:pt idx="223">
                        <c:v>7.0573162271213494</c:v>
                      </c:pt>
                      <c:pt idx="224">
                        <c:v>7.0369038862350495</c:v>
                      </c:pt>
                      <c:pt idx="225">
                        <c:v>7.0480497134834286</c:v>
                      </c:pt>
                      <c:pt idx="226">
                        <c:v>7.0010272769775046</c:v>
                      </c:pt>
                      <c:pt idx="227">
                        <c:v>7.0708700642080613</c:v>
                      </c:pt>
                      <c:pt idx="228">
                        <c:v>7.0440680436440424</c:v>
                      </c:pt>
                      <c:pt idx="229">
                        <c:v>6.9347718687398707</c:v>
                      </c:pt>
                      <c:pt idx="230">
                        <c:v>7.0151053054326331</c:v>
                      </c:pt>
                      <c:pt idx="231">
                        <c:v>7.0994694721720482</c:v>
                      </c:pt>
                      <c:pt idx="232">
                        <c:v>7.1026147258588512</c:v>
                      </c:pt>
                      <c:pt idx="233">
                        <c:v>7.053914998809061</c:v>
                      </c:pt>
                      <c:pt idx="234">
                        <c:v>7.0189799141771694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28E-4D64-A1B7-FEFFF8F998A8}"/>
                  </c:ext>
                </c:extLst>
              </c15:ser>
            </c15:filteredScatterSeries>
            <c15:filteredScatterSeries>
              <c15:ser>
                <c:idx val="25"/>
                <c:order val="16"/>
                <c:tx>
                  <c:v>TK_2-256mg/mL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Sheet1!$F$3778:$F$4012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Sheet1!$G$3778:$G$4012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6.4377507085766643</c:v>
                      </c:pt>
                      <c:pt idx="1">
                        <c:v>6.4034793373212002</c:v>
                      </c:pt>
                      <c:pt idx="2">
                        <c:v>6.3752684154690433</c:v>
                      </c:pt>
                      <c:pt idx="3">
                        <c:v>6.3285696479427722</c:v>
                      </c:pt>
                      <c:pt idx="4">
                        <c:v>6.3478514465876179</c:v>
                      </c:pt>
                      <c:pt idx="5">
                        <c:v>6.3139253718592263</c:v>
                      </c:pt>
                      <c:pt idx="6">
                        <c:v>6.3574668562208938</c:v>
                      </c:pt>
                      <c:pt idx="7">
                        <c:v>6.4033504664366498</c:v>
                      </c:pt>
                      <c:pt idx="8">
                        <c:v>6.3070644195919563</c:v>
                      </c:pt>
                      <c:pt idx="9">
                        <c:v>6.3266606592425614</c:v>
                      </c:pt>
                      <c:pt idx="10">
                        <c:v>6.2995550451098676</c:v>
                      </c:pt>
                      <c:pt idx="11">
                        <c:v>6.3512393657768538</c:v>
                      </c:pt>
                      <c:pt idx="12">
                        <c:v>6.4213481724329693</c:v>
                      </c:pt>
                      <c:pt idx="13">
                        <c:v>6.3987580239401929</c:v>
                      </c:pt>
                      <c:pt idx="14">
                        <c:v>6.6034815305100354</c:v>
                      </c:pt>
                      <c:pt idx="15">
                        <c:v>6.5516940116937636</c:v>
                      </c:pt>
                      <c:pt idx="16">
                        <c:v>6.5649060831288892</c:v>
                      </c:pt>
                      <c:pt idx="17">
                        <c:v>6.5925035150225</c:v>
                      </c:pt>
                      <c:pt idx="18">
                        <c:v>6.6000785578432781</c:v>
                      </c:pt>
                      <c:pt idx="19">
                        <c:v>6.6023753653593893</c:v>
                      </c:pt>
                      <c:pt idx="20">
                        <c:v>6.5330743010483028</c:v>
                      </c:pt>
                      <c:pt idx="21">
                        <c:v>6.5732675631476907</c:v>
                      </c:pt>
                      <c:pt idx="22">
                        <c:v>6.5583867817259565</c:v>
                      </c:pt>
                      <c:pt idx="23">
                        <c:v>6.5348410280898337</c:v>
                      </c:pt>
                      <c:pt idx="24">
                        <c:v>6.4773104468828366</c:v>
                      </c:pt>
                      <c:pt idx="25">
                        <c:v>6.4263905222659155</c:v>
                      </c:pt>
                      <c:pt idx="26">
                        <c:v>6.3419345261980107</c:v>
                      </c:pt>
                      <c:pt idx="27">
                        <c:v>6.3992377693487423</c:v>
                      </c:pt>
                      <c:pt idx="28">
                        <c:v>6.3724018404075373</c:v>
                      </c:pt>
                      <c:pt idx="29">
                        <c:v>6.3561896406843301</c:v>
                      </c:pt>
                      <c:pt idx="30">
                        <c:v>6.3686681831195191</c:v>
                      </c:pt>
                      <c:pt idx="31">
                        <c:v>6.3203328850119718</c:v>
                      </c:pt>
                      <c:pt idx="32">
                        <c:v>6.347249611546423</c:v>
                      </c:pt>
                      <c:pt idx="33">
                        <c:v>6.2965992659626258</c:v>
                      </c:pt>
                      <c:pt idx="34">
                        <c:v>6.2857119998896316</c:v>
                      </c:pt>
                      <c:pt idx="35">
                        <c:v>6.3122775234732904</c:v>
                      </c:pt>
                      <c:pt idx="36">
                        <c:v>6.3173262350462327</c:v>
                      </c:pt>
                      <c:pt idx="37">
                        <c:v>6.3671169432757235</c:v>
                      </c:pt>
                      <c:pt idx="38">
                        <c:v>6.2961499914709496</c:v>
                      </c:pt>
                      <c:pt idx="39">
                        <c:v>6.2968624505296855</c:v>
                      </c:pt>
                      <c:pt idx="40">
                        <c:v>6.3197309577395302</c:v>
                      </c:pt>
                      <c:pt idx="41">
                        <c:v>6.3029610678451515</c:v>
                      </c:pt>
                      <c:pt idx="42">
                        <c:v>6.2790659979030501</c:v>
                      </c:pt>
                      <c:pt idx="43">
                        <c:v>6.2280522029961984</c:v>
                      </c:pt>
                      <c:pt idx="44">
                        <c:v>6.2434256273898399</c:v>
                      </c:pt>
                      <c:pt idx="45">
                        <c:v>6.3271751061082711</c:v>
                      </c:pt>
                      <c:pt idx="46">
                        <c:v>6.2714888384244221</c:v>
                      </c:pt>
                      <c:pt idx="47">
                        <c:v>6.2728794343568177</c:v>
                      </c:pt>
                      <c:pt idx="48">
                        <c:v>6.1835111767753546</c:v>
                      </c:pt>
                      <c:pt idx="49">
                        <c:v>6.2038332676980241</c:v>
                      </c:pt>
                      <c:pt idx="50">
                        <c:v>6.1630913665490805</c:v>
                      </c:pt>
                      <c:pt idx="51">
                        <c:v>6.2367649948537158</c:v>
                      </c:pt>
                      <c:pt idx="52">
                        <c:v>6.2448022377543424</c:v>
                      </c:pt>
                      <c:pt idx="53">
                        <c:v>6.3105460113286558</c:v>
                      </c:pt>
                      <c:pt idx="54">
                        <c:v>6.2296938296077151</c:v>
                      </c:pt>
                      <c:pt idx="55">
                        <c:v>6.2195927469750609</c:v>
                      </c:pt>
                      <c:pt idx="56">
                        <c:v>6.1988704231166505</c:v>
                      </c:pt>
                      <c:pt idx="57">
                        <c:v>6.2224636960563533</c:v>
                      </c:pt>
                      <c:pt idx="58">
                        <c:v>6.2080237291940934</c:v>
                      </c:pt>
                      <c:pt idx="59">
                        <c:v>6.2145384303329756</c:v>
                      </c:pt>
                      <c:pt idx="60">
                        <c:v>6.2011537915200474</c:v>
                      </c:pt>
                      <c:pt idx="61">
                        <c:v>6.2461196138883546</c:v>
                      </c:pt>
                      <c:pt idx="62">
                        <c:v>6.1850660729765297</c:v>
                      </c:pt>
                      <c:pt idx="63">
                        <c:v>6.2467533485425406</c:v>
                      </c:pt>
                      <c:pt idx="64">
                        <c:v>6.2136980463206246</c:v>
                      </c:pt>
                      <c:pt idx="65">
                        <c:v>6.1770778311850929</c:v>
                      </c:pt>
                      <c:pt idx="66">
                        <c:v>6.2497887473431168</c:v>
                      </c:pt>
                      <c:pt idx="67">
                        <c:v>6.1796114297589471</c:v>
                      </c:pt>
                      <c:pt idx="68">
                        <c:v>6.1718801226981279</c:v>
                      </c:pt>
                      <c:pt idx="69">
                        <c:v>6.1743944314657702</c:v>
                      </c:pt>
                      <c:pt idx="70">
                        <c:v>6.1905717568002396</c:v>
                      </c:pt>
                      <c:pt idx="71">
                        <c:v>6.2031854359806164</c:v>
                      </c:pt>
                      <c:pt idx="72">
                        <c:v>6.1799479760429623</c:v>
                      </c:pt>
                      <c:pt idx="73">
                        <c:v>6.1021104982269563</c:v>
                      </c:pt>
                      <c:pt idx="74">
                        <c:v>6.2110603620401861</c:v>
                      </c:pt>
                      <c:pt idx="75">
                        <c:v>6.1682854248917698</c:v>
                      </c:pt>
                      <c:pt idx="76">
                        <c:v>6.2570522295321558</c:v>
                      </c:pt>
                      <c:pt idx="77">
                        <c:v>6.201023811433223</c:v>
                      </c:pt>
                      <c:pt idx="78">
                        <c:v>6.1674259218621552</c:v>
                      </c:pt>
                      <c:pt idx="79">
                        <c:v>6.2010859474703484</c:v>
                      </c:pt>
                      <c:pt idx="80">
                        <c:v>6.2073775557008872</c:v>
                      </c:pt>
                      <c:pt idx="81">
                        <c:v>6.1138697326155782</c:v>
                      </c:pt>
                      <c:pt idx="82">
                        <c:v>6.1344188176076733</c:v>
                      </c:pt>
                      <c:pt idx="83">
                        <c:v>6.1890784775378744</c:v>
                      </c:pt>
                      <c:pt idx="84">
                        <c:v>6.1834319205241259</c:v>
                      </c:pt>
                      <c:pt idx="85">
                        <c:v>6.2307398037590112</c:v>
                      </c:pt>
                      <c:pt idx="86">
                        <c:v>6.1944730001804968</c:v>
                      </c:pt>
                      <c:pt idx="87">
                        <c:v>6.1382194499213183</c:v>
                      </c:pt>
                      <c:pt idx="88">
                        <c:v>6.179273485735048</c:v>
                      </c:pt>
                      <c:pt idx="89">
                        <c:v>6.1334018587350512</c:v>
                      </c:pt>
                      <c:pt idx="90">
                        <c:v>6.1436947246657683</c:v>
                      </c:pt>
                      <c:pt idx="91">
                        <c:v>6.1756722607615178</c:v>
                      </c:pt>
                      <c:pt idx="92">
                        <c:v>6.1402628710393792</c:v>
                      </c:pt>
                      <c:pt idx="93">
                        <c:v>6.1709157583116534</c:v>
                      </c:pt>
                      <c:pt idx="94">
                        <c:v>6.1644352951880554</c:v>
                      </c:pt>
                      <c:pt idx="95">
                        <c:v>6.0721892014154646</c:v>
                      </c:pt>
                      <c:pt idx="96">
                        <c:v>6.1682956593205374</c:v>
                      </c:pt>
                      <c:pt idx="97">
                        <c:v>6.1455200285914415</c:v>
                      </c:pt>
                      <c:pt idx="98">
                        <c:v>6.2036059869432734</c:v>
                      </c:pt>
                      <c:pt idx="99">
                        <c:v>6.1583694819884061</c:v>
                      </c:pt>
                      <c:pt idx="100">
                        <c:v>6.1850922617110768</c:v>
                      </c:pt>
                      <c:pt idx="101">
                        <c:v>6.1664048522294053</c:v>
                      </c:pt>
                      <c:pt idx="102">
                        <c:v>6.1871797610262131</c:v>
                      </c:pt>
                      <c:pt idx="103">
                        <c:v>6.1971740641849387</c:v>
                      </c:pt>
                      <c:pt idx="104">
                        <c:v>6.200960564733129</c:v>
                      </c:pt>
                      <c:pt idx="105">
                        <c:v>6.2179678983579452</c:v>
                      </c:pt>
                      <c:pt idx="106">
                        <c:v>6.2046720972570668</c:v>
                      </c:pt>
                      <c:pt idx="107">
                        <c:v>6.0933202647822577</c:v>
                      </c:pt>
                      <c:pt idx="108">
                        <c:v>6.1493800343606297</c:v>
                      </c:pt>
                      <c:pt idx="109">
                        <c:v>6.1928986179460725</c:v>
                      </c:pt>
                      <c:pt idx="110">
                        <c:v>6.2221195400651439</c:v>
                      </c:pt>
                      <c:pt idx="111">
                        <c:v>6.2417527451831427</c:v>
                      </c:pt>
                      <c:pt idx="112">
                        <c:v>6.2367499563727131</c:v>
                      </c:pt>
                      <c:pt idx="113">
                        <c:v>6.1864419597927318</c:v>
                      </c:pt>
                      <c:pt idx="114">
                        <c:v>6.205585128364552</c:v>
                      </c:pt>
                      <c:pt idx="115">
                        <c:v>6.2981970295250047</c:v>
                      </c:pt>
                      <c:pt idx="116">
                        <c:v>6.1947120847684483</c:v>
                      </c:pt>
                      <c:pt idx="117">
                        <c:v>6.218349034910263</c:v>
                      </c:pt>
                      <c:pt idx="118">
                        <c:v>6.175012606786292</c:v>
                      </c:pt>
                      <c:pt idx="119">
                        <c:v>6.2002232191134805</c:v>
                      </c:pt>
                      <c:pt idx="120">
                        <c:v>6.2900531220266576</c:v>
                      </c:pt>
                      <c:pt idx="121">
                        <c:v>6.2465901917084254</c:v>
                      </c:pt>
                      <c:pt idx="122">
                        <c:v>6.1939932995604563</c:v>
                      </c:pt>
                      <c:pt idx="123">
                        <c:v>6.2341663291688096</c:v>
                      </c:pt>
                      <c:pt idx="124">
                        <c:v>6.2351822157820607</c:v>
                      </c:pt>
                      <c:pt idx="125">
                        <c:v>6.2433884088777116</c:v>
                      </c:pt>
                      <c:pt idx="126">
                        <c:v>6.2986292502084842</c:v>
                      </c:pt>
                      <c:pt idx="127">
                        <c:v>6.2440017702603825</c:v>
                      </c:pt>
                      <c:pt idx="128">
                        <c:v>6.2318648886203318</c:v>
                      </c:pt>
                      <c:pt idx="129">
                        <c:v>6.232248604331561</c:v>
                      </c:pt>
                      <c:pt idx="130">
                        <c:v>6.3223590134223961</c:v>
                      </c:pt>
                      <c:pt idx="131">
                        <c:v>6.3348766597907167</c:v>
                      </c:pt>
                      <c:pt idx="132">
                        <c:v>6.2795900000540543</c:v>
                      </c:pt>
                      <c:pt idx="133">
                        <c:v>6.2919814058486319</c:v>
                      </c:pt>
                      <c:pt idx="134">
                        <c:v>6.2949308983083752</c:v>
                      </c:pt>
                      <c:pt idx="135">
                        <c:v>6.2574755996791769</c:v>
                      </c:pt>
                      <c:pt idx="136">
                        <c:v>6.2342940831891429</c:v>
                      </c:pt>
                      <c:pt idx="137">
                        <c:v>6.2111921486714454</c:v>
                      </c:pt>
                      <c:pt idx="138">
                        <c:v>6.2159914747858371</c:v>
                      </c:pt>
                      <c:pt idx="139">
                        <c:v>6.2459204301802096</c:v>
                      </c:pt>
                      <c:pt idx="140">
                        <c:v>6.2620913178453463</c:v>
                      </c:pt>
                      <c:pt idx="141">
                        <c:v>6.3017341588827396</c:v>
                      </c:pt>
                      <c:pt idx="142">
                        <c:v>6.2257477965225476</c:v>
                      </c:pt>
                      <c:pt idx="143">
                        <c:v>6.2062098674605632</c:v>
                      </c:pt>
                      <c:pt idx="144">
                        <c:v>6.220683120452116</c:v>
                      </c:pt>
                      <c:pt idx="145">
                        <c:v>6.1776700376887614</c:v>
                      </c:pt>
                      <c:pt idx="146">
                        <c:v>6.2386542448005278</c:v>
                      </c:pt>
                      <c:pt idx="147">
                        <c:v>6.2150079879482609</c:v>
                      </c:pt>
                      <c:pt idx="148">
                        <c:v>6.2503190668940132</c:v>
                      </c:pt>
                      <c:pt idx="149">
                        <c:v>6.217867219410917</c:v>
                      </c:pt>
                      <c:pt idx="150">
                        <c:v>6.2719727008407746</c:v>
                      </c:pt>
                      <c:pt idx="151">
                        <c:v>6.3437503829467401</c:v>
                      </c:pt>
                      <c:pt idx="152">
                        <c:v>6.24630867536679</c:v>
                      </c:pt>
                      <c:pt idx="153">
                        <c:v>6.1861789223125685</c:v>
                      </c:pt>
                      <c:pt idx="154">
                        <c:v>6.2364188368033666</c:v>
                      </c:pt>
                      <c:pt idx="155">
                        <c:v>6.2234466047306078</c:v>
                      </c:pt>
                      <c:pt idx="156">
                        <c:v>6.2450145538918793</c:v>
                      </c:pt>
                      <c:pt idx="157">
                        <c:v>6.1936217470317008</c:v>
                      </c:pt>
                      <c:pt idx="158">
                        <c:v>6.3100012193289903</c:v>
                      </c:pt>
                      <c:pt idx="159">
                        <c:v>6.2602555173145298</c:v>
                      </c:pt>
                      <c:pt idx="160">
                        <c:v>6.3662503945981745</c:v>
                      </c:pt>
                      <c:pt idx="161">
                        <c:v>6.3396800393527686</c:v>
                      </c:pt>
                      <c:pt idx="162">
                        <c:v>6.5325265445285909</c:v>
                      </c:pt>
                      <c:pt idx="163">
                        <c:v>6.4211607166385187</c:v>
                      </c:pt>
                      <c:pt idx="164">
                        <c:v>6.6322874319174066</c:v>
                      </c:pt>
                      <c:pt idx="165">
                        <c:v>6.5178248625190927</c:v>
                      </c:pt>
                      <c:pt idx="166">
                        <c:v>6.5541594567810444</c:v>
                      </c:pt>
                      <c:pt idx="167">
                        <c:v>6.5862622483754105</c:v>
                      </c:pt>
                      <c:pt idx="168">
                        <c:v>6.6415917077282627</c:v>
                      </c:pt>
                      <c:pt idx="169">
                        <c:v>6.6367080230072855</c:v>
                      </c:pt>
                      <c:pt idx="170">
                        <c:v>6.5590902497058758</c:v>
                      </c:pt>
                      <c:pt idx="171">
                        <c:v>6.5055987916180031</c:v>
                      </c:pt>
                      <c:pt idx="172">
                        <c:v>6.4241212487712369</c:v>
                      </c:pt>
                      <c:pt idx="173">
                        <c:v>6.4546480166231488</c:v>
                      </c:pt>
                      <c:pt idx="174">
                        <c:v>6.4026392464271149</c:v>
                      </c:pt>
                      <c:pt idx="175">
                        <c:v>6.4710332111121192</c:v>
                      </c:pt>
                      <c:pt idx="176">
                        <c:v>6.3997266593353483</c:v>
                      </c:pt>
                      <c:pt idx="177">
                        <c:v>6.5251962199706446</c:v>
                      </c:pt>
                      <c:pt idx="178">
                        <c:v>6.1776948648230432</c:v>
                      </c:pt>
                      <c:pt idx="179">
                        <c:v>6.1022056458839735</c:v>
                      </c:pt>
                      <c:pt idx="180">
                        <c:v>6.1680635106118951</c:v>
                      </c:pt>
                      <c:pt idx="181">
                        <c:v>6.1274206466534711</c:v>
                      </c:pt>
                      <c:pt idx="182">
                        <c:v>6.1596525149006798</c:v>
                      </c:pt>
                      <c:pt idx="183">
                        <c:v>6.1757360407207376</c:v>
                      </c:pt>
                      <c:pt idx="184">
                        <c:v>6.0738673249696875</c:v>
                      </c:pt>
                      <c:pt idx="185">
                        <c:v>6.0771498036378739</c:v>
                      </c:pt>
                      <c:pt idx="186">
                        <c:v>6.0926519373329917</c:v>
                      </c:pt>
                      <c:pt idx="187">
                        <c:v>6.0846648490040076</c:v>
                      </c:pt>
                      <c:pt idx="188">
                        <c:v>6.0989738296634446</c:v>
                      </c:pt>
                      <c:pt idx="189">
                        <c:v>6.1433312159991882</c:v>
                      </c:pt>
                      <c:pt idx="190">
                        <c:v>6.1356064380498241</c:v>
                      </c:pt>
                      <c:pt idx="191">
                        <c:v>6.1447859682642072</c:v>
                      </c:pt>
                      <c:pt idx="192">
                        <c:v>6.1199272544421062</c:v>
                      </c:pt>
                      <c:pt idx="193">
                        <c:v>6.0482962987795643</c:v>
                      </c:pt>
                      <c:pt idx="194">
                        <c:v>6.0920842638042529</c:v>
                      </c:pt>
                      <c:pt idx="195">
                        <c:v>6.0806083950634884</c:v>
                      </c:pt>
                      <c:pt idx="196">
                        <c:v>6.06495398721691</c:v>
                      </c:pt>
                      <c:pt idx="197">
                        <c:v>6.1061307316960063</c:v>
                      </c:pt>
                      <c:pt idx="198">
                        <c:v>6.1391457268334211</c:v>
                      </c:pt>
                      <c:pt idx="199">
                        <c:v>6.1184186305117558</c:v>
                      </c:pt>
                      <c:pt idx="200">
                        <c:v>6.135206500603859</c:v>
                      </c:pt>
                      <c:pt idx="201">
                        <c:v>6.1998009450488443</c:v>
                      </c:pt>
                      <c:pt idx="202">
                        <c:v>6.1375976868885589</c:v>
                      </c:pt>
                      <c:pt idx="203">
                        <c:v>6.1490275540980903</c:v>
                      </c:pt>
                      <c:pt idx="204">
                        <c:v>6.1663145053792618</c:v>
                      </c:pt>
                      <c:pt idx="205">
                        <c:v>6.1193577486104376</c:v>
                      </c:pt>
                      <c:pt idx="206">
                        <c:v>6.0395037599244752</c:v>
                      </c:pt>
                      <c:pt idx="207">
                        <c:v>6.1438825924754106</c:v>
                      </c:pt>
                      <c:pt idx="208">
                        <c:v>6.1338380835215833</c:v>
                      </c:pt>
                      <c:pt idx="209">
                        <c:v>6.162119885878977</c:v>
                      </c:pt>
                      <c:pt idx="210">
                        <c:v>6.11376226940029</c:v>
                      </c:pt>
                      <c:pt idx="211">
                        <c:v>6.1848730888800016</c:v>
                      </c:pt>
                      <c:pt idx="212">
                        <c:v>6.1419552073244752</c:v>
                      </c:pt>
                      <c:pt idx="213">
                        <c:v>6.1482134563095165</c:v>
                      </c:pt>
                      <c:pt idx="214">
                        <c:v>6.1086832020290025</c:v>
                      </c:pt>
                      <c:pt idx="215">
                        <c:v>6.1550692197620629</c:v>
                      </c:pt>
                      <c:pt idx="216">
                        <c:v>6.17411810949526</c:v>
                      </c:pt>
                      <c:pt idx="217">
                        <c:v>6.1243733909128917</c:v>
                      </c:pt>
                      <c:pt idx="218">
                        <c:v>6.1104428271983497</c:v>
                      </c:pt>
                      <c:pt idx="219">
                        <c:v>6.1886518351313748</c:v>
                      </c:pt>
                      <c:pt idx="220">
                        <c:v>6.1775110906002668</c:v>
                      </c:pt>
                      <c:pt idx="221">
                        <c:v>6.0625781135410772</c:v>
                      </c:pt>
                      <c:pt idx="222">
                        <c:v>6.1472219583186352</c:v>
                      </c:pt>
                      <c:pt idx="223">
                        <c:v>6.0366298905182179</c:v>
                      </c:pt>
                      <c:pt idx="224">
                        <c:v>6.1640803749103874</c:v>
                      </c:pt>
                      <c:pt idx="225">
                        <c:v>6.1354120161578081</c:v>
                      </c:pt>
                      <c:pt idx="226">
                        <c:v>6.1942350575738558</c:v>
                      </c:pt>
                      <c:pt idx="227">
                        <c:v>6.1066245462180166</c:v>
                      </c:pt>
                      <c:pt idx="228">
                        <c:v>6.1450998082290713</c:v>
                      </c:pt>
                      <c:pt idx="229">
                        <c:v>6.1163542106166835</c:v>
                      </c:pt>
                      <c:pt idx="230">
                        <c:v>6.086988611636226</c:v>
                      </c:pt>
                      <c:pt idx="231">
                        <c:v>6.0609078199059034</c:v>
                      </c:pt>
                      <c:pt idx="232">
                        <c:v>6.0726210528720523</c:v>
                      </c:pt>
                      <c:pt idx="233">
                        <c:v>6.1191716371468896</c:v>
                      </c:pt>
                      <c:pt idx="234">
                        <c:v>6.1892378857722203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28E-4D64-A1B7-FEFFF8F998A8}"/>
                  </c:ext>
                </c:extLst>
              </c15:ser>
            </c15:filteredScatterSeries>
            <c15:filteredScatterSeries>
              <c15:ser>
                <c:idx val="26"/>
                <c:order val="17"/>
                <c:tx>
                  <c:v>TK_3-256mg/mL</c:v>
                </c:tx>
                <c:spPr>
                  <a:ln w="25400">
                    <a:noFill/>
                  </a:ln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Sheet1!$F$4013:$F$4247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Sheet1!$G$4013:$G$4247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6.4866851918866955</c:v>
                      </c:pt>
                      <c:pt idx="1">
                        <c:v>6.2098101841641551</c:v>
                      </c:pt>
                      <c:pt idx="2">
                        <c:v>6.34322526642935</c:v>
                      </c:pt>
                      <c:pt idx="3">
                        <c:v>6.2998229872979969</c:v>
                      </c:pt>
                      <c:pt idx="4">
                        <c:v>6.362168448427707</c:v>
                      </c:pt>
                      <c:pt idx="5">
                        <c:v>6.380731087200771</c:v>
                      </c:pt>
                      <c:pt idx="6">
                        <c:v>6.3212234792104667</c:v>
                      </c:pt>
                      <c:pt idx="7">
                        <c:v>6.2885645524304215</c:v>
                      </c:pt>
                      <c:pt idx="8">
                        <c:v>6.3781397849323795</c:v>
                      </c:pt>
                      <c:pt idx="9">
                        <c:v>6.2781321017089873</c:v>
                      </c:pt>
                      <c:pt idx="10">
                        <c:v>6.392034637414719</c:v>
                      </c:pt>
                      <c:pt idx="11">
                        <c:v>6.4308164113411728</c:v>
                      </c:pt>
                      <c:pt idx="12">
                        <c:v>6.3816889530762282</c:v>
                      </c:pt>
                      <c:pt idx="13">
                        <c:v>6.4361787421967591</c:v>
                      </c:pt>
                      <c:pt idx="14">
                        <c:v>6.5286700057675597</c:v>
                      </c:pt>
                      <c:pt idx="15">
                        <c:v>6.5722593401698015</c:v>
                      </c:pt>
                      <c:pt idx="16">
                        <c:v>6.6497370902490767</c:v>
                      </c:pt>
                      <c:pt idx="17">
                        <c:v>6.6070786919366276</c:v>
                      </c:pt>
                      <c:pt idx="18">
                        <c:v>6.5776657977186472</c:v>
                      </c:pt>
                      <c:pt idx="19">
                        <c:v>6.5164984978806109</c:v>
                      </c:pt>
                      <c:pt idx="20">
                        <c:v>6.5576340785768394</c:v>
                      </c:pt>
                      <c:pt idx="21">
                        <c:v>6.5293343516013191</c:v>
                      </c:pt>
                      <c:pt idx="22">
                        <c:v>6.565567891705717</c:v>
                      </c:pt>
                      <c:pt idx="23">
                        <c:v>6.4707152872771827</c:v>
                      </c:pt>
                      <c:pt idx="24">
                        <c:v>6.5286976770261376</c:v>
                      </c:pt>
                      <c:pt idx="25">
                        <c:v>6.4535042197631229</c:v>
                      </c:pt>
                      <c:pt idx="26">
                        <c:v>6.5141822688272093</c:v>
                      </c:pt>
                      <c:pt idx="27">
                        <c:v>6.4498363232046447</c:v>
                      </c:pt>
                      <c:pt idx="28">
                        <c:v>6.4577025378864485</c:v>
                      </c:pt>
                      <c:pt idx="29">
                        <c:v>6.3897532498558931</c:v>
                      </c:pt>
                      <c:pt idx="30">
                        <c:v>6.4242081592070965</c:v>
                      </c:pt>
                      <c:pt idx="31">
                        <c:v>6.3968913053513106</c:v>
                      </c:pt>
                      <c:pt idx="32">
                        <c:v>6.3474673914040949</c:v>
                      </c:pt>
                      <c:pt idx="33">
                        <c:v>6.3773282483232903</c:v>
                      </c:pt>
                      <c:pt idx="34">
                        <c:v>6.3091158136502257</c:v>
                      </c:pt>
                      <c:pt idx="35">
                        <c:v>6.3942934347297804</c:v>
                      </c:pt>
                      <c:pt idx="36">
                        <c:v>6.3599569540988439</c:v>
                      </c:pt>
                      <c:pt idx="37">
                        <c:v>6.3445663368598018</c:v>
                      </c:pt>
                      <c:pt idx="38">
                        <c:v>6.3774046498592298</c:v>
                      </c:pt>
                      <c:pt idx="39">
                        <c:v>6.3512525703690743</c:v>
                      </c:pt>
                      <c:pt idx="40">
                        <c:v>6.3188126943837624</c:v>
                      </c:pt>
                      <c:pt idx="41">
                        <c:v>6.3217750577804903</c:v>
                      </c:pt>
                      <c:pt idx="42">
                        <c:v>6.3092998831349831</c:v>
                      </c:pt>
                      <c:pt idx="43">
                        <c:v>6.3269834474605009</c:v>
                      </c:pt>
                      <c:pt idx="44">
                        <c:v>6.2870104407740062</c:v>
                      </c:pt>
                      <c:pt idx="45">
                        <c:v>6.2804803488535228</c:v>
                      </c:pt>
                      <c:pt idx="46">
                        <c:v>6.3081954481509444</c:v>
                      </c:pt>
                      <c:pt idx="47">
                        <c:v>6.3116682526202315</c:v>
                      </c:pt>
                      <c:pt idx="48">
                        <c:v>6.2827359409182435</c:v>
                      </c:pt>
                      <c:pt idx="49">
                        <c:v>6.3143360104190496</c:v>
                      </c:pt>
                      <c:pt idx="50">
                        <c:v>6.3018974555458191</c:v>
                      </c:pt>
                      <c:pt idx="51">
                        <c:v>6.2601330013901162</c:v>
                      </c:pt>
                      <c:pt idx="52">
                        <c:v>6.263946686427861</c:v>
                      </c:pt>
                      <c:pt idx="53">
                        <c:v>6.2462170833836455</c:v>
                      </c:pt>
                      <c:pt idx="54">
                        <c:v>6.2819070663875323</c:v>
                      </c:pt>
                      <c:pt idx="55">
                        <c:v>6.2215718850463428</c:v>
                      </c:pt>
                      <c:pt idx="56">
                        <c:v>6.2099015149606007</c:v>
                      </c:pt>
                      <c:pt idx="57">
                        <c:v>6.1661829653934674</c:v>
                      </c:pt>
                      <c:pt idx="58">
                        <c:v>6.259032388294683</c:v>
                      </c:pt>
                      <c:pt idx="59">
                        <c:v>6.2613149381245421</c:v>
                      </c:pt>
                      <c:pt idx="60">
                        <c:v>6.2716710245116793</c:v>
                      </c:pt>
                      <c:pt idx="61">
                        <c:v>6.1888379082628138</c:v>
                      </c:pt>
                      <c:pt idx="62">
                        <c:v>6.2809037164634054</c:v>
                      </c:pt>
                      <c:pt idx="63">
                        <c:v>6.2025335779242337</c:v>
                      </c:pt>
                      <c:pt idx="64">
                        <c:v>6.2468265277960393</c:v>
                      </c:pt>
                      <c:pt idx="65">
                        <c:v>6.1513253317921546</c:v>
                      </c:pt>
                      <c:pt idx="66">
                        <c:v>6.2198381406931675</c:v>
                      </c:pt>
                      <c:pt idx="67">
                        <c:v>6.1617057802198758</c:v>
                      </c:pt>
                      <c:pt idx="68">
                        <c:v>6.1633373275058858</c:v>
                      </c:pt>
                      <c:pt idx="69">
                        <c:v>6.1891302501773335</c:v>
                      </c:pt>
                      <c:pt idx="70">
                        <c:v>6.2275650651928816</c:v>
                      </c:pt>
                      <c:pt idx="71">
                        <c:v>6.1731597123113309</c:v>
                      </c:pt>
                      <c:pt idx="72">
                        <c:v>6.1550754624185418</c:v>
                      </c:pt>
                      <c:pt idx="73">
                        <c:v>6.1857979484920431</c:v>
                      </c:pt>
                      <c:pt idx="74">
                        <c:v>6.1767629564578286</c:v>
                      </c:pt>
                      <c:pt idx="75">
                        <c:v>6.1054003790850917</c:v>
                      </c:pt>
                      <c:pt idx="76">
                        <c:v>6.175955410021543</c:v>
                      </c:pt>
                      <c:pt idx="77">
                        <c:v>6.2187407212273129</c:v>
                      </c:pt>
                      <c:pt idx="78">
                        <c:v>6.1673701225861537</c:v>
                      </c:pt>
                      <c:pt idx="79">
                        <c:v>6.1685744630815122</c:v>
                      </c:pt>
                      <c:pt idx="80">
                        <c:v>6.111225049891277</c:v>
                      </c:pt>
                      <c:pt idx="81">
                        <c:v>6.1523529754288795</c:v>
                      </c:pt>
                      <c:pt idx="82">
                        <c:v>6.2011876241697621</c:v>
                      </c:pt>
                      <c:pt idx="83">
                        <c:v>6.1555034156118973</c:v>
                      </c:pt>
                      <c:pt idx="84">
                        <c:v>6.2037755465733424</c:v>
                      </c:pt>
                      <c:pt idx="85">
                        <c:v>6.1553240717103295</c:v>
                      </c:pt>
                      <c:pt idx="86">
                        <c:v>6.1697008371658137</c:v>
                      </c:pt>
                      <c:pt idx="87">
                        <c:v>6.1577149379584242</c:v>
                      </c:pt>
                      <c:pt idx="88">
                        <c:v>6.1689492271012432</c:v>
                      </c:pt>
                      <c:pt idx="89">
                        <c:v>6.1295469414936639</c:v>
                      </c:pt>
                      <c:pt idx="90">
                        <c:v>6.1406855201610799</c:v>
                      </c:pt>
                      <c:pt idx="91">
                        <c:v>6.1450465413589361</c:v>
                      </c:pt>
                      <c:pt idx="92">
                        <c:v>6.1550775939526368</c:v>
                      </c:pt>
                      <c:pt idx="93">
                        <c:v>6.1399570304182083</c:v>
                      </c:pt>
                      <c:pt idx="94">
                        <c:v>6.1575416961054517</c:v>
                      </c:pt>
                      <c:pt idx="95">
                        <c:v>6.1942536560726662</c:v>
                      </c:pt>
                      <c:pt idx="96">
                        <c:v>6.1962174044323834</c:v>
                      </c:pt>
                      <c:pt idx="97">
                        <c:v>6.1652131495507039</c:v>
                      </c:pt>
                      <c:pt idx="98">
                        <c:v>6.1810066295864274</c:v>
                      </c:pt>
                      <c:pt idx="99">
                        <c:v>6.2003390353362251</c:v>
                      </c:pt>
                      <c:pt idx="100">
                        <c:v>6.2540439165505051</c:v>
                      </c:pt>
                      <c:pt idx="101">
                        <c:v>6.222228912423942</c:v>
                      </c:pt>
                      <c:pt idx="102">
                        <c:v>6.1730206917842407</c:v>
                      </c:pt>
                      <c:pt idx="103">
                        <c:v>6.1690377468105906</c:v>
                      </c:pt>
                      <c:pt idx="104">
                        <c:v>6.2554777976656597</c:v>
                      </c:pt>
                      <c:pt idx="105">
                        <c:v>6.1781582304974627</c:v>
                      </c:pt>
                      <c:pt idx="106">
                        <c:v>6.2415774942235567</c:v>
                      </c:pt>
                      <c:pt idx="107">
                        <c:v>6.2161148398272346</c:v>
                      </c:pt>
                      <c:pt idx="108">
                        <c:v>6.1953183087989974</c:v>
                      </c:pt>
                      <c:pt idx="109">
                        <c:v>6.1932152960592726</c:v>
                      </c:pt>
                      <c:pt idx="110">
                        <c:v>6.2672660824108721</c:v>
                      </c:pt>
                      <c:pt idx="111">
                        <c:v>6.2569054595407554</c:v>
                      </c:pt>
                      <c:pt idx="112">
                        <c:v>6.2823648993749917</c:v>
                      </c:pt>
                      <c:pt idx="113">
                        <c:v>6.2831354327711049</c:v>
                      </c:pt>
                      <c:pt idx="114">
                        <c:v>6.2213268531119237</c:v>
                      </c:pt>
                      <c:pt idx="115">
                        <c:v>6.2668690926480339</c:v>
                      </c:pt>
                      <c:pt idx="116">
                        <c:v>6.3116137589695338</c:v>
                      </c:pt>
                      <c:pt idx="117">
                        <c:v>6.2475904559499176</c:v>
                      </c:pt>
                      <c:pt idx="118">
                        <c:v>6.2494503577938785</c:v>
                      </c:pt>
                      <c:pt idx="119">
                        <c:v>6.229807102540553</c:v>
                      </c:pt>
                      <c:pt idx="120">
                        <c:v>6.2993135854557414</c:v>
                      </c:pt>
                      <c:pt idx="121">
                        <c:v>6.223191538631589</c:v>
                      </c:pt>
                      <c:pt idx="122">
                        <c:v>6.2378064524611894</c:v>
                      </c:pt>
                      <c:pt idx="123">
                        <c:v>6.2866708768139645</c:v>
                      </c:pt>
                      <c:pt idx="124">
                        <c:v>6.2398204165388478</c:v>
                      </c:pt>
                      <c:pt idx="125">
                        <c:v>6.218415640893646</c:v>
                      </c:pt>
                      <c:pt idx="126">
                        <c:v>6.230993005331924</c:v>
                      </c:pt>
                      <c:pt idx="127">
                        <c:v>6.2029473146812659</c:v>
                      </c:pt>
                      <c:pt idx="128">
                        <c:v>6.1974161434471533</c:v>
                      </c:pt>
                      <c:pt idx="129">
                        <c:v>6.2266719379007593</c:v>
                      </c:pt>
                      <c:pt idx="130">
                        <c:v>6.2087313011061553</c:v>
                      </c:pt>
                      <c:pt idx="131">
                        <c:v>6.1922493629134019</c:v>
                      </c:pt>
                      <c:pt idx="132">
                        <c:v>6.1951996210481219</c:v>
                      </c:pt>
                      <c:pt idx="133">
                        <c:v>6.2311090812567471</c:v>
                      </c:pt>
                      <c:pt idx="134">
                        <c:v>6.2263491010104293</c:v>
                      </c:pt>
                      <c:pt idx="135">
                        <c:v>6.233515940512933</c:v>
                      </c:pt>
                      <c:pt idx="136">
                        <c:v>6.1793614385025526</c:v>
                      </c:pt>
                      <c:pt idx="137">
                        <c:v>6.2293384721066074</c:v>
                      </c:pt>
                      <c:pt idx="138">
                        <c:v>6.1630293079379195</c:v>
                      </c:pt>
                      <c:pt idx="139">
                        <c:v>6.2492678200148166</c:v>
                      </c:pt>
                      <c:pt idx="140">
                        <c:v>6.224376023889362</c:v>
                      </c:pt>
                      <c:pt idx="141">
                        <c:v>6.2717487873460653</c:v>
                      </c:pt>
                      <c:pt idx="142">
                        <c:v>6.2675404134679988</c:v>
                      </c:pt>
                      <c:pt idx="143">
                        <c:v>6.2006207437360601</c:v>
                      </c:pt>
                      <c:pt idx="144">
                        <c:v>6.1973334796764288</c:v>
                      </c:pt>
                      <c:pt idx="145">
                        <c:v>6.2519360875750714</c:v>
                      </c:pt>
                      <c:pt idx="146">
                        <c:v>6.1984505412644841</c:v>
                      </c:pt>
                      <c:pt idx="147">
                        <c:v>6.2936641611822379</c:v>
                      </c:pt>
                      <c:pt idx="148">
                        <c:v>6.6769562665230247</c:v>
                      </c:pt>
                      <c:pt idx="149">
                        <c:v>6.4527266286173433</c:v>
                      </c:pt>
                      <c:pt idx="150">
                        <c:v>6.4771492624258507</c:v>
                      </c:pt>
                      <c:pt idx="151">
                        <c:v>6.4482820117587991</c:v>
                      </c:pt>
                      <c:pt idx="152">
                        <c:v>6.5167094637082039</c:v>
                      </c:pt>
                      <c:pt idx="153">
                        <c:v>6.5569546746343912</c:v>
                      </c:pt>
                      <c:pt idx="154">
                        <c:v>6.5573814895782627</c:v>
                      </c:pt>
                      <c:pt idx="155">
                        <c:v>6.6496375747098435</c:v>
                      </c:pt>
                      <c:pt idx="156">
                        <c:v>6.6307980601146062</c:v>
                      </c:pt>
                      <c:pt idx="157">
                        <c:v>6.6101706267653464</c:v>
                      </c:pt>
                      <c:pt idx="158">
                        <c:v>6.5568552651206859</c:v>
                      </c:pt>
                      <c:pt idx="159">
                        <c:v>6.52007357053684</c:v>
                      </c:pt>
                      <c:pt idx="160">
                        <c:v>6.5648594792173434</c:v>
                      </c:pt>
                      <c:pt idx="161">
                        <c:v>6.5040294686475804</c:v>
                      </c:pt>
                      <c:pt idx="162">
                        <c:v>6.5129320574046137</c:v>
                      </c:pt>
                      <c:pt idx="163">
                        <c:v>6.5725883523601469</c:v>
                      </c:pt>
                      <c:pt idx="164">
                        <c:v>6.5047929841631129</c:v>
                      </c:pt>
                      <c:pt idx="165">
                        <c:v>6.4294872425474381</c:v>
                      </c:pt>
                      <c:pt idx="166">
                        <c:v>6.4418015719972823</c:v>
                      </c:pt>
                      <c:pt idx="167">
                        <c:v>6.4839225648752352</c:v>
                      </c:pt>
                      <c:pt idx="168">
                        <c:v>6.5398698588324136</c:v>
                      </c:pt>
                      <c:pt idx="169">
                        <c:v>6.4681734205270969</c:v>
                      </c:pt>
                      <c:pt idx="170">
                        <c:v>6.4555329410864584</c:v>
                      </c:pt>
                      <c:pt idx="171">
                        <c:v>6.4477979572497643</c:v>
                      </c:pt>
                      <c:pt idx="172">
                        <c:v>6.4466294821291674</c:v>
                      </c:pt>
                      <c:pt idx="173">
                        <c:v>6.316582667967487</c:v>
                      </c:pt>
                      <c:pt idx="174">
                        <c:v>6.3505400740832858</c:v>
                      </c:pt>
                      <c:pt idx="175">
                        <c:v>6.4111697564507324</c:v>
                      </c:pt>
                      <c:pt idx="176">
                        <c:v>6.4417172477096205</c:v>
                      </c:pt>
                      <c:pt idx="177">
                        <c:v>6.3687168326773627</c:v>
                      </c:pt>
                      <c:pt idx="178">
                        <c:v>6.4483720325325882</c:v>
                      </c:pt>
                      <c:pt idx="179">
                        <c:v>6.3679490034121633</c:v>
                      </c:pt>
                      <c:pt idx="180">
                        <c:v>6.333781209293563</c:v>
                      </c:pt>
                      <c:pt idx="181">
                        <c:v>6.3578509225675583</c:v>
                      </c:pt>
                      <c:pt idx="182">
                        <c:v>6.3711163533798043</c:v>
                      </c:pt>
                      <c:pt idx="183">
                        <c:v>6.4292298412678406</c:v>
                      </c:pt>
                      <c:pt idx="184">
                        <c:v>6.3681059112733482</c:v>
                      </c:pt>
                      <c:pt idx="185">
                        <c:v>6.2916460152583493</c:v>
                      </c:pt>
                      <c:pt idx="186">
                        <c:v>6.3256319627359634</c:v>
                      </c:pt>
                      <c:pt idx="187">
                        <c:v>6.3938962101495633</c:v>
                      </c:pt>
                      <c:pt idx="188">
                        <c:v>6.3879595991321212</c:v>
                      </c:pt>
                      <c:pt idx="189">
                        <c:v>6.4555514729760404</c:v>
                      </c:pt>
                      <c:pt idx="190">
                        <c:v>6.3503397933292547</c:v>
                      </c:pt>
                      <c:pt idx="191">
                        <c:v>6.4077442248106644</c:v>
                      </c:pt>
                      <c:pt idx="192">
                        <c:v>6.3923300616042678</c:v>
                      </c:pt>
                      <c:pt idx="193">
                        <c:v>6.348542942419642</c:v>
                      </c:pt>
                      <c:pt idx="194">
                        <c:v>6.3304898543350276</c:v>
                      </c:pt>
                      <c:pt idx="195">
                        <c:v>6.416979164351245</c:v>
                      </c:pt>
                      <c:pt idx="196">
                        <c:v>6.3256120708323227</c:v>
                      </c:pt>
                      <c:pt idx="197">
                        <c:v>6.355989433193546</c:v>
                      </c:pt>
                      <c:pt idx="198">
                        <c:v>6.4093822915224186</c:v>
                      </c:pt>
                      <c:pt idx="199">
                        <c:v>6.4043799097277647</c:v>
                      </c:pt>
                      <c:pt idx="200">
                        <c:v>6.3459306683272754</c:v>
                      </c:pt>
                      <c:pt idx="201">
                        <c:v>6.423812607575802</c:v>
                      </c:pt>
                      <c:pt idx="202">
                        <c:v>6.3835337193153068</c:v>
                      </c:pt>
                      <c:pt idx="203">
                        <c:v>6.4127464762418604</c:v>
                      </c:pt>
                      <c:pt idx="204">
                        <c:v>6.4267662142786399</c:v>
                      </c:pt>
                      <c:pt idx="205">
                        <c:v>6.3911602550114184</c:v>
                      </c:pt>
                      <c:pt idx="206">
                        <c:v>6.3177525409972466</c:v>
                      </c:pt>
                      <c:pt idx="207">
                        <c:v>6.3306266352496436</c:v>
                      </c:pt>
                      <c:pt idx="208">
                        <c:v>6.4429653149328496</c:v>
                      </c:pt>
                      <c:pt idx="209">
                        <c:v>6.4846454408344139</c:v>
                      </c:pt>
                      <c:pt idx="210">
                        <c:v>6.4154199059264077</c:v>
                      </c:pt>
                      <c:pt idx="211">
                        <c:v>6.4460330845042462</c:v>
                      </c:pt>
                      <c:pt idx="212">
                        <c:v>6.4121483488429387</c:v>
                      </c:pt>
                      <c:pt idx="213">
                        <c:v>6.4404296827702927</c:v>
                      </c:pt>
                      <c:pt idx="214">
                        <c:v>6.3781127032285632</c:v>
                      </c:pt>
                      <c:pt idx="215">
                        <c:v>6.4046795985641642</c:v>
                      </c:pt>
                      <c:pt idx="216">
                        <c:v>6.4718970104838034</c:v>
                      </c:pt>
                      <c:pt idx="217">
                        <c:v>6.4035296618035593</c:v>
                      </c:pt>
                      <c:pt idx="218">
                        <c:v>6.4685147442911948</c:v>
                      </c:pt>
                      <c:pt idx="219">
                        <c:v>6.4109476871413955</c:v>
                      </c:pt>
                      <c:pt idx="220">
                        <c:v>6.4100161498998203</c:v>
                      </c:pt>
                      <c:pt idx="221">
                        <c:v>6.3929644070416369</c:v>
                      </c:pt>
                      <c:pt idx="222">
                        <c:v>6.4767943398043881</c:v>
                      </c:pt>
                      <c:pt idx="223">
                        <c:v>6.3905928281158193</c:v>
                      </c:pt>
                      <c:pt idx="224">
                        <c:v>6.4328627233074895</c:v>
                      </c:pt>
                      <c:pt idx="225">
                        <c:v>6.4172816683596343</c:v>
                      </c:pt>
                      <c:pt idx="226">
                        <c:v>6.4248905682729633</c:v>
                      </c:pt>
                      <c:pt idx="227">
                        <c:v>6.3984891335367609</c:v>
                      </c:pt>
                      <c:pt idx="228">
                        <c:v>6.3977528505708374</c:v>
                      </c:pt>
                      <c:pt idx="229">
                        <c:v>6.3900470804447504</c:v>
                      </c:pt>
                      <c:pt idx="230">
                        <c:v>6.4170951971111352</c:v>
                      </c:pt>
                      <c:pt idx="231">
                        <c:v>6.3580828221220331</c:v>
                      </c:pt>
                      <c:pt idx="232">
                        <c:v>6.3673171878722501</c:v>
                      </c:pt>
                      <c:pt idx="233">
                        <c:v>6.3809194534366824</c:v>
                      </c:pt>
                      <c:pt idx="234">
                        <c:v>6.4235740455716499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28E-4D64-A1B7-FEFFF8F998A8}"/>
                  </c:ext>
                </c:extLst>
              </c15:ser>
            </c15:filteredScatterSeries>
            <c15:filteredScatterSeries>
              <c15:ser>
                <c:idx val="27"/>
                <c:order val="18"/>
                <c:spPr>
                  <a:ln w="25400">
                    <a:noFill/>
                  </a:ln>
                </c:spPr>
                <c:marker>
                  <c:spPr>
                    <a:solidFill>
                      <a:srgbClr val="FF0000"/>
                    </a:solidFill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Sheet1!$Q$4:$Q$10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6</c:v>
                      </c:pt>
                      <c:pt idx="6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Sheet1!$T$4:$T$10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5.1057604986201151</c:v>
                      </c:pt>
                      <c:pt idx="1">
                        <c:v>5.5242694534223471</c:v>
                      </c:pt>
                      <c:pt idx="2">
                        <c:v>6.4578318017528868</c:v>
                      </c:pt>
                      <c:pt idx="3">
                        <c:v>7.5559251814004966</c:v>
                      </c:pt>
                      <c:pt idx="4">
                        <c:v>7.9229364371321092</c:v>
                      </c:pt>
                      <c:pt idx="5">
                        <c:v>7.9941679779280257</c:v>
                      </c:pt>
                      <c:pt idx="6">
                        <c:v>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28E-4D64-A1B7-FEFFF8F998A8}"/>
                  </c:ext>
                </c:extLst>
              </c15:ser>
            </c15:filteredScatterSeries>
            <c15:filteredScatterSeries>
              <c15:ser>
                <c:idx val="0"/>
                <c:order val="19"/>
                <c:tx>
                  <c:v>Data: TG-Average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Sheet1!$AH$19:$AH$253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6.0042581961005084</c:v>
                      </c:pt>
                      <c:pt idx="1">
                        <c:v>6.0469116777243102</c:v>
                      </c:pt>
                      <c:pt idx="2">
                        <c:v>6.1278661544149147</c:v>
                      </c:pt>
                      <c:pt idx="3">
                        <c:v>6.1669756524278538</c:v>
                      </c:pt>
                      <c:pt idx="4">
                        <c:v>6.2093859568386938</c:v>
                      </c:pt>
                      <c:pt idx="5">
                        <c:v>6.231247108274979</c:v>
                      </c:pt>
                      <c:pt idx="6">
                        <c:v>6.2569066902663115</c:v>
                      </c:pt>
                      <c:pt idx="7">
                        <c:v>6.2488651620627307</c:v>
                      </c:pt>
                      <c:pt idx="8">
                        <c:v>6.3404227721629889</c:v>
                      </c:pt>
                      <c:pt idx="9">
                        <c:v>6.4282140410395909</c:v>
                      </c:pt>
                      <c:pt idx="10">
                        <c:v>6.4547362189165947</c:v>
                      </c:pt>
                      <c:pt idx="11">
                        <c:v>6.4903765207287982</c:v>
                      </c:pt>
                      <c:pt idx="12">
                        <c:v>6.642120465495652</c:v>
                      </c:pt>
                      <c:pt idx="13">
                        <c:v>6.684208867100768</c:v>
                      </c:pt>
                      <c:pt idx="14">
                        <c:v>6.7300358061255823</c:v>
                      </c:pt>
                      <c:pt idx="15">
                        <c:v>6.8294400710305512</c:v>
                      </c:pt>
                      <c:pt idx="16">
                        <c:v>6.9332440857957591</c:v>
                      </c:pt>
                      <c:pt idx="17">
                        <c:v>6.9704762945119088</c:v>
                      </c:pt>
                      <c:pt idx="18">
                        <c:v>7.0893600035578102</c:v>
                      </c:pt>
                      <c:pt idx="19">
                        <c:v>7.1853140351518867</c:v>
                      </c:pt>
                      <c:pt idx="20">
                        <c:v>7.2656203293368051</c:v>
                      </c:pt>
                      <c:pt idx="21">
                        <c:v>7.3580480407376898</c:v>
                      </c:pt>
                      <c:pt idx="22">
                        <c:v>7.4972183346271244</c:v>
                      </c:pt>
                      <c:pt idx="23">
                        <c:v>7.5073462380824312</c:v>
                      </c:pt>
                      <c:pt idx="24">
                        <c:v>7.5581062238501389</c:v>
                      </c:pt>
                      <c:pt idx="25">
                        <c:v>7.6658011062664855</c:v>
                      </c:pt>
                      <c:pt idx="26">
                        <c:v>7.7129112100176078</c:v>
                      </c:pt>
                      <c:pt idx="27">
                        <c:v>7.7834783203690732</c:v>
                      </c:pt>
                      <c:pt idx="28">
                        <c:v>7.8985035657541305</c:v>
                      </c:pt>
                      <c:pt idx="29">
                        <c:v>7.9787369800085814</c:v>
                      </c:pt>
                      <c:pt idx="30">
                        <c:v>8.0365913957490545</c:v>
                      </c:pt>
                      <c:pt idx="31">
                        <c:v>8.1001770236965154</c:v>
                      </c:pt>
                      <c:pt idx="32">
                        <c:v>8.1662657886383698</c:v>
                      </c:pt>
                      <c:pt idx="33">
                        <c:v>8.282992845492247</c:v>
                      </c:pt>
                      <c:pt idx="34">
                        <c:v>8.2730324032525306</c:v>
                      </c:pt>
                      <c:pt idx="35">
                        <c:v>8.2857338205094067</c:v>
                      </c:pt>
                      <c:pt idx="36">
                        <c:v>8.2726872016129693</c:v>
                      </c:pt>
                      <c:pt idx="37">
                        <c:v>8.3435698450641791</c:v>
                      </c:pt>
                      <c:pt idx="38">
                        <c:v>8.353013442135639</c:v>
                      </c:pt>
                      <c:pt idx="39">
                        <c:v>8.362806114303881</c:v>
                      </c:pt>
                      <c:pt idx="40">
                        <c:v>8.3401642094444721</c:v>
                      </c:pt>
                      <c:pt idx="41">
                        <c:v>8.4127872109215485</c:v>
                      </c:pt>
                      <c:pt idx="42">
                        <c:v>8.3966757753141525</c:v>
                      </c:pt>
                      <c:pt idx="43">
                        <c:v>8.3688807692908291</c:v>
                      </c:pt>
                      <c:pt idx="44">
                        <c:v>8.3601707934105445</c:v>
                      </c:pt>
                      <c:pt idx="45">
                        <c:v>8.3906558500799324</c:v>
                      </c:pt>
                      <c:pt idx="46">
                        <c:v>8.3934072084964342</c:v>
                      </c:pt>
                      <c:pt idx="47">
                        <c:v>8.4167007726994392</c:v>
                      </c:pt>
                      <c:pt idx="48">
                        <c:v>8.4423230912131135</c:v>
                      </c:pt>
                      <c:pt idx="49">
                        <c:v>8.4511825830254228</c:v>
                      </c:pt>
                      <c:pt idx="50">
                        <c:v>8.3997544100702601</c:v>
                      </c:pt>
                      <c:pt idx="51">
                        <c:v>8.4437977413789191</c:v>
                      </c:pt>
                      <c:pt idx="52">
                        <c:v>8.4641259054032982</c:v>
                      </c:pt>
                      <c:pt idx="53">
                        <c:v>8.463631910022487</c:v>
                      </c:pt>
                      <c:pt idx="54">
                        <c:v>8.4870563388004214</c:v>
                      </c:pt>
                      <c:pt idx="55">
                        <c:v>8.5250390966055338</c:v>
                      </c:pt>
                      <c:pt idx="56">
                        <c:v>8.5285318085308912</c:v>
                      </c:pt>
                      <c:pt idx="57">
                        <c:v>8.481492897993709</c:v>
                      </c:pt>
                      <c:pt idx="58">
                        <c:v>8.5195130637274605</c:v>
                      </c:pt>
                      <c:pt idx="59">
                        <c:v>8.555179262739129</c:v>
                      </c:pt>
                      <c:pt idx="60">
                        <c:v>8.5452332623918323</c:v>
                      </c:pt>
                      <c:pt idx="61">
                        <c:v>8.5429956833973275</c:v>
                      </c:pt>
                      <c:pt idx="62">
                        <c:v>8.5899400638227892</c:v>
                      </c:pt>
                      <c:pt idx="63">
                        <c:v>8.610917235692968</c:v>
                      </c:pt>
                      <c:pt idx="64">
                        <c:v>8.6486312368849045</c:v>
                      </c:pt>
                      <c:pt idx="65">
                        <c:v>8.6032940328741017</c:v>
                      </c:pt>
                      <c:pt idx="66">
                        <c:v>8.6659991953470925</c:v>
                      </c:pt>
                      <c:pt idx="67">
                        <c:v>8.7471543134440637</c:v>
                      </c:pt>
                      <c:pt idx="68">
                        <c:v>8.7537766137814437</c:v>
                      </c:pt>
                      <c:pt idx="69">
                        <c:v>8.8171593107394965</c:v>
                      </c:pt>
                      <c:pt idx="70">
                        <c:v>8.8886733152216379</c:v>
                      </c:pt>
                      <c:pt idx="71">
                        <c:v>9.0428505153543011</c:v>
                      </c:pt>
                      <c:pt idx="72">
                        <c:v>8.9775004893675057</c:v>
                      </c:pt>
                      <c:pt idx="73">
                        <c:v>9.0729541558869471</c:v>
                      </c:pt>
                      <c:pt idx="74">
                        <c:v>9.0545009670054952</c:v>
                      </c:pt>
                      <c:pt idx="75">
                        <c:v>9.1737446668657228</c:v>
                      </c:pt>
                      <c:pt idx="76">
                        <c:v>9.2409501769970195</c:v>
                      </c:pt>
                      <c:pt idx="77">
                        <c:v>9.1707569806421745</c:v>
                      </c:pt>
                      <c:pt idx="78">
                        <c:v>9.303068718939322</c:v>
                      </c:pt>
                      <c:pt idx="79">
                        <c:v>9.2399347142686388</c:v>
                      </c:pt>
                      <c:pt idx="80">
                        <c:v>9.1982167264795418</c:v>
                      </c:pt>
                      <c:pt idx="81">
                        <c:v>9.1964992139533166</c:v>
                      </c:pt>
                      <c:pt idx="82">
                        <c:v>9.2760389678873025</c:v>
                      </c:pt>
                      <c:pt idx="83">
                        <c:v>9.1797270041328005</c:v>
                      </c:pt>
                      <c:pt idx="84">
                        <c:v>9.2312846971019393</c:v>
                      </c:pt>
                      <c:pt idx="85">
                        <c:v>9.1836356744373351</c:v>
                      </c:pt>
                      <c:pt idx="86">
                        <c:v>9.1994230060739426</c:v>
                      </c:pt>
                      <c:pt idx="87">
                        <c:v>9.2020979382432539</c:v>
                      </c:pt>
                      <c:pt idx="88">
                        <c:v>9.1574001762451829</c:v>
                      </c:pt>
                      <c:pt idx="89">
                        <c:v>9.2521475471001811</c:v>
                      </c:pt>
                      <c:pt idx="90">
                        <c:v>9.2122312865189304</c:v>
                      </c:pt>
                      <c:pt idx="91">
                        <c:v>9.1967643848947827</c:v>
                      </c:pt>
                      <c:pt idx="92">
                        <c:v>9.2419491541666172</c:v>
                      </c:pt>
                      <c:pt idx="93">
                        <c:v>9.2012169633665248</c:v>
                      </c:pt>
                      <c:pt idx="94">
                        <c:v>9.1973278878118823</c:v>
                      </c:pt>
                      <c:pt idx="95">
                        <c:v>9.2108051960331938</c:v>
                      </c:pt>
                      <c:pt idx="96">
                        <c:v>9.2485711559704988</c:v>
                      </c:pt>
                      <c:pt idx="97">
                        <c:v>9.2274286256271321</c:v>
                      </c:pt>
                      <c:pt idx="98">
                        <c:v>9.2106317796768042</c:v>
                      </c:pt>
                      <c:pt idx="99">
                        <c:v>9.2191248676971913</c:v>
                      </c:pt>
                      <c:pt idx="100">
                        <c:v>9.1967555565555923</c:v>
                      </c:pt>
                      <c:pt idx="101">
                        <c:v>9.2319066390182343</c:v>
                      </c:pt>
                      <c:pt idx="102">
                        <c:v>9.2116180713258213</c:v>
                      </c:pt>
                      <c:pt idx="103">
                        <c:v>9.2246764963799297</c:v>
                      </c:pt>
                      <c:pt idx="104">
                        <c:v>9.1280520559513576</c:v>
                      </c:pt>
                      <c:pt idx="105">
                        <c:v>9.1931904682348122</c:v>
                      </c:pt>
                      <c:pt idx="106">
                        <c:v>9.1802120463835521</c:v>
                      </c:pt>
                      <c:pt idx="107">
                        <c:v>9.2002037052579357</c:v>
                      </c:pt>
                      <c:pt idx="108">
                        <c:v>9.2829361713779672</c:v>
                      </c:pt>
                      <c:pt idx="109">
                        <c:v>9.3008261950903108</c:v>
                      </c:pt>
                      <c:pt idx="110">
                        <c:v>9.3103978703903589</c:v>
                      </c:pt>
                      <c:pt idx="111">
                        <c:v>9.2549848647726911</c:v>
                      </c:pt>
                      <c:pt idx="112">
                        <c:v>9.3359586427474266</c:v>
                      </c:pt>
                      <c:pt idx="113">
                        <c:v>9.2552931235409162</c:v>
                      </c:pt>
                      <c:pt idx="114">
                        <c:v>9.246856256190604</c:v>
                      </c:pt>
                      <c:pt idx="115">
                        <c:v>9.2499096050605818</c:v>
                      </c:pt>
                      <c:pt idx="116">
                        <c:v>9.2732219933055244</c:v>
                      </c:pt>
                      <c:pt idx="117">
                        <c:v>9.249206185220924</c:v>
                      </c:pt>
                      <c:pt idx="118">
                        <c:v>9.311723473657004</c:v>
                      </c:pt>
                      <c:pt idx="119">
                        <c:v>9.2883311347582165</c:v>
                      </c:pt>
                      <c:pt idx="120">
                        <c:v>9.2663762072545577</c:v>
                      </c:pt>
                      <c:pt idx="121">
                        <c:v>9.2688589587432446</c:v>
                      </c:pt>
                      <c:pt idx="122">
                        <c:v>9.2896306403303104</c:v>
                      </c:pt>
                      <c:pt idx="123">
                        <c:v>9.2682082755360948</c:v>
                      </c:pt>
                      <c:pt idx="124">
                        <c:v>9.3023235189730062</c:v>
                      </c:pt>
                      <c:pt idx="125">
                        <c:v>9.2490277434527268</c:v>
                      </c:pt>
                      <c:pt idx="126">
                        <c:v>9.2880124961467523</c:v>
                      </c:pt>
                      <c:pt idx="127">
                        <c:v>9.3480544601743247</c:v>
                      </c:pt>
                      <c:pt idx="128">
                        <c:v>9.2519303216250659</c:v>
                      </c:pt>
                      <c:pt idx="129">
                        <c:v>9.2728768183966341</c:v>
                      </c:pt>
                      <c:pt idx="130">
                        <c:v>9.2940196492692397</c:v>
                      </c:pt>
                      <c:pt idx="131">
                        <c:v>9.2576257434079814</c:v>
                      </c:pt>
                      <c:pt idx="132">
                        <c:v>9.3053978159986741</c:v>
                      </c:pt>
                      <c:pt idx="133">
                        <c:v>9.2576875516418369</c:v>
                      </c:pt>
                      <c:pt idx="134">
                        <c:v>9.2496706209761772</c:v>
                      </c:pt>
                      <c:pt idx="135">
                        <c:v>9.2783197312964578</c:v>
                      </c:pt>
                      <c:pt idx="136">
                        <c:v>9.280887076213034</c:v>
                      </c:pt>
                      <c:pt idx="137">
                        <c:v>9.2593184410725868</c:v>
                      </c:pt>
                      <c:pt idx="138">
                        <c:v>9.2269881927573039</c:v>
                      </c:pt>
                      <c:pt idx="139">
                        <c:v>9.3555256149165427</c:v>
                      </c:pt>
                      <c:pt idx="140">
                        <c:v>9.2469138872397636</c:v>
                      </c:pt>
                      <c:pt idx="141">
                        <c:v>9.2877841412824917</c:v>
                      </c:pt>
                      <c:pt idx="142">
                        <c:v>9.3062375664002968</c:v>
                      </c:pt>
                      <c:pt idx="143">
                        <c:v>9.2376158371157189</c:v>
                      </c:pt>
                      <c:pt idx="144">
                        <c:v>9.2292298034469997</c:v>
                      </c:pt>
                      <c:pt idx="145">
                        <c:v>9.2559011503739708</c:v>
                      </c:pt>
                      <c:pt idx="146">
                        <c:v>9.2363586254155905</c:v>
                      </c:pt>
                      <c:pt idx="147">
                        <c:v>9.2524397954066764</c:v>
                      </c:pt>
                      <c:pt idx="148">
                        <c:v>9.2167233465661926</c:v>
                      </c:pt>
                      <c:pt idx="149">
                        <c:v>9.2753527258795838</c:v>
                      </c:pt>
                      <c:pt idx="150">
                        <c:v>9.2438449653080816</c:v>
                      </c:pt>
                      <c:pt idx="151">
                        <c:v>9.3050112030664707</c:v>
                      </c:pt>
                      <c:pt idx="152">
                        <c:v>9.1561973272693677</c:v>
                      </c:pt>
                      <c:pt idx="153">
                        <c:v>9.2356373169896635</c:v>
                      </c:pt>
                      <c:pt idx="154">
                        <c:v>9.2822916921169902</c:v>
                      </c:pt>
                      <c:pt idx="155">
                        <c:v>9.2555085097857113</c:v>
                      </c:pt>
                      <c:pt idx="156">
                        <c:v>9.2189408771763244</c:v>
                      </c:pt>
                      <c:pt idx="157">
                        <c:v>9.3135696117004496</c:v>
                      </c:pt>
                      <c:pt idx="158">
                        <c:v>9.2823438500713564</c:v>
                      </c:pt>
                      <c:pt idx="159">
                        <c:v>9.2047964557719713</c:v>
                      </c:pt>
                      <c:pt idx="160">
                        <c:v>9.207847643316116</c:v>
                      </c:pt>
                      <c:pt idx="161">
                        <c:v>9.2344707331369165</c:v>
                      </c:pt>
                      <c:pt idx="162">
                        <c:v>9.2447612602210238</c:v>
                      </c:pt>
                      <c:pt idx="163">
                        <c:v>9.2664082354921842</c:v>
                      </c:pt>
                      <c:pt idx="164">
                        <c:v>9.2815620167218391</c:v>
                      </c:pt>
                      <c:pt idx="165">
                        <c:v>9.214837389878781</c:v>
                      </c:pt>
                      <c:pt idx="166">
                        <c:v>9.2522189818285678</c:v>
                      </c:pt>
                      <c:pt idx="167">
                        <c:v>9.2299749700458253</c:v>
                      </c:pt>
                      <c:pt idx="168">
                        <c:v>9.1866211573666465</c:v>
                      </c:pt>
                      <c:pt idx="169">
                        <c:v>9.2336667034913535</c:v>
                      </c:pt>
                      <c:pt idx="170">
                        <c:v>9.2930774028906598</c:v>
                      </c:pt>
                      <c:pt idx="171">
                        <c:v>9.2288950710008919</c:v>
                      </c:pt>
                      <c:pt idx="172">
                        <c:v>9.2137167637920268</c:v>
                      </c:pt>
                      <c:pt idx="173">
                        <c:v>9.1545466189705618</c:v>
                      </c:pt>
                      <c:pt idx="174">
                        <c:v>9.1890027362980771</c:v>
                      </c:pt>
                      <c:pt idx="175">
                        <c:v>9.2501808100277572</c:v>
                      </c:pt>
                      <c:pt idx="176">
                        <c:v>9.2443014246417157</c:v>
                      </c:pt>
                      <c:pt idx="177">
                        <c:v>9.2724812831146384</c:v>
                      </c:pt>
                      <c:pt idx="178">
                        <c:v>9.2634081232172019</c:v>
                      </c:pt>
                      <c:pt idx="179">
                        <c:v>9.1956474560002253</c:v>
                      </c:pt>
                      <c:pt idx="180">
                        <c:v>9.2702449346225837</c:v>
                      </c:pt>
                      <c:pt idx="181">
                        <c:v>9.254895611678478</c:v>
                      </c:pt>
                      <c:pt idx="182">
                        <c:v>9.2149581454075413</c:v>
                      </c:pt>
                      <c:pt idx="183">
                        <c:v>9.2174911368319812</c:v>
                      </c:pt>
                      <c:pt idx="184">
                        <c:v>9.1775423170532928</c:v>
                      </c:pt>
                      <c:pt idx="185">
                        <c:v>9.1729807219610748</c:v>
                      </c:pt>
                      <c:pt idx="186">
                        <c:v>9.1922759608174882</c:v>
                      </c:pt>
                      <c:pt idx="187">
                        <c:v>9.1827824971861158</c:v>
                      </c:pt>
                      <c:pt idx="188">
                        <c:v>9.222644315470431</c:v>
                      </c:pt>
                      <c:pt idx="189">
                        <c:v>9.2142870022826351</c:v>
                      </c:pt>
                      <c:pt idx="190">
                        <c:v>9.2066744875234345</c:v>
                      </c:pt>
                      <c:pt idx="191">
                        <c:v>9.2167637222460463</c:v>
                      </c:pt>
                      <c:pt idx="192">
                        <c:v>9.2046486882240952</c:v>
                      </c:pt>
                      <c:pt idx="193">
                        <c:v>9.1443174472087225</c:v>
                      </c:pt>
                      <c:pt idx="194">
                        <c:v>9.2869273582042364</c:v>
                      </c:pt>
                      <c:pt idx="195">
                        <c:v>9.1603212310421487</c:v>
                      </c:pt>
                      <c:pt idx="196">
                        <c:v>9.2638619555907056</c:v>
                      </c:pt>
                      <c:pt idx="197">
                        <c:v>9.1747745890792292</c:v>
                      </c:pt>
                      <c:pt idx="198">
                        <c:v>9.2219398825573169</c:v>
                      </c:pt>
                      <c:pt idx="199">
                        <c:v>9.1991871007862471</c:v>
                      </c:pt>
                      <c:pt idx="200">
                        <c:v>9.2148113545359038</c:v>
                      </c:pt>
                      <c:pt idx="201">
                        <c:v>9.2926906894441199</c:v>
                      </c:pt>
                      <c:pt idx="202">
                        <c:v>9.2415395373023568</c:v>
                      </c:pt>
                      <c:pt idx="203">
                        <c:v>9.2101362890271012</c:v>
                      </c:pt>
                      <c:pt idx="204">
                        <c:v>9.2389203114425555</c:v>
                      </c:pt>
                      <c:pt idx="205">
                        <c:v>9.2086631071360348</c:v>
                      </c:pt>
                      <c:pt idx="206">
                        <c:v>9.2227844113077104</c:v>
                      </c:pt>
                      <c:pt idx="207">
                        <c:v>9.2699805967247269</c:v>
                      </c:pt>
                      <c:pt idx="208">
                        <c:v>9.2182827370567519</c:v>
                      </c:pt>
                      <c:pt idx="209">
                        <c:v>9.2373745447376692</c:v>
                      </c:pt>
                      <c:pt idx="210">
                        <c:v>9.212317691960676</c:v>
                      </c:pt>
                      <c:pt idx="211">
                        <c:v>9.257495973179056</c:v>
                      </c:pt>
                      <c:pt idx="212">
                        <c:v>9.2376549877674581</c:v>
                      </c:pt>
                      <c:pt idx="213">
                        <c:v>9.2876482598782335</c:v>
                      </c:pt>
                      <c:pt idx="214">
                        <c:v>9.1918257338296225</c:v>
                      </c:pt>
                      <c:pt idx="215">
                        <c:v>9.2503817662434997</c:v>
                      </c:pt>
                      <c:pt idx="216">
                        <c:v>9.2160702070635132</c:v>
                      </c:pt>
                      <c:pt idx="217">
                        <c:v>9.1885061771468362</c:v>
                      </c:pt>
                      <c:pt idx="218">
                        <c:v>9.2608928424387873</c:v>
                      </c:pt>
                      <c:pt idx="219">
                        <c:v>9.2678841453355414</c:v>
                      </c:pt>
                      <c:pt idx="220">
                        <c:v>9.2542594326491887</c:v>
                      </c:pt>
                      <c:pt idx="221">
                        <c:v>9.2698686228880902</c:v>
                      </c:pt>
                      <c:pt idx="222">
                        <c:v>9.1944747518816694</c:v>
                      </c:pt>
                      <c:pt idx="223">
                        <c:v>9.2067038133777626</c:v>
                      </c:pt>
                      <c:pt idx="224">
                        <c:v>9.2271693644350581</c:v>
                      </c:pt>
                      <c:pt idx="225">
                        <c:v>9.2613160547387459</c:v>
                      </c:pt>
                      <c:pt idx="226">
                        <c:v>9.311970378056829</c:v>
                      </c:pt>
                      <c:pt idx="227">
                        <c:v>9.2802345877272483</c:v>
                      </c:pt>
                      <c:pt idx="228">
                        <c:v>9.2540893595197176</c:v>
                      </c:pt>
                      <c:pt idx="229">
                        <c:v>9.3188955671446507</c:v>
                      </c:pt>
                      <c:pt idx="230">
                        <c:v>9.3069287472818711</c:v>
                      </c:pt>
                      <c:pt idx="231">
                        <c:v>9.3283737665454201</c:v>
                      </c:pt>
                      <c:pt idx="232">
                        <c:v>9.2356582035912442</c:v>
                      </c:pt>
                      <c:pt idx="233">
                        <c:v>9.3112545262886375</c:v>
                      </c:pt>
                      <c:pt idx="234">
                        <c:v>9.3088676770489318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8E-4D64-A1B7-FEFFF8F998A8}"/>
                  </c:ext>
                </c:extLst>
              </c15:ser>
            </c15:filteredScatterSeries>
            <c15:filteredScatterSeries>
              <c15:ser>
                <c:idx val="1"/>
                <c:order val="20"/>
                <c:tx>
                  <c:v>Data: TK-Average-1mg/L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Sheet1!$AI$19:$AI$253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6.0635801251695511</c:v>
                      </c:pt>
                      <c:pt idx="1">
                        <c:v>6.0436419373533452</c:v>
                      </c:pt>
                      <c:pt idx="2">
                        <c:v>6.1635864184988414</c:v>
                      </c:pt>
                      <c:pt idx="3">
                        <c:v>6.1924666142304803</c:v>
                      </c:pt>
                      <c:pt idx="4">
                        <c:v>6.197275365786223</c:v>
                      </c:pt>
                      <c:pt idx="5">
                        <c:v>6.1718484421059374</c:v>
                      </c:pt>
                      <c:pt idx="6">
                        <c:v>6.1905733059410322</c:v>
                      </c:pt>
                      <c:pt idx="7">
                        <c:v>6.2288827873610977</c:v>
                      </c:pt>
                      <c:pt idx="8">
                        <c:v>6.3335347889841884</c:v>
                      </c:pt>
                      <c:pt idx="9">
                        <c:v>6.3048230750871985</c:v>
                      </c:pt>
                      <c:pt idx="10">
                        <c:v>6.381611470044839</c:v>
                      </c:pt>
                      <c:pt idx="11">
                        <c:v>6.4575270105906677</c:v>
                      </c:pt>
                      <c:pt idx="12">
                        <c:v>6.4960917601035488</c:v>
                      </c:pt>
                      <c:pt idx="13">
                        <c:v>6.5370101939301399</c:v>
                      </c:pt>
                      <c:pt idx="14">
                        <c:v>6.6033999878969754</c:v>
                      </c:pt>
                      <c:pt idx="15">
                        <c:v>6.6996124678698807</c:v>
                      </c:pt>
                      <c:pt idx="16">
                        <c:v>6.8075766054466662</c:v>
                      </c:pt>
                      <c:pt idx="17">
                        <c:v>6.8506362465424813</c:v>
                      </c:pt>
                      <c:pt idx="18">
                        <c:v>6.9414662133126628</c:v>
                      </c:pt>
                      <c:pt idx="19">
                        <c:v>7.0139702515280389</c:v>
                      </c:pt>
                      <c:pt idx="20">
                        <c:v>7.1295378712942004</c:v>
                      </c:pt>
                      <c:pt idx="21">
                        <c:v>7.201470353719845</c:v>
                      </c:pt>
                      <c:pt idx="22">
                        <c:v>7.2846943776767503</c:v>
                      </c:pt>
                      <c:pt idx="23">
                        <c:v>7.4014419037933576</c:v>
                      </c:pt>
                      <c:pt idx="24">
                        <c:v>7.4754053303642962</c:v>
                      </c:pt>
                      <c:pt idx="25">
                        <c:v>7.5249938412333508</c:v>
                      </c:pt>
                      <c:pt idx="26">
                        <c:v>7.5796747395639805</c:v>
                      </c:pt>
                      <c:pt idx="27">
                        <c:v>7.6776546913175414</c:v>
                      </c:pt>
                      <c:pt idx="28">
                        <c:v>7.7655400153319976</c:v>
                      </c:pt>
                      <c:pt idx="29">
                        <c:v>7.8105672133563964</c:v>
                      </c:pt>
                      <c:pt idx="30">
                        <c:v>7.9073709125416718</c:v>
                      </c:pt>
                      <c:pt idx="31">
                        <c:v>7.9200226665261404</c:v>
                      </c:pt>
                      <c:pt idx="32">
                        <c:v>7.9201676153684986</c:v>
                      </c:pt>
                      <c:pt idx="33">
                        <c:v>7.9955429978952059</c:v>
                      </c:pt>
                      <c:pt idx="34">
                        <c:v>8.0450558546579014</c:v>
                      </c:pt>
                      <c:pt idx="35">
                        <c:v>8.0683838741432936</c:v>
                      </c:pt>
                      <c:pt idx="36">
                        <c:v>8.0841868166845501</c:v>
                      </c:pt>
                      <c:pt idx="37">
                        <c:v>8.0686348892939339</c:v>
                      </c:pt>
                      <c:pt idx="38">
                        <c:v>8.0649391516902842</c:v>
                      </c:pt>
                      <c:pt idx="39">
                        <c:v>8.0824371226587761</c:v>
                      </c:pt>
                      <c:pt idx="40">
                        <c:v>8.0716829102445029</c:v>
                      </c:pt>
                      <c:pt idx="41">
                        <c:v>8.0804862618297815</c:v>
                      </c:pt>
                      <c:pt idx="42">
                        <c:v>8.0891529597518073</c:v>
                      </c:pt>
                      <c:pt idx="43">
                        <c:v>8.091687219329863</c:v>
                      </c:pt>
                      <c:pt idx="44">
                        <c:v>8.104581538728107</c:v>
                      </c:pt>
                      <c:pt idx="45">
                        <c:v>8.0440173056789437</c:v>
                      </c:pt>
                      <c:pt idx="46">
                        <c:v>8.091084612142259</c:v>
                      </c:pt>
                      <c:pt idx="47">
                        <c:v>8.0876290165206157</c:v>
                      </c:pt>
                      <c:pt idx="48">
                        <c:v>8.1014780888445319</c:v>
                      </c:pt>
                      <c:pt idx="49">
                        <c:v>8.0598288663583784</c:v>
                      </c:pt>
                      <c:pt idx="50">
                        <c:v>8.0613792397683515</c:v>
                      </c:pt>
                      <c:pt idx="51">
                        <c:v>8.072373405089996</c:v>
                      </c:pt>
                      <c:pt idx="52">
                        <c:v>8.0735965616243401</c:v>
                      </c:pt>
                      <c:pt idx="53">
                        <c:v>8.0469374725091072</c:v>
                      </c:pt>
                      <c:pt idx="54">
                        <c:v>8.0643676037263052</c:v>
                      </c:pt>
                      <c:pt idx="55">
                        <c:v>8.1021329907032342</c:v>
                      </c:pt>
                      <c:pt idx="56">
                        <c:v>8.133935589056243</c:v>
                      </c:pt>
                      <c:pt idx="57">
                        <c:v>8.1269502519568473</c:v>
                      </c:pt>
                      <c:pt idx="58">
                        <c:v>8.0792574592200168</c:v>
                      </c:pt>
                      <c:pt idx="59">
                        <c:v>8.1052925165077525</c:v>
                      </c:pt>
                      <c:pt idx="60">
                        <c:v>8.133814061852588</c:v>
                      </c:pt>
                      <c:pt idx="61">
                        <c:v>8.1619340848425761</c:v>
                      </c:pt>
                      <c:pt idx="62">
                        <c:v>8.1389333430153723</c:v>
                      </c:pt>
                      <c:pt idx="63">
                        <c:v>8.1752313662006753</c:v>
                      </c:pt>
                      <c:pt idx="64">
                        <c:v>8.2113705793454219</c:v>
                      </c:pt>
                      <c:pt idx="65">
                        <c:v>8.1935396473248385</c:v>
                      </c:pt>
                      <c:pt idx="66">
                        <c:v>8.2624040096248255</c:v>
                      </c:pt>
                      <c:pt idx="67">
                        <c:v>8.3468178053667899</c:v>
                      </c:pt>
                      <c:pt idx="68">
                        <c:v>8.3838360225152346</c:v>
                      </c:pt>
                      <c:pt idx="69">
                        <c:v>8.4552087132832607</c:v>
                      </c:pt>
                      <c:pt idx="70">
                        <c:v>8.5407131277269936</c:v>
                      </c:pt>
                      <c:pt idx="71">
                        <c:v>8.5677673379841934</c:v>
                      </c:pt>
                      <c:pt idx="72">
                        <c:v>8.6209046070888053</c:v>
                      </c:pt>
                      <c:pt idx="73">
                        <c:v>8.6304619005893297</c:v>
                      </c:pt>
                      <c:pt idx="74">
                        <c:v>8.8089907437307104</c:v>
                      </c:pt>
                      <c:pt idx="75">
                        <c:v>8.7285527545495949</c:v>
                      </c:pt>
                      <c:pt idx="76">
                        <c:v>8.8244225519958874</c:v>
                      </c:pt>
                      <c:pt idx="77">
                        <c:v>8.7522369113585388</c:v>
                      </c:pt>
                      <c:pt idx="78">
                        <c:v>8.9056881861545101</c:v>
                      </c:pt>
                      <c:pt idx="79">
                        <c:v>8.8466599735822555</c:v>
                      </c:pt>
                      <c:pt idx="80">
                        <c:v>8.8060736526835814</c:v>
                      </c:pt>
                      <c:pt idx="81">
                        <c:v>8.7620093987235244</c:v>
                      </c:pt>
                      <c:pt idx="82">
                        <c:v>8.8365765659159141</c:v>
                      </c:pt>
                      <c:pt idx="83">
                        <c:v>8.8060711404009044</c:v>
                      </c:pt>
                      <c:pt idx="84">
                        <c:v>8.7676882469501098</c:v>
                      </c:pt>
                      <c:pt idx="85">
                        <c:v>8.8229540900346635</c:v>
                      </c:pt>
                      <c:pt idx="86">
                        <c:v>8.7344120272347912</c:v>
                      </c:pt>
                      <c:pt idx="87">
                        <c:v>8.7784390169539375</c:v>
                      </c:pt>
                      <c:pt idx="88">
                        <c:v>8.7689967385624126</c:v>
                      </c:pt>
                      <c:pt idx="89">
                        <c:v>8.7486642910672341</c:v>
                      </c:pt>
                      <c:pt idx="90">
                        <c:v>8.8263180403423593</c:v>
                      </c:pt>
                      <c:pt idx="91">
                        <c:v>8.7778815889001667</c:v>
                      </c:pt>
                      <c:pt idx="92">
                        <c:v>8.7737294677082094</c:v>
                      </c:pt>
                      <c:pt idx="93">
                        <c:v>8.7683355843284136</c:v>
                      </c:pt>
                      <c:pt idx="94">
                        <c:v>8.7544009285297566</c:v>
                      </c:pt>
                      <c:pt idx="95">
                        <c:v>8.7936882128914124</c:v>
                      </c:pt>
                      <c:pt idx="96">
                        <c:v>8.7369219772091142</c:v>
                      </c:pt>
                      <c:pt idx="97">
                        <c:v>8.7789015005250945</c:v>
                      </c:pt>
                      <c:pt idx="98">
                        <c:v>8.7821623308837182</c:v>
                      </c:pt>
                      <c:pt idx="99">
                        <c:v>8.7707926835600976</c:v>
                      </c:pt>
                      <c:pt idx="100">
                        <c:v>8.7595602109444091</c:v>
                      </c:pt>
                      <c:pt idx="101">
                        <c:v>8.7396768701079868</c:v>
                      </c:pt>
                      <c:pt idx="102">
                        <c:v>8.7417243859430638</c:v>
                      </c:pt>
                      <c:pt idx="103">
                        <c:v>8.7004990370521735</c:v>
                      </c:pt>
                      <c:pt idx="104">
                        <c:v>8.7538896206622265</c:v>
                      </c:pt>
                      <c:pt idx="105">
                        <c:v>8.776286334121675</c:v>
                      </c:pt>
                      <c:pt idx="106">
                        <c:v>8.7706651805582361</c:v>
                      </c:pt>
                      <c:pt idx="107">
                        <c:v>8.7568169666598674</c:v>
                      </c:pt>
                      <c:pt idx="108">
                        <c:v>8.7802560514348169</c:v>
                      </c:pt>
                      <c:pt idx="109">
                        <c:v>8.7912254653407462</c:v>
                      </c:pt>
                      <c:pt idx="110">
                        <c:v>8.7846874658798129</c:v>
                      </c:pt>
                      <c:pt idx="111">
                        <c:v>8.8229777671422642</c:v>
                      </c:pt>
                      <c:pt idx="112">
                        <c:v>8.8414386155383706</c:v>
                      </c:pt>
                      <c:pt idx="113">
                        <c:v>8.8170062884468425</c:v>
                      </c:pt>
                      <c:pt idx="114">
                        <c:v>8.7994310763068935</c:v>
                      </c:pt>
                      <c:pt idx="115">
                        <c:v>8.7937045741160773</c:v>
                      </c:pt>
                      <c:pt idx="116">
                        <c:v>8.7807961911999239</c:v>
                      </c:pt>
                      <c:pt idx="117">
                        <c:v>8.8259270351235575</c:v>
                      </c:pt>
                      <c:pt idx="118">
                        <c:v>8.7736793546607483</c:v>
                      </c:pt>
                      <c:pt idx="119">
                        <c:v>8.7691450116169669</c:v>
                      </c:pt>
                      <c:pt idx="120">
                        <c:v>8.7831300422802112</c:v>
                      </c:pt>
                      <c:pt idx="121">
                        <c:v>8.8115666697441153</c:v>
                      </c:pt>
                      <c:pt idx="122">
                        <c:v>8.7566872973656071</c:v>
                      </c:pt>
                      <c:pt idx="123">
                        <c:v>8.7448921289361632</c:v>
                      </c:pt>
                      <c:pt idx="124">
                        <c:v>8.7952264040981074</c:v>
                      </c:pt>
                      <c:pt idx="125">
                        <c:v>8.7609111216759192</c:v>
                      </c:pt>
                      <c:pt idx="126">
                        <c:v>8.8174496350169331</c:v>
                      </c:pt>
                      <c:pt idx="127">
                        <c:v>8.7908831122188751</c:v>
                      </c:pt>
                      <c:pt idx="128">
                        <c:v>8.7614311387946451</c:v>
                      </c:pt>
                      <c:pt idx="129">
                        <c:v>8.7638346730685743</c:v>
                      </c:pt>
                      <c:pt idx="130">
                        <c:v>8.7427189782112738</c:v>
                      </c:pt>
                      <c:pt idx="131">
                        <c:v>8.766946093996987</c:v>
                      </c:pt>
                      <c:pt idx="132">
                        <c:v>8.7565807569835972</c:v>
                      </c:pt>
                      <c:pt idx="133">
                        <c:v>8.7859183926761357</c:v>
                      </c:pt>
                      <c:pt idx="134">
                        <c:v>8.729838402626994</c:v>
                      </c:pt>
                      <c:pt idx="135">
                        <c:v>8.7654673794031321</c:v>
                      </c:pt>
                      <c:pt idx="136">
                        <c:v>8.7540353051582418</c:v>
                      </c:pt>
                      <c:pt idx="137">
                        <c:v>8.7123808684425352</c:v>
                      </c:pt>
                      <c:pt idx="138">
                        <c:v>8.7976071446130444</c:v>
                      </c:pt>
                      <c:pt idx="139">
                        <c:v>8.7305856101706993</c:v>
                      </c:pt>
                      <c:pt idx="140">
                        <c:v>8.7281339933600695</c:v>
                      </c:pt>
                      <c:pt idx="141">
                        <c:v>8.7635640175200553</c:v>
                      </c:pt>
                      <c:pt idx="142">
                        <c:v>8.7447834113644394</c:v>
                      </c:pt>
                      <c:pt idx="143">
                        <c:v>8.7740376932085482</c:v>
                      </c:pt>
                      <c:pt idx="144">
                        <c:v>8.7708308976528517</c:v>
                      </c:pt>
                      <c:pt idx="145">
                        <c:v>8.6997324438173536</c:v>
                      </c:pt>
                      <c:pt idx="146">
                        <c:v>8.738255933177042</c:v>
                      </c:pt>
                      <c:pt idx="147">
                        <c:v>8.7134886674654481</c:v>
                      </c:pt>
                      <c:pt idx="148">
                        <c:v>8.751986911530123</c:v>
                      </c:pt>
                      <c:pt idx="149">
                        <c:v>8.7377624289163318</c:v>
                      </c:pt>
                      <c:pt idx="150">
                        <c:v>8.7291051612332975</c:v>
                      </c:pt>
                      <c:pt idx="151">
                        <c:v>8.693698848719265</c:v>
                      </c:pt>
                      <c:pt idx="152">
                        <c:v>8.7053977423891826</c:v>
                      </c:pt>
                      <c:pt idx="153">
                        <c:v>8.6687261725679878</c:v>
                      </c:pt>
                      <c:pt idx="154">
                        <c:v>8.7284864095664254</c:v>
                      </c:pt>
                      <c:pt idx="155">
                        <c:v>8.6957074051005865</c:v>
                      </c:pt>
                      <c:pt idx="156">
                        <c:v>8.7171690271025675</c:v>
                      </c:pt>
                      <c:pt idx="157">
                        <c:v>8.6973999596175879</c:v>
                      </c:pt>
                      <c:pt idx="158">
                        <c:v>8.7079961591198725</c:v>
                      </c:pt>
                      <c:pt idx="159">
                        <c:v>8.7192659300307849</c:v>
                      </c:pt>
                      <c:pt idx="160">
                        <c:v>8.7327923822433817</c:v>
                      </c:pt>
                      <c:pt idx="161">
                        <c:v>8.7936290501196677</c:v>
                      </c:pt>
                      <c:pt idx="162">
                        <c:v>8.7406729628219484</c:v>
                      </c:pt>
                      <c:pt idx="163">
                        <c:v>8.6909423030443236</c:v>
                      </c:pt>
                      <c:pt idx="164">
                        <c:v>8.6754470397639611</c:v>
                      </c:pt>
                      <c:pt idx="165">
                        <c:v>8.7403020508352469</c:v>
                      </c:pt>
                      <c:pt idx="166">
                        <c:v>8.6657944467847212</c:v>
                      </c:pt>
                      <c:pt idx="167">
                        <c:v>8.6764581598851223</c:v>
                      </c:pt>
                      <c:pt idx="168">
                        <c:v>8.6726468982668781</c:v>
                      </c:pt>
                      <c:pt idx="169">
                        <c:v>8.704748227190148</c:v>
                      </c:pt>
                      <c:pt idx="170">
                        <c:v>8.6994190852219759</c:v>
                      </c:pt>
                      <c:pt idx="171">
                        <c:v>8.7300166079236448</c:v>
                      </c:pt>
                      <c:pt idx="172">
                        <c:v>8.7282407869079268</c:v>
                      </c:pt>
                      <c:pt idx="173">
                        <c:v>8.6657349057660351</c:v>
                      </c:pt>
                      <c:pt idx="174">
                        <c:v>8.6456416219294763</c:v>
                      </c:pt>
                      <c:pt idx="175">
                        <c:v>8.6889038234251146</c:v>
                      </c:pt>
                      <c:pt idx="176">
                        <c:v>8.6838998886480852</c:v>
                      </c:pt>
                      <c:pt idx="177">
                        <c:v>8.7374487483147334</c:v>
                      </c:pt>
                      <c:pt idx="178">
                        <c:v>8.7294953087366363</c:v>
                      </c:pt>
                      <c:pt idx="179">
                        <c:v>8.6639195130457818</c:v>
                      </c:pt>
                      <c:pt idx="180">
                        <c:v>8.7071584885075861</c:v>
                      </c:pt>
                      <c:pt idx="181">
                        <c:v>8.7214685400702709</c:v>
                      </c:pt>
                      <c:pt idx="182">
                        <c:v>8.7008779985324534</c:v>
                      </c:pt>
                      <c:pt idx="183">
                        <c:v>8.6819034859204454</c:v>
                      </c:pt>
                      <c:pt idx="184">
                        <c:v>8.7102129205541363</c:v>
                      </c:pt>
                      <c:pt idx="185">
                        <c:v>8.7014546018517418</c:v>
                      </c:pt>
                      <c:pt idx="186">
                        <c:v>8.7147337344050655</c:v>
                      </c:pt>
                      <c:pt idx="187">
                        <c:v>8.6520939312411507</c:v>
                      </c:pt>
                      <c:pt idx="188">
                        <c:v>8.6276059445607167</c:v>
                      </c:pt>
                      <c:pt idx="189">
                        <c:v>8.6811893154895881</c:v>
                      </c:pt>
                      <c:pt idx="190">
                        <c:v>8.7228058871188221</c:v>
                      </c:pt>
                      <c:pt idx="191">
                        <c:v>8.6616972624973219</c:v>
                      </c:pt>
                      <c:pt idx="192">
                        <c:v>8.6851721813029723</c:v>
                      </c:pt>
                      <c:pt idx="193">
                        <c:v>8.6823724831059437</c:v>
                      </c:pt>
                      <c:pt idx="194">
                        <c:v>8.6588572601603939</c:v>
                      </c:pt>
                      <c:pt idx="195">
                        <c:v>8.643356321788886</c:v>
                      </c:pt>
                      <c:pt idx="196">
                        <c:v>8.6558677262158756</c:v>
                      </c:pt>
                      <c:pt idx="197">
                        <c:v>8.6541007213975174</c:v>
                      </c:pt>
                      <c:pt idx="198">
                        <c:v>8.6448139608184285</c:v>
                      </c:pt>
                      <c:pt idx="199">
                        <c:v>8.643201711528862</c:v>
                      </c:pt>
                      <c:pt idx="200">
                        <c:v>8.6480208963283349</c:v>
                      </c:pt>
                      <c:pt idx="201">
                        <c:v>8.6722120418666861</c:v>
                      </c:pt>
                      <c:pt idx="202">
                        <c:v>8.6686924376875787</c:v>
                      </c:pt>
                      <c:pt idx="203">
                        <c:v>8.6922733903034999</c:v>
                      </c:pt>
                      <c:pt idx="204">
                        <c:v>8.7387777063361707</c:v>
                      </c:pt>
                      <c:pt idx="205">
                        <c:v>8.7150659018651506</c:v>
                      </c:pt>
                      <c:pt idx="206">
                        <c:v>8.6830347064200666</c:v>
                      </c:pt>
                      <c:pt idx="207">
                        <c:v>8.6351175303235497</c:v>
                      </c:pt>
                      <c:pt idx="208">
                        <c:v>8.6268706670640274</c:v>
                      </c:pt>
                      <c:pt idx="209">
                        <c:v>8.6210443377831663</c:v>
                      </c:pt>
                      <c:pt idx="210">
                        <c:v>8.6440064150184153</c:v>
                      </c:pt>
                      <c:pt idx="211">
                        <c:v>8.618075801744185</c:v>
                      </c:pt>
                      <c:pt idx="212">
                        <c:v>8.6111938882780752</c:v>
                      </c:pt>
                      <c:pt idx="213">
                        <c:v>8.618075727417537</c:v>
                      </c:pt>
                      <c:pt idx="214">
                        <c:v>8.6322592479119606</c:v>
                      </c:pt>
                      <c:pt idx="215">
                        <c:v>8.6486696884470842</c:v>
                      </c:pt>
                      <c:pt idx="216">
                        <c:v>8.6037979646155325</c:v>
                      </c:pt>
                      <c:pt idx="217">
                        <c:v>8.631528344557692</c:v>
                      </c:pt>
                      <c:pt idx="218">
                        <c:v>8.5965198474877713</c:v>
                      </c:pt>
                      <c:pt idx="219">
                        <c:v>8.6008468171161674</c:v>
                      </c:pt>
                      <c:pt idx="220">
                        <c:v>8.6631985831283345</c:v>
                      </c:pt>
                      <c:pt idx="221">
                        <c:v>8.6812695255019232</c:v>
                      </c:pt>
                      <c:pt idx="222">
                        <c:v>8.6226671161991622</c:v>
                      </c:pt>
                      <c:pt idx="223">
                        <c:v>8.6647119906300851</c:v>
                      </c:pt>
                      <c:pt idx="224">
                        <c:v>8.612205516070075</c:v>
                      </c:pt>
                      <c:pt idx="225">
                        <c:v>8.6380027775484578</c:v>
                      </c:pt>
                      <c:pt idx="226">
                        <c:v>8.6418439256153174</c:v>
                      </c:pt>
                      <c:pt idx="227">
                        <c:v>8.6671031729706325</c:v>
                      </c:pt>
                      <c:pt idx="228">
                        <c:v>8.6551071180821797</c:v>
                      </c:pt>
                      <c:pt idx="229">
                        <c:v>8.6463776401266959</c:v>
                      </c:pt>
                      <c:pt idx="230">
                        <c:v>8.6507331407741201</c:v>
                      </c:pt>
                      <c:pt idx="231">
                        <c:v>8.6719687831204162</c:v>
                      </c:pt>
                      <c:pt idx="232">
                        <c:v>8.6828524455349552</c:v>
                      </c:pt>
                      <c:pt idx="233">
                        <c:v>8.6919580840266324</c:v>
                      </c:pt>
                      <c:pt idx="234">
                        <c:v>8.6767889553704638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8E-4D64-A1B7-FEFFF8F998A8}"/>
                  </c:ext>
                </c:extLst>
              </c15:ser>
            </c15:filteredScatterSeries>
            <c15:filteredScatterSeries>
              <c15:ser>
                <c:idx val="2"/>
                <c:order val="21"/>
                <c:tx>
                  <c:v>Data: TK-Average 4mg/L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Sheet1!$AJ$19:$AJ$253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6.09107163247229</c:v>
                      </c:pt>
                      <c:pt idx="1">
                        <c:v>6.0953891151145516</c:v>
                      </c:pt>
                      <c:pt idx="2">
                        <c:v>6.1011376606329781</c:v>
                      </c:pt>
                      <c:pt idx="3">
                        <c:v>6.2349509601889714</c:v>
                      </c:pt>
                      <c:pt idx="4">
                        <c:v>6.1735910669734899</c:v>
                      </c:pt>
                      <c:pt idx="5">
                        <c:v>6.2705955187536677</c:v>
                      </c:pt>
                      <c:pt idx="6">
                        <c:v>6.3298863702784347</c:v>
                      </c:pt>
                      <c:pt idx="7">
                        <c:v>6.334777701379938</c:v>
                      </c:pt>
                      <c:pt idx="8">
                        <c:v>6.3373470796100957</c:v>
                      </c:pt>
                      <c:pt idx="9">
                        <c:v>6.3071737814663322</c:v>
                      </c:pt>
                      <c:pt idx="10">
                        <c:v>6.358531397606475</c:v>
                      </c:pt>
                      <c:pt idx="11">
                        <c:v>6.3961707972145234</c:v>
                      </c:pt>
                      <c:pt idx="12">
                        <c:v>6.4786153740125165</c:v>
                      </c:pt>
                      <c:pt idx="13">
                        <c:v>6.5088100991603248</c:v>
                      </c:pt>
                      <c:pt idx="14">
                        <c:v>6.5413907878829889</c:v>
                      </c:pt>
                      <c:pt idx="15">
                        <c:v>6.5824530781048303</c:v>
                      </c:pt>
                      <c:pt idx="16">
                        <c:v>6.7366842988720119</c:v>
                      </c:pt>
                      <c:pt idx="17">
                        <c:v>6.7565488676362957</c:v>
                      </c:pt>
                      <c:pt idx="18">
                        <c:v>6.8614779564007113</c:v>
                      </c:pt>
                      <c:pt idx="19">
                        <c:v>6.8889099677077477</c:v>
                      </c:pt>
                      <c:pt idx="20">
                        <c:v>6.9875564729136759</c:v>
                      </c:pt>
                      <c:pt idx="21">
                        <c:v>6.9786947741202816</c:v>
                      </c:pt>
                      <c:pt idx="22">
                        <c:v>6.9741312936856703</c:v>
                      </c:pt>
                      <c:pt idx="23">
                        <c:v>6.9824697704834957</c:v>
                      </c:pt>
                      <c:pt idx="24">
                        <c:v>7.0757624708123252</c:v>
                      </c:pt>
                      <c:pt idx="25">
                        <c:v>7.1032223132354542</c:v>
                      </c:pt>
                      <c:pt idx="26">
                        <c:v>7.1528259658746398</c:v>
                      </c:pt>
                      <c:pt idx="27">
                        <c:v>7.1352217647275236</c:v>
                      </c:pt>
                      <c:pt idx="28">
                        <c:v>7.1741279502037134</c:v>
                      </c:pt>
                      <c:pt idx="29">
                        <c:v>7.1752631525225343</c:v>
                      </c:pt>
                      <c:pt idx="30">
                        <c:v>7.2025669646017558</c:v>
                      </c:pt>
                      <c:pt idx="31">
                        <c:v>7.2814456792846531</c:v>
                      </c:pt>
                      <c:pt idx="32">
                        <c:v>7.246088341466141</c:v>
                      </c:pt>
                      <c:pt idx="33">
                        <c:v>7.3093342564682668</c:v>
                      </c:pt>
                      <c:pt idx="34">
                        <c:v>7.2808122719624313</c:v>
                      </c:pt>
                      <c:pt idx="35">
                        <c:v>7.3672968062752835</c:v>
                      </c:pt>
                      <c:pt idx="36">
                        <c:v>7.3608230399702723</c:v>
                      </c:pt>
                      <c:pt idx="37">
                        <c:v>7.3913506167951164</c:v>
                      </c:pt>
                      <c:pt idx="38">
                        <c:v>7.3955648384269121</c:v>
                      </c:pt>
                      <c:pt idx="39">
                        <c:v>7.389954057387766</c:v>
                      </c:pt>
                      <c:pt idx="40">
                        <c:v>7.4242622654354484</c:v>
                      </c:pt>
                      <c:pt idx="41">
                        <c:v>7.4712578916705237</c:v>
                      </c:pt>
                      <c:pt idx="42">
                        <c:v>7.4725874107781252</c:v>
                      </c:pt>
                      <c:pt idx="43">
                        <c:v>7.4644342555138952</c:v>
                      </c:pt>
                      <c:pt idx="44">
                        <c:v>7.5257067297379052</c:v>
                      </c:pt>
                      <c:pt idx="45">
                        <c:v>7.5739224621111205</c:v>
                      </c:pt>
                      <c:pt idx="46">
                        <c:v>7.483730386586112</c:v>
                      </c:pt>
                      <c:pt idx="47">
                        <c:v>7.5889084516272503</c:v>
                      </c:pt>
                      <c:pt idx="48">
                        <c:v>7.6142086442704464</c:v>
                      </c:pt>
                      <c:pt idx="49">
                        <c:v>7.6472368273746456</c:v>
                      </c:pt>
                      <c:pt idx="50">
                        <c:v>7.6423586850608585</c:v>
                      </c:pt>
                      <c:pt idx="51">
                        <c:v>7.6233540883192283</c:v>
                      </c:pt>
                      <c:pt idx="52">
                        <c:v>7.6689597880231677</c:v>
                      </c:pt>
                      <c:pt idx="53">
                        <c:v>7.6798618127820486</c:v>
                      </c:pt>
                      <c:pt idx="54">
                        <c:v>7.6439241334859727</c:v>
                      </c:pt>
                      <c:pt idx="55">
                        <c:v>7.6537609840452543</c:v>
                      </c:pt>
                      <c:pt idx="56">
                        <c:v>7.729323922713129</c:v>
                      </c:pt>
                      <c:pt idx="57">
                        <c:v>7.6990819619170257</c:v>
                      </c:pt>
                      <c:pt idx="58">
                        <c:v>7.6994771529684725</c:v>
                      </c:pt>
                      <c:pt idx="59">
                        <c:v>7.6485336092391956</c:v>
                      </c:pt>
                      <c:pt idx="60">
                        <c:v>7.7381860305800068</c:v>
                      </c:pt>
                      <c:pt idx="61">
                        <c:v>7.7376735701389787</c:v>
                      </c:pt>
                      <c:pt idx="62">
                        <c:v>7.6877343833569256</c:v>
                      </c:pt>
                      <c:pt idx="63">
                        <c:v>7.7677258162744867</c:v>
                      </c:pt>
                      <c:pt idx="64">
                        <c:v>7.7579720405168509</c:v>
                      </c:pt>
                      <c:pt idx="65">
                        <c:v>7.7405460355676068</c:v>
                      </c:pt>
                      <c:pt idx="66">
                        <c:v>7.7012915863745803</c:v>
                      </c:pt>
                      <c:pt idx="67">
                        <c:v>7.7546061409917364</c:v>
                      </c:pt>
                      <c:pt idx="68">
                        <c:v>7.8008409529289438</c:v>
                      </c:pt>
                      <c:pt idx="69">
                        <c:v>7.6912739001673227</c:v>
                      </c:pt>
                      <c:pt idx="70">
                        <c:v>7.7441504264283001</c:v>
                      </c:pt>
                      <c:pt idx="71">
                        <c:v>7.7656863393496645</c:v>
                      </c:pt>
                      <c:pt idx="72">
                        <c:v>7.7848566651821596</c:v>
                      </c:pt>
                      <c:pt idx="73">
                        <c:v>7.7136184933536835</c:v>
                      </c:pt>
                      <c:pt idx="74">
                        <c:v>7.6895236596176897</c:v>
                      </c:pt>
                      <c:pt idx="75">
                        <c:v>7.7899439836488362</c:v>
                      </c:pt>
                      <c:pt idx="76">
                        <c:v>7.7038805861354236</c:v>
                      </c:pt>
                      <c:pt idx="77">
                        <c:v>7.7300153829084302</c:v>
                      </c:pt>
                      <c:pt idx="78">
                        <c:v>7.7455199486455077</c:v>
                      </c:pt>
                      <c:pt idx="79">
                        <c:v>7.7673803004312667</c:v>
                      </c:pt>
                      <c:pt idx="80">
                        <c:v>7.6579606405122611</c:v>
                      </c:pt>
                      <c:pt idx="81">
                        <c:v>7.7963535215169308</c:v>
                      </c:pt>
                      <c:pt idx="82">
                        <c:v>7.7918020880700229</c:v>
                      </c:pt>
                      <c:pt idx="83">
                        <c:v>7.8274008950297951</c:v>
                      </c:pt>
                      <c:pt idx="84">
                        <c:v>7.6427517098761948</c:v>
                      </c:pt>
                      <c:pt idx="85">
                        <c:v>7.7669211384135046</c:v>
                      </c:pt>
                      <c:pt idx="86">
                        <c:v>7.7390302741278365</c:v>
                      </c:pt>
                      <c:pt idx="87">
                        <c:v>7.7062336278433428</c:v>
                      </c:pt>
                      <c:pt idx="88">
                        <c:v>7.7584269670272139</c:v>
                      </c:pt>
                      <c:pt idx="89">
                        <c:v>7.8042335311398876</c:v>
                      </c:pt>
                      <c:pt idx="90">
                        <c:v>7.6779678940417746</c:v>
                      </c:pt>
                      <c:pt idx="91">
                        <c:v>7.7336056129074464</c:v>
                      </c:pt>
                      <c:pt idx="92">
                        <c:v>7.7196290550679807</c:v>
                      </c:pt>
                      <c:pt idx="93">
                        <c:v>7.7723803081854683</c:v>
                      </c:pt>
                      <c:pt idx="94">
                        <c:v>7.6929393318889696</c:v>
                      </c:pt>
                      <c:pt idx="95">
                        <c:v>7.7441563847224142</c:v>
                      </c:pt>
                      <c:pt idx="96">
                        <c:v>7.7188494762067172</c:v>
                      </c:pt>
                      <c:pt idx="97">
                        <c:v>7.6636279613502847</c:v>
                      </c:pt>
                      <c:pt idx="98">
                        <c:v>7.7022938964463545</c:v>
                      </c:pt>
                      <c:pt idx="99">
                        <c:v>7.7601974544801555</c:v>
                      </c:pt>
                      <c:pt idx="100">
                        <c:v>7.7275984585659874</c:v>
                      </c:pt>
                      <c:pt idx="101">
                        <c:v>7.7265742429349054</c:v>
                      </c:pt>
                      <c:pt idx="102">
                        <c:v>7.7543558406370519</c:v>
                      </c:pt>
                      <c:pt idx="103">
                        <c:v>7.707446736474167</c:v>
                      </c:pt>
                      <c:pt idx="104">
                        <c:v>7.670597986765797</c:v>
                      </c:pt>
                      <c:pt idx="105">
                        <c:v>7.7177222514376034</c:v>
                      </c:pt>
                      <c:pt idx="106">
                        <c:v>7.7191869744586574</c:v>
                      </c:pt>
                      <c:pt idx="107">
                        <c:v>7.7257275764882127</c:v>
                      </c:pt>
                      <c:pt idx="108">
                        <c:v>7.780952419395212</c:v>
                      </c:pt>
                      <c:pt idx="109">
                        <c:v>7.7693924717119929</c:v>
                      </c:pt>
                      <c:pt idx="110">
                        <c:v>7.6847882440449187</c:v>
                      </c:pt>
                      <c:pt idx="111">
                        <c:v>7.7382713311653903</c:v>
                      </c:pt>
                      <c:pt idx="112">
                        <c:v>7.8251311322703341</c:v>
                      </c:pt>
                      <c:pt idx="113">
                        <c:v>7.6856251495219094</c:v>
                      </c:pt>
                      <c:pt idx="114">
                        <c:v>7.6989816158336088</c:v>
                      </c:pt>
                      <c:pt idx="115">
                        <c:v>7.755415260910147</c:v>
                      </c:pt>
                      <c:pt idx="116">
                        <c:v>7.778684481646116</c:v>
                      </c:pt>
                      <c:pt idx="117">
                        <c:v>7.7353435561342421</c:v>
                      </c:pt>
                      <c:pt idx="118">
                        <c:v>7.7281185320784065</c:v>
                      </c:pt>
                      <c:pt idx="119">
                        <c:v>7.7741535928757735</c:v>
                      </c:pt>
                      <c:pt idx="120">
                        <c:v>7.6893858791566831</c:v>
                      </c:pt>
                      <c:pt idx="121">
                        <c:v>7.7753927510684981</c:v>
                      </c:pt>
                      <c:pt idx="122">
                        <c:v>7.7559927991028434</c:v>
                      </c:pt>
                      <c:pt idx="123">
                        <c:v>7.7388464478241286</c:v>
                      </c:pt>
                      <c:pt idx="124">
                        <c:v>7.8197950855358407</c:v>
                      </c:pt>
                      <c:pt idx="125">
                        <c:v>7.7452582945076314</c:v>
                      </c:pt>
                      <c:pt idx="126">
                        <c:v>7.7343111549897241</c:v>
                      </c:pt>
                      <c:pt idx="127">
                        <c:v>7.8359709205454635</c:v>
                      </c:pt>
                      <c:pt idx="128">
                        <c:v>7.7442329655939055</c:v>
                      </c:pt>
                      <c:pt idx="129">
                        <c:v>7.7049747881544786</c:v>
                      </c:pt>
                      <c:pt idx="130">
                        <c:v>7.7761265179839416</c:v>
                      </c:pt>
                      <c:pt idx="131">
                        <c:v>7.723060341155028</c:v>
                      </c:pt>
                      <c:pt idx="132">
                        <c:v>7.7552866360568231</c:v>
                      </c:pt>
                      <c:pt idx="133">
                        <c:v>7.8004190968399438</c:v>
                      </c:pt>
                      <c:pt idx="134">
                        <c:v>7.7848896427507226</c:v>
                      </c:pt>
                      <c:pt idx="135">
                        <c:v>7.7682966788039778</c:v>
                      </c:pt>
                      <c:pt idx="136">
                        <c:v>7.8088305268692526</c:v>
                      </c:pt>
                      <c:pt idx="137">
                        <c:v>7.7380061127963291</c:v>
                      </c:pt>
                      <c:pt idx="138">
                        <c:v>7.7728887652567646</c:v>
                      </c:pt>
                      <c:pt idx="139">
                        <c:v>7.8077265293589555</c:v>
                      </c:pt>
                      <c:pt idx="140">
                        <c:v>7.7650962566243384</c:v>
                      </c:pt>
                      <c:pt idx="141">
                        <c:v>7.7855478588554705</c:v>
                      </c:pt>
                      <c:pt idx="142">
                        <c:v>7.7785463313762211</c:v>
                      </c:pt>
                      <c:pt idx="143">
                        <c:v>7.7904843845799698</c:v>
                      </c:pt>
                      <c:pt idx="144">
                        <c:v>7.7404290792885337</c:v>
                      </c:pt>
                      <c:pt idx="145">
                        <c:v>7.8944772663655387</c:v>
                      </c:pt>
                      <c:pt idx="146">
                        <c:v>7.7890814770590007</c:v>
                      </c:pt>
                      <c:pt idx="147">
                        <c:v>7.788059076466622</c:v>
                      </c:pt>
                      <c:pt idx="148">
                        <c:v>7.8497968460863614</c:v>
                      </c:pt>
                      <c:pt idx="149">
                        <c:v>7.7984441887806133</c:v>
                      </c:pt>
                      <c:pt idx="150">
                        <c:v>7.7819746834507786</c:v>
                      </c:pt>
                      <c:pt idx="151">
                        <c:v>7.7829760053718156</c:v>
                      </c:pt>
                      <c:pt idx="152">
                        <c:v>7.8083945268187946</c:v>
                      </c:pt>
                      <c:pt idx="153">
                        <c:v>7.7772626670647682</c:v>
                      </c:pt>
                      <c:pt idx="154">
                        <c:v>7.8929478909439599</c:v>
                      </c:pt>
                      <c:pt idx="155">
                        <c:v>7.8311896917173316</c:v>
                      </c:pt>
                      <c:pt idx="156">
                        <c:v>7.8252749530692363</c:v>
                      </c:pt>
                      <c:pt idx="157">
                        <c:v>7.8701001135002571</c:v>
                      </c:pt>
                      <c:pt idx="158">
                        <c:v>7.791224987088115</c:v>
                      </c:pt>
                      <c:pt idx="159">
                        <c:v>7.8088667619169261</c:v>
                      </c:pt>
                      <c:pt idx="160">
                        <c:v>7.8935344481027032</c:v>
                      </c:pt>
                      <c:pt idx="161">
                        <c:v>7.8286694262760683</c:v>
                      </c:pt>
                      <c:pt idx="162">
                        <c:v>7.8500791604244666</c:v>
                      </c:pt>
                      <c:pt idx="163">
                        <c:v>7.9088846113880713</c:v>
                      </c:pt>
                      <c:pt idx="164">
                        <c:v>7.7748627496440035</c:v>
                      </c:pt>
                      <c:pt idx="165">
                        <c:v>7.8728625333352813</c:v>
                      </c:pt>
                      <c:pt idx="166">
                        <c:v>7.9048831641460069</c:v>
                      </c:pt>
                      <c:pt idx="167">
                        <c:v>7.861190990985496</c:v>
                      </c:pt>
                      <c:pt idx="168">
                        <c:v>7.8567392397484523</c:v>
                      </c:pt>
                      <c:pt idx="169">
                        <c:v>7.8908496598871558</c:v>
                      </c:pt>
                      <c:pt idx="170">
                        <c:v>7.8007877551093596</c:v>
                      </c:pt>
                      <c:pt idx="171">
                        <c:v>7.8421263356221438</c:v>
                      </c:pt>
                      <c:pt idx="172">
                        <c:v>7.8832424953834943</c:v>
                      </c:pt>
                      <c:pt idx="173">
                        <c:v>7.8779839363298994</c:v>
                      </c:pt>
                      <c:pt idx="174">
                        <c:v>7.8718992034061097</c:v>
                      </c:pt>
                      <c:pt idx="175">
                        <c:v>7.9299711852556527</c:v>
                      </c:pt>
                      <c:pt idx="176">
                        <c:v>7.8352996083585635</c:v>
                      </c:pt>
                      <c:pt idx="177">
                        <c:v>7.8310438979061407</c:v>
                      </c:pt>
                      <c:pt idx="178">
                        <c:v>7.9257489876959148</c:v>
                      </c:pt>
                      <c:pt idx="179">
                        <c:v>7.9195419347651903</c:v>
                      </c:pt>
                      <c:pt idx="180">
                        <c:v>7.8157541884695068</c:v>
                      </c:pt>
                      <c:pt idx="181">
                        <c:v>7.8515897334664828</c:v>
                      </c:pt>
                      <c:pt idx="182">
                        <c:v>7.8581267857998327</c:v>
                      </c:pt>
                      <c:pt idx="183">
                        <c:v>7.876020946951753</c:v>
                      </c:pt>
                      <c:pt idx="184">
                        <c:v>7.8790672904814212</c:v>
                      </c:pt>
                      <c:pt idx="185">
                        <c:v>7.8920584689337554</c:v>
                      </c:pt>
                      <c:pt idx="186">
                        <c:v>7.8444681294937331</c:v>
                      </c:pt>
                      <c:pt idx="187">
                        <c:v>7.9153127134387331</c:v>
                      </c:pt>
                      <c:pt idx="188">
                        <c:v>7.954996581077685</c:v>
                      </c:pt>
                      <c:pt idx="189">
                        <c:v>7.8141724058950128</c:v>
                      </c:pt>
                      <c:pt idx="190">
                        <c:v>7.8543334024586144</c:v>
                      </c:pt>
                      <c:pt idx="191">
                        <c:v>7.9385373733854312</c:v>
                      </c:pt>
                      <c:pt idx="192">
                        <c:v>7.8800975679459278</c:v>
                      </c:pt>
                      <c:pt idx="193">
                        <c:v>7.8241189568417138</c:v>
                      </c:pt>
                      <c:pt idx="194">
                        <c:v>7.9118962292447765</c:v>
                      </c:pt>
                      <c:pt idx="195">
                        <c:v>7.9065761702815642</c:v>
                      </c:pt>
                      <c:pt idx="196">
                        <c:v>7.8303106894129888</c:v>
                      </c:pt>
                      <c:pt idx="197">
                        <c:v>7.9135907940706414</c:v>
                      </c:pt>
                      <c:pt idx="198">
                        <c:v>7.8711349510626896</c:v>
                      </c:pt>
                      <c:pt idx="199">
                        <c:v>7.8767465498229923</c:v>
                      </c:pt>
                      <c:pt idx="200">
                        <c:v>7.7890278505733237</c:v>
                      </c:pt>
                      <c:pt idx="201">
                        <c:v>7.8436881775754212</c:v>
                      </c:pt>
                      <c:pt idx="202">
                        <c:v>7.8496420928734008</c:v>
                      </c:pt>
                      <c:pt idx="203">
                        <c:v>7.8014483208208834</c:v>
                      </c:pt>
                      <c:pt idx="204">
                        <c:v>7.8064903378363919</c:v>
                      </c:pt>
                      <c:pt idx="205">
                        <c:v>7.8848393104004346</c:v>
                      </c:pt>
                      <c:pt idx="206">
                        <c:v>7.7603309391903963</c:v>
                      </c:pt>
                      <c:pt idx="207">
                        <c:v>7.8316005910412834</c:v>
                      </c:pt>
                      <c:pt idx="208">
                        <c:v>7.8546335184611511</c:v>
                      </c:pt>
                      <c:pt idx="209">
                        <c:v>7.8900914996576628</c:v>
                      </c:pt>
                      <c:pt idx="210">
                        <c:v>7.8539570464791515</c:v>
                      </c:pt>
                      <c:pt idx="211">
                        <c:v>7.8488062954603572</c:v>
                      </c:pt>
                      <c:pt idx="212">
                        <c:v>7.9065413596897729</c:v>
                      </c:pt>
                      <c:pt idx="213">
                        <c:v>7.8638384068010208</c:v>
                      </c:pt>
                      <c:pt idx="214">
                        <c:v>7.8565050434501664</c:v>
                      </c:pt>
                      <c:pt idx="215">
                        <c:v>7.8805073928463436</c:v>
                      </c:pt>
                      <c:pt idx="216">
                        <c:v>7.8638840270754438</c:v>
                      </c:pt>
                      <c:pt idx="217">
                        <c:v>7.8502491627822559</c:v>
                      </c:pt>
                      <c:pt idx="218">
                        <c:v>7.8669510176791553</c:v>
                      </c:pt>
                      <c:pt idx="219">
                        <c:v>7.8252975625342938</c:v>
                      </c:pt>
                      <c:pt idx="220">
                        <c:v>7.7929266674084356</c:v>
                      </c:pt>
                      <c:pt idx="221">
                        <c:v>7.8236896913558782</c:v>
                      </c:pt>
                      <c:pt idx="222">
                        <c:v>7.7924709759613311</c:v>
                      </c:pt>
                      <c:pt idx="223">
                        <c:v>7.7873262148634339</c:v>
                      </c:pt>
                      <c:pt idx="224">
                        <c:v>7.8013260275132943</c:v>
                      </c:pt>
                      <c:pt idx="225">
                        <c:v>7.8501242139911636</c:v>
                      </c:pt>
                      <c:pt idx="226">
                        <c:v>7.7965697732419237</c:v>
                      </c:pt>
                      <c:pt idx="227">
                        <c:v>7.8025211177450089</c:v>
                      </c:pt>
                      <c:pt idx="228">
                        <c:v>7.8076125281806714</c:v>
                      </c:pt>
                      <c:pt idx="229">
                        <c:v>7.8669314371101944</c:v>
                      </c:pt>
                      <c:pt idx="230">
                        <c:v>7.7665291034530988</c:v>
                      </c:pt>
                      <c:pt idx="231">
                        <c:v>7.8147119296865508</c:v>
                      </c:pt>
                      <c:pt idx="232">
                        <c:v>7.8274725351412471</c:v>
                      </c:pt>
                      <c:pt idx="233">
                        <c:v>7.8359222788264908</c:v>
                      </c:pt>
                      <c:pt idx="234">
                        <c:v>7.8533093266170786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8E-4D64-A1B7-FEFFF8F998A8}"/>
                  </c:ext>
                </c:extLst>
              </c15:ser>
            </c15:filteredScatterSeries>
            <c15:filteredScatterSeries>
              <c15:ser>
                <c:idx val="3"/>
                <c:order val="22"/>
                <c:tx>
                  <c:v>Data: TK-Average 16mg/L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Sheet1!$AK$19:$AK$253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6.1988051926333965</c:v>
                      </c:pt>
                      <c:pt idx="1">
                        <c:v>6.1432726135034832</c:v>
                      </c:pt>
                      <c:pt idx="2">
                        <c:v>6.2483950510750743</c:v>
                      </c:pt>
                      <c:pt idx="3">
                        <c:v>6.2647697800900684</c:v>
                      </c:pt>
                      <c:pt idx="4">
                        <c:v>6.2523554804895687</c:v>
                      </c:pt>
                      <c:pt idx="5">
                        <c:v>6.2831729697487102</c:v>
                      </c:pt>
                      <c:pt idx="6">
                        <c:v>6.2365986799215918</c:v>
                      </c:pt>
                      <c:pt idx="7">
                        <c:v>6.2101460565279325</c:v>
                      </c:pt>
                      <c:pt idx="8">
                        <c:v>6.2217258218823961</c:v>
                      </c:pt>
                      <c:pt idx="9">
                        <c:v>6.2761320625510066</c:v>
                      </c:pt>
                      <c:pt idx="10">
                        <c:v>6.261588663367462</c:v>
                      </c:pt>
                      <c:pt idx="11">
                        <c:v>6.3050459312510654</c:v>
                      </c:pt>
                      <c:pt idx="12">
                        <c:v>6.4217170750205259</c:v>
                      </c:pt>
                      <c:pt idx="13">
                        <c:v>6.5231925306198608</c:v>
                      </c:pt>
                      <c:pt idx="14">
                        <c:v>6.5339836014419017</c:v>
                      </c:pt>
                      <c:pt idx="15">
                        <c:v>6.6170525826796336</c:v>
                      </c:pt>
                      <c:pt idx="16">
                        <c:v>6.6006763046389967</c:v>
                      </c:pt>
                      <c:pt idx="17">
                        <c:v>6.6759121632297429</c:v>
                      </c:pt>
                      <c:pt idx="18">
                        <c:v>6.7227653419880049</c:v>
                      </c:pt>
                      <c:pt idx="19">
                        <c:v>6.7147939645995844</c:v>
                      </c:pt>
                      <c:pt idx="20">
                        <c:v>6.7316477812378359</c:v>
                      </c:pt>
                      <c:pt idx="21">
                        <c:v>6.7872202313214025</c:v>
                      </c:pt>
                      <c:pt idx="22">
                        <c:v>6.7776204671759093</c:v>
                      </c:pt>
                      <c:pt idx="23">
                        <c:v>6.7420222503387954</c:v>
                      </c:pt>
                      <c:pt idx="24">
                        <c:v>6.7068641724587295</c:v>
                      </c:pt>
                      <c:pt idx="25">
                        <c:v>6.7716370624672209</c:v>
                      </c:pt>
                      <c:pt idx="26">
                        <c:v>6.7850847789913651</c:v>
                      </c:pt>
                      <c:pt idx="27">
                        <c:v>6.785601998857679</c:v>
                      </c:pt>
                      <c:pt idx="28">
                        <c:v>6.786119218723992</c:v>
                      </c:pt>
                      <c:pt idx="29">
                        <c:v>6.7866364385903051</c:v>
                      </c:pt>
                      <c:pt idx="30">
                        <c:v>6.7871536584566181</c:v>
                      </c:pt>
                      <c:pt idx="31">
                        <c:v>6.787670878322932</c:v>
                      </c:pt>
                      <c:pt idx="32">
                        <c:v>6.7881880981892451</c:v>
                      </c:pt>
                      <c:pt idx="33">
                        <c:v>6.7887053180555581</c:v>
                      </c:pt>
                      <c:pt idx="34">
                        <c:v>6.789222537921872</c:v>
                      </c:pt>
                      <c:pt idx="35">
                        <c:v>6.7897397577881851</c:v>
                      </c:pt>
                      <c:pt idx="36">
                        <c:v>6.7902569776544981</c:v>
                      </c:pt>
                      <c:pt idx="37">
                        <c:v>6.7907741975208111</c:v>
                      </c:pt>
                      <c:pt idx="38">
                        <c:v>6.7912914173871251</c:v>
                      </c:pt>
                      <c:pt idx="39">
                        <c:v>6.7918086372534381</c:v>
                      </c:pt>
                      <c:pt idx="40">
                        <c:v>6.7923258571197511</c:v>
                      </c:pt>
                      <c:pt idx="41">
                        <c:v>6.7928430769860642</c:v>
                      </c:pt>
                      <c:pt idx="42">
                        <c:v>6.7933602968523781</c:v>
                      </c:pt>
                      <c:pt idx="43">
                        <c:v>6.7938775167186911</c:v>
                      </c:pt>
                      <c:pt idx="44">
                        <c:v>6.7943947365850041</c:v>
                      </c:pt>
                      <c:pt idx="45">
                        <c:v>6.7949119564513181</c:v>
                      </c:pt>
                      <c:pt idx="46">
                        <c:v>6.7954291763176311</c:v>
                      </c:pt>
                      <c:pt idx="47">
                        <c:v>6.7959463961839441</c:v>
                      </c:pt>
                      <c:pt idx="48">
                        <c:v>6.7964636160502572</c:v>
                      </c:pt>
                      <c:pt idx="49">
                        <c:v>6.7969808359165711</c:v>
                      </c:pt>
                      <c:pt idx="50">
                        <c:v>6.7974980557828841</c:v>
                      </c:pt>
                      <c:pt idx="51">
                        <c:v>6.7980152756491972</c:v>
                      </c:pt>
                      <c:pt idx="52">
                        <c:v>6.7985324955155111</c:v>
                      </c:pt>
                      <c:pt idx="53">
                        <c:v>6.7990497153818241</c:v>
                      </c:pt>
                      <c:pt idx="54">
                        <c:v>6.7995669352481372</c:v>
                      </c:pt>
                      <c:pt idx="55">
                        <c:v>6.8000841551144502</c:v>
                      </c:pt>
                      <c:pt idx="56">
                        <c:v>6.8006013749807641</c:v>
                      </c:pt>
                      <c:pt idx="57">
                        <c:v>6.8011185948470771</c:v>
                      </c:pt>
                      <c:pt idx="58">
                        <c:v>6.8016358147133902</c:v>
                      </c:pt>
                      <c:pt idx="59">
                        <c:v>6.8021530345797041</c:v>
                      </c:pt>
                      <c:pt idx="60">
                        <c:v>6.8026702544460171</c:v>
                      </c:pt>
                      <c:pt idx="61">
                        <c:v>6.8031874743123302</c:v>
                      </c:pt>
                      <c:pt idx="62">
                        <c:v>6.8037046941786432</c:v>
                      </c:pt>
                      <c:pt idx="63">
                        <c:v>6.8042219140449571</c:v>
                      </c:pt>
                      <c:pt idx="64">
                        <c:v>6.8047391339112702</c:v>
                      </c:pt>
                      <c:pt idx="65">
                        <c:v>6.8052563537775832</c:v>
                      </c:pt>
                      <c:pt idx="66">
                        <c:v>6.8057735736438962</c:v>
                      </c:pt>
                      <c:pt idx="67">
                        <c:v>6.8062907935102102</c:v>
                      </c:pt>
                      <c:pt idx="68">
                        <c:v>6.8068080133765232</c:v>
                      </c:pt>
                      <c:pt idx="69">
                        <c:v>6.8073252332428362</c:v>
                      </c:pt>
                      <c:pt idx="70">
                        <c:v>6.8078424531091501</c:v>
                      </c:pt>
                      <c:pt idx="71">
                        <c:v>6.8083596729754632</c:v>
                      </c:pt>
                      <c:pt idx="72">
                        <c:v>6.8088768928417762</c:v>
                      </c:pt>
                      <c:pt idx="73">
                        <c:v>6.8093941127080893</c:v>
                      </c:pt>
                      <c:pt idx="74">
                        <c:v>6.8099113325744032</c:v>
                      </c:pt>
                      <c:pt idx="75">
                        <c:v>6.8104285524407162</c:v>
                      </c:pt>
                      <c:pt idx="76">
                        <c:v>6.8109457723070292</c:v>
                      </c:pt>
                      <c:pt idx="77">
                        <c:v>6.8114629921733432</c:v>
                      </c:pt>
                      <c:pt idx="78">
                        <c:v>6.8119802120396562</c:v>
                      </c:pt>
                      <c:pt idx="79">
                        <c:v>6.8124974319059692</c:v>
                      </c:pt>
                      <c:pt idx="80">
                        <c:v>6.8130146517722823</c:v>
                      </c:pt>
                      <c:pt idx="81">
                        <c:v>6.8135318716385962</c:v>
                      </c:pt>
                      <c:pt idx="82">
                        <c:v>6.8140490915049092</c:v>
                      </c:pt>
                      <c:pt idx="83">
                        <c:v>6.8145663113712223</c:v>
                      </c:pt>
                      <c:pt idx="84">
                        <c:v>6.8150835312375362</c:v>
                      </c:pt>
                      <c:pt idx="85">
                        <c:v>6.8156007511038492</c:v>
                      </c:pt>
                      <c:pt idx="86">
                        <c:v>6.8161179709701623</c:v>
                      </c:pt>
                      <c:pt idx="87">
                        <c:v>6.8166351908364753</c:v>
                      </c:pt>
                      <c:pt idx="88">
                        <c:v>6.8171524107027892</c:v>
                      </c:pt>
                      <c:pt idx="89">
                        <c:v>6.8176696305691022</c:v>
                      </c:pt>
                      <c:pt idx="90">
                        <c:v>6.8181868504354153</c:v>
                      </c:pt>
                      <c:pt idx="91">
                        <c:v>6.8187040703017283</c:v>
                      </c:pt>
                      <c:pt idx="92">
                        <c:v>6.8192212901680422</c:v>
                      </c:pt>
                      <c:pt idx="93">
                        <c:v>6.8197385100343553</c:v>
                      </c:pt>
                      <c:pt idx="94">
                        <c:v>6.8202557299006683</c:v>
                      </c:pt>
                      <c:pt idx="95">
                        <c:v>6.8207729497669822</c:v>
                      </c:pt>
                      <c:pt idx="96">
                        <c:v>6.8212901696332953</c:v>
                      </c:pt>
                      <c:pt idx="97">
                        <c:v>6.8218073894996083</c:v>
                      </c:pt>
                      <c:pt idx="98">
                        <c:v>6.8223246093659213</c:v>
                      </c:pt>
                      <c:pt idx="99">
                        <c:v>6.8228418292322353</c:v>
                      </c:pt>
                      <c:pt idx="100">
                        <c:v>6.8233590490985483</c:v>
                      </c:pt>
                      <c:pt idx="101">
                        <c:v>6.8238762689648613</c:v>
                      </c:pt>
                      <c:pt idx="102">
                        <c:v>6.8243934888311752</c:v>
                      </c:pt>
                      <c:pt idx="103">
                        <c:v>6.8249107086974883</c:v>
                      </c:pt>
                      <c:pt idx="104">
                        <c:v>6.8254279285638013</c:v>
                      </c:pt>
                      <c:pt idx="105">
                        <c:v>6.8259451484301144</c:v>
                      </c:pt>
                      <c:pt idx="106">
                        <c:v>6.8264623682964283</c:v>
                      </c:pt>
                      <c:pt idx="107">
                        <c:v>6.8269795881627413</c:v>
                      </c:pt>
                      <c:pt idx="108">
                        <c:v>6.8274968080290543</c:v>
                      </c:pt>
                      <c:pt idx="109">
                        <c:v>6.8280140278953683</c:v>
                      </c:pt>
                      <c:pt idx="110">
                        <c:v>6.8285312477616813</c:v>
                      </c:pt>
                      <c:pt idx="111">
                        <c:v>6.8290484676279943</c:v>
                      </c:pt>
                      <c:pt idx="112">
                        <c:v>6.8295656874943074</c:v>
                      </c:pt>
                      <c:pt idx="113">
                        <c:v>6.8300829073606213</c:v>
                      </c:pt>
                      <c:pt idx="114">
                        <c:v>6.8306001272269343</c:v>
                      </c:pt>
                      <c:pt idx="115">
                        <c:v>6.8311173470932474</c:v>
                      </c:pt>
                      <c:pt idx="116">
                        <c:v>6.8316345669595604</c:v>
                      </c:pt>
                      <c:pt idx="117">
                        <c:v>6.8321517868258743</c:v>
                      </c:pt>
                      <c:pt idx="118">
                        <c:v>6.8326690066921874</c:v>
                      </c:pt>
                      <c:pt idx="119">
                        <c:v>6.8331862265585004</c:v>
                      </c:pt>
                      <c:pt idx="120">
                        <c:v>6.8337034464248143</c:v>
                      </c:pt>
                      <c:pt idx="121">
                        <c:v>6.8342206662911273</c:v>
                      </c:pt>
                      <c:pt idx="122">
                        <c:v>6.8347378861574404</c:v>
                      </c:pt>
                      <c:pt idx="123">
                        <c:v>6.8352551060237534</c:v>
                      </c:pt>
                      <c:pt idx="124">
                        <c:v>6.8357723258900673</c:v>
                      </c:pt>
                      <c:pt idx="125">
                        <c:v>6.8362895457563804</c:v>
                      </c:pt>
                      <c:pt idx="126">
                        <c:v>6.8368067656226934</c:v>
                      </c:pt>
                      <c:pt idx="127">
                        <c:v>6.8373239854890073</c:v>
                      </c:pt>
                      <c:pt idx="128">
                        <c:v>6.8378412053553204</c:v>
                      </c:pt>
                      <c:pt idx="129">
                        <c:v>6.8383584252216334</c:v>
                      </c:pt>
                      <c:pt idx="130">
                        <c:v>6.8388756450879464</c:v>
                      </c:pt>
                      <c:pt idx="131">
                        <c:v>6.8393928649542604</c:v>
                      </c:pt>
                      <c:pt idx="132">
                        <c:v>6.8399100848205734</c:v>
                      </c:pt>
                      <c:pt idx="133">
                        <c:v>6.8404273046868864</c:v>
                      </c:pt>
                      <c:pt idx="134">
                        <c:v>6.8409445245532003</c:v>
                      </c:pt>
                      <c:pt idx="135">
                        <c:v>6.8414617444195134</c:v>
                      </c:pt>
                      <c:pt idx="136">
                        <c:v>6.8419789642858264</c:v>
                      </c:pt>
                      <c:pt idx="137">
                        <c:v>6.8424961841521394</c:v>
                      </c:pt>
                      <c:pt idx="138">
                        <c:v>6.8430134040184534</c:v>
                      </c:pt>
                      <c:pt idx="139">
                        <c:v>6.8435306238847664</c:v>
                      </c:pt>
                      <c:pt idx="140">
                        <c:v>6.8440478437510794</c:v>
                      </c:pt>
                      <c:pt idx="141">
                        <c:v>6.8445650636173925</c:v>
                      </c:pt>
                      <c:pt idx="142">
                        <c:v>6.8450822834837064</c:v>
                      </c:pt>
                      <c:pt idx="143">
                        <c:v>6.8455995033500194</c:v>
                      </c:pt>
                      <c:pt idx="144">
                        <c:v>6.8461167232163325</c:v>
                      </c:pt>
                      <c:pt idx="145">
                        <c:v>6.8466339430826464</c:v>
                      </c:pt>
                      <c:pt idx="146">
                        <c:v>6.8471511629489594</c:v>
                      </c:pt>
                      <c:pt idx="147">
                        <c:v>6.8476683828152725</c:v>
                      </c:pt>
                      <c:pt idx="148">
                        <c:v>6.8481856026815855</c:v>
                      </c:pt>
                      <c:pt idx="149">
                        <c:v>6.8487028225478994</c:v>
                      </c:pt>
                      <c:pt idx="150">
                        <c:v>6.8492200424142125</c:v>
                      </c:pt>
                      <c:pt idx="151">
                        <c:v>6.8497372622805255</c:v>
                      </c:pt>
                      <c:pt idx="152">
                        <c:v>6.8502544821468394</c:v>
                      </c:pt>
                      <c:pt idx="153">
                        <c:v>6.8507717020131524</c:v>
                      </c:pt>
                      <c:pt idx="154">
                        <c:v>6.8512889218794655</c:v>
                      </c:pt>
                      <c:pt idx="155">
                        <c:v>6.8518061417457785</c:v>
                      </c:pt>
                      <c:pt idx="156">
                        <c:v>6.8523233616120924</c:v>
                      </c:pt>
                      <c:pt idx="157">
                        <c:v>6.8528405814784055</c:v>
                      </c:pt>
                      <c:pt idx="158">
                        <c:v>6.8533578013447185</c:v>
                      </c:pt>
                      <c:pt idx="159">
                        <c:v>6.8538750212110324</c:v>
                      </c:pt>
                      <c:pt idx="160">
                        <c:v>6.8543922410773455</c:v>
                      </c:pt>
                      <c:pt idx="161">
                        <c:v>6.8549094609436585</c:v>
                      </c:pt>
                      <c:pt idx="162">
                        <c:v>6.8554266808099715</c:v>
                      </c:pt>
                      <c:pt idx="163">
                        <c:v>6.8559439006762855</c:v>
                      </c:pt>
                      <c:pt idx="164">
                        <c:v>6.8564611205425985</c:v>
                      </c:pt>
                      <c:pt idx="165">
                        <c:v>6.8569783404089115</c:v>
                      </c:pt>
                      <c:pt idx="166">
                        <c:v>6.8574955602752246</c:v>
                      </c:pt>
                      <c:pt idx="167">
                        <c:v>6.8580127801415385</c:v>
                      </c:pt>
                      <c:pt idx="168">
                        <c:v>6.8585300000078515</c:v>
                      </c:pt>
                      <c:pt idx="169">
                        <c:v>6.8590472198741645</c:v>
                      </c:pt>
                      <c:pt idx="170">
                        <c:v>6.8595644397404785</c:v>
                      </c:pt>
                      <c:pt idx="171">
                        <c:v>6.8600816596067915</c:v>
                      </c:pt>
                      <c:pt idx="172">
                        <c:v>6.8605988794731045</c:v>
                      </c:pt>
                      <c:pt idx="173">
                        <c:v>6.8611160993394176</c:v>
                      </c:pt>
                      <c:pt idx="174">
                        <c:v>6.8616333192057315</c:v>
                      </c:pt>
                      <c:pt idx="175">
                        <c:v>6.8621505390720445</c:v>
                      </c:pt>
                      <c:pt idx="176">
                        <c:v>6.8626677589383576</c:v>
                      </c:pt>
                      <c:pt idx="177">
                        <c:v>6.8631849788046715</c:v>
                      </c:pt>
                      <c:pt idx="178">
                        <c:v>6.8637021986709845</c:v>
                      </c:pt>
                      <c:pt idx="179">
                        <c:v>6.8642194185372976</c:v>
                      </c:pt>
                      <c:pt idx="180">
                        <c:v>6.8647366384036106</c:v>
                      </c:pt>
                      <c:pt idx="181">
                        <c:v>6.8652538582699245</c:v>
                      </c:pt>
                      <c:pt idx="182">
                        <c:v>6.8657710781362375</c:v>
                      </c:pt>
                      <c:pt idx="183">
                        <c:v>6.8662882980025506</c:v>
                      </c:pt>
                      <c:pt idx="184">
                        <c:v>6.8668055178688645</c:v>
                      </c:pt>
                      <c:pt idx="185">
                        <c:v>6.8673227377351775</c:v>
                      </c:pt>
                      <c:pt idx="186">
                        <c:v>6.8678399576014906</c:v>
                      </c:pt>
                      <c:pt idx="187">
                        <c:v>6.8683571774678036</c:v>
                      </c:pt>
                      <c:pt idx="188">
                        <c:v>6.8688743973341175</c:v>
                      </c:pt>
                      <c:pt idx="189">
                        <c:v>6.8693916172004306</c:v>
                      </c:pt>
                      <c:pt idx="190">
                        <c:v>6.8699088370667436</c:v>
                      </c:pt>
                      <c:pt idx="191">
                        <c:v>6.8704260569330566</c:v>
                      </c:pt>
                      <c:pt idx="192">
                        <c:v>6.8709432767993706</c:v>
                      </c:pt>
                      <c:pt idx="193">
                        <c:v>6.8714604966656836</c:v>
                      </c:pt>
                      <c:pt idx="194">
                        <c:v>6.8719777165319966</c:v>
                      </c:pt>
                      <c:pt idx="195">
                        <c:v>6.8724949363983105</c:v>
                      </c:pt>
                      <c:pt idx="196">
                        <c:v>6.8730121562646236</c:v>
                      </c:pt>
                      <c:pt idx="197">
                        <c:v>6.8735293761309366</c:v>
                      </c:pt>
                      <c:pt idx="198">
                        <c:v>6.8740465959972497</c:v>
                      </c:pt>
                      <c:pt idx="199">
                        <c:v>6.8745638158635636</c:v>
                      </c:pt>
                      <c:pt idx="200">
                        <c:v>6.8750810357298766</c:v>
                      </c:pt>
                      <c:pt idx="201">
                        <c:v>6.8755982555961896</c:v>
                      </c:pt>
                      <c:pt idx="202">
                        <c:v>6.8761154754625036</c:v>
                      </c:pt>
                      <c:pt idx="203">
                        <c:v>6.8766326953288166</c:v>
                      </c:pt>
                      <c:pt idx="204">
                        <c:v>6.8771499151951296</c:v>
                      </c:pt>
                      <c:pt idx="205">
                        <c:v>6.8776671350614427</c:v>
                      </c:pt>
                      <c:pt idx="206">
                        <c:v>6.8781843549277566</c:v>
                      </c:pt>
                      <c:pt idx="207">
                        <c:v>6.8787015747940696</c:v>
                      </c:pt>
                      <c:pt idx="208">
                        <c:v>6.8792187946603827</c:v>
                      </c:pt>
                      <c:pt idx="209">
                        <c:v>6.8797360145266966</c:v>
                      </c:pt>
                      <c:pt idx="210">
                        <c:v>6.8802532343930096</c:v>
                      </c:pt>
                      <c:pt idx="211">
                        <c:v>6.8807704542593227</c:v>
                      </c:pt>
                      <c:pt idx="212">
                        <c:v>6.8812876741256357</c:v>
                      </c:pt>
                      <c:pt idx="213">
                        <c:v>6.8818048939919496</c:v>
                      </c:pt>
                      <c:pt idx="214">
                        <c:v>6.8823221138582626</c:v>
                      </c:pt>
                      <c:pt idx="215">
                        <c:v>6.8828393337245757</c:v>
                      </c:pt>
                      <c:pt idx="216">
                        <c:v>6.8833565535908887</c:v>
                      </c:pt>
                      <c:pt idx="217">
                        <c:v>6.8838737734572026</c:v>
                      </c:pt>
                      <c:pt idx="218">
                        <c:v>6.8843909933235157</c:v>
                      </c:pt>
                      <c:pt idx="219">
                        <c:v>6.8849082131898287</c:v>
                      </c:pt>
                      <c:pt idx="220">
                        <c:v>6.8854254330561426</c:v>
                      </c:pt>
                      <c:pt idx="221">
                        <c:v>6.8859426529224557</c:v>
                      </c:pt>
                      <c:pt idx="222">
                        <c:v>6.8864598727887687</c:v>
                      </c:pt>
                      <c:pt idx="223">
                        <c:v>6.8869770926550817</c:v>
                      </c:pt>
                      <c:pt idx="224">
                        <c:v>6.8874943125213957</c:v>
                      </c:pt>
                      <c:pt idx="225">
                        <c:v>6.8880115323877087</c:v>
                      </c:pt>
                      <c:pt idx="226">
                        <c:v>6.8885287522540217</c:v>
                      </c:pt>
                      <c:pt idx="227">
                        <c:v>6.8890459721203356</c:v>
                      </c:pt>
                      <c:pt idx="228">
                        <c:v>6.8895631919866487</c:v>
                      </c:pt>
                      <c:pt idx="229">
                        <c:v>6.8900804118529617</c:v>
                      </c:pt>
                      <c:pt idx="230">
                        <c:v>6.8905976317192748</c:v>
                      </c:pt>
                      <c:pt idx="231">
                        <c:v>6.8911148515855887</c:v>
                      </c:pt>
                      <c:pt idx="232">
                        <c:v>6.8916320714519017</c:v>
                      </c:pt>
                      <c:pt idx="233">
                        <c:v>6.8921492913182147</c:v>
                      </c:pt>
                      <c:pt idx="234">
                        <c:v>6.8926665111845287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8E-4D64-A1B7-FEFFF8F998A8}"/>
                  </c:ext>
                </c:extLst>
              </c15:ser>
            </c15:filteredScatterSeries>
            <c15:filteredScatterSeries>
              <c15:ser>
                <c:idx val="4"/>
                <c:order val="23"/>
                <c:tx>
                  <c:v>Data: TK-Average 64mg/L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Sheet1!$AL$19:$AL$253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6.2632341817296853</c:v>
                      </c:pt>
                      <c:pt idx="1">
                        <c:v>6.2998545662993033</c:v>
                      </c:pt>
                      <c:pt idx="2">
                        <c:v>6.2964203198349509</c:v>
                      </c:pt>
                      <c:pt idx="3">
                        <c:v>6.2491753754013217</c:v>
                      </c:pt>
                      <c:pt idx="4">
                        <c:v>6.2688899941838612</c:v>
                      </c:pt>
                      <c:pt idx="5">
                        <c:v>6.2896896462888678</c:v>
                      </c:pt>
                      <c:pt idx="6">
                        <c:v>6.2822114848162336</c:v>
                      </c:pt>
                      <c:pt idx="7">
                        <c:v>6.2711724055671256</c:v>
                      </c:pt>
                      <c:pt idx="8">
                        <c:v>6.3464529720392022</c:v>
                      </c:pt>
                      <c:pt idx="9">
                        <c:v>6.2637087905276863</c:v>
                      </c:pt>
                      <c:pt idx="10">
                        <c:v>6.2508244974248584</c:v>
                      </c:pt>
                      <c:pt idx="11">
                        <c:v>6.3205765725327039</c:v>
                      </c:pt>
                      <c:pt idx="12">
                        <c:v>6.3459714300451084</c:v>
                      </c:pt>
                      <c:pt idx="13">
                        <c:v>6.4007218853612242</c:v>
                      </c:pt>
                      <c:pt idx="14">
                        <c:v>6.5049255283483056</c:v>
                      </c:pt>
                      <c:pt idx="15">
                        <c:v>6.5198723943679679</c:v>
                      </c:pt>
                      <c:pt idx="16">
                        <c:v>6.6075784682780601</c:v>
                      </c:pt>
                      <c:pt idx="17">
                        <c:v>6.6046164773901461</c:v>
                      </c:pt>
                      <c:pt idx="18">
                        <c:v>6.6550431330797837</c:v>
                      </c:pt>
                      <c:pt idx="19">
                        <c:v>6.6161014971206562</c:v>
                      </c:pt>
                      <c:pt idx="20">
                        <c:v>6.6538128306717574</c:v>
                      </c:pt>
                      <c:pt idx="21">
                        <c:v>6.6835486238022499</c:v>
                      </c:pt>
                      <c:pt idx="22">
                        <c:v>6.7119404304115191</c:v>
                      </c:pt>
                      <c:pt idx="23">
                        <c:v>6.6985624059695068</c:v>
                      </c:pt>
                      <c:pt idx="24">
                        <c:v>6.6819373104038151</c:v>
                      </c:pt>
                      <c:pt idx="25">
                        <c:v>6.6763584795651019</c:v>
                      </c:pt>
                      <c:pt idx="26">
                        <c:v>6.6823264113690355</c:v>
                      </c:pt>
                      <c:pt idx="27">
                        <c:v>6.696291347759499</c:v>
                      </c:pt>
                      <c:pt idx="28">
                        <c:v>6.696808567625812</c:v>
                      </c:pt>
                      <c:pt idx="29">
                        <c:v>6.697325787492125</c:v>
                      </c:pt>
                      <c:pt idx="30">
                        <c:v>6.6978430073584381</c:v>
                      </c:pt>
                      <c:pt idx="31">
                        <c:v>6.698360227224752</c:v>
                      </c:pt>
                      <c:pt idx="32">
                        <c:v>6.698877447091065</c:v>
                      </c:pt>
                      <c:pt idx="33">
                        <c:v>6.6993946669573781</c:v>
                      </c:pt>
                      <c:pt idx="34">
                        <c:v>6.699911886823692</c:v>
                      </c:pt>
                      <c:pt idx="35">
                        <c:v>6.700429106690005</c:v>
                      </c:pt>
                      <c:pt idx="36">
                        <c:v>6.7009463265563181</c:v>
                      </c:pt>
                      <c:pt idx="37">
                        <c:v>6.7014635464226311</c:v>
                      </c:pt>
                      <c:pt idx="38">
                        <c:v>6.701980766288945</c:v>
                      </c:pt>
                      <c:pt idx="39">
                        <c:v>6.702497986155258</c:v>
                      </c:pt>
                      <c:pt idx="40">
                        <c:v>6.7030152060215711</c:v>
                      </c:pt>
                      <c:pt idx="41">
                        <c:v>6.7035324258878841</c:v>
                      </c:pt>
                      <c:pt idx="42">
                        <c:v>6.704049645754198</c:v>
                      </c:pt>
                      <c:pt idx="43">
                        <c:v>6.7045668656205111</c:v>
                      </c:pt>
                      <c:pt idx="44">
                        <c:v>6.7050840854868241</c:v>
                      </c:pt>
                      <c:pt idx="45">
                        <c:v>6.705601305353138</c:v>
                      </c:pt>
                      <c:pt idx="46">
                        <c:v>6.7061185252194511</c:v>
                      </c:pt>
                      <c:pt idx="47">
                        <c:v>6.7066357450857641</c:v>
                      </c:pt>
                      <c:pt idx="48">
                        <c:v>6.7071529649520771</c:v>
                      </c:pt>
                      <c:pt idx="49">
                        <c:v>6.7076701848183911</c:v>
                      </c:pt>
                      <c:pt idx="50">
                        <c:v>6.7081874046847041</c:v>
                      </c:pt>
                      <c:pt idx="51">
                        <c:v>6.7087046245510171</c:v>
                      </c:pt>
                      <c:pt idx="52">
                        <c:v>6.709221844417331</c:v>
                      </c:pt>
                      <c:pt idx="53">
                        <c:v>6.7097390642836441</c:v>
                      </c:pt>
                      <c:pt idx="54">
                        <c:v>6.7102562841499571</c:v>
                      </c:pt>
                      <c:pt idx="55">
                        <c:v>6.7107735040162702</c:v>
                      </c:pt>
                      <c:pt idx="56">
                        <c:v>6.7112907238825841</c:v>
                      </c:pt>
                      <c:pt idx="57">
                        <c:v>6.7118079437488971</c:v>
                      </c:pt>
                      <c:pt idx="58">
                        <c:v>6.7123251636152101</c:v>
                      </c:pt>
                      <c:pt idx="59">
                        <c:v>6.7128423834815241</c:v>
                      </c:pt>
                      <c:pt idx="60">
                        <c:v>6.7133596033478371</c:v>
                      </c:pt>
                      <c:pt idx="61">
                        <c:v>6.7138768232141501</c:v>
                      </c:pt>
                      <c:pt idx="62">
                        <c:v>6.7143940430804632</c:v>
                      </c:pt>
                      <c:pt idx="63">
                        <c:v>6.7149112629467771</c:v>
                      </c:pt>
                      <c:pt idx="64">
                        <c:v>6.7154284828130901</c:v>
                      </c:pt>
                      <c:pt idx="65">
                        <c:v>6.7159457026794032</c:v>
                      </c:pt>
                      <c:pt idx="66">
                        <c:v>6.7164629225457162</c:v>
                      </c:pt>
                      <c:pt idx="67">
                        <c:v>6.7169801424120301</c:v>
                      </c:pt>
                      <c:pt idx="68">
                        <c:v>6.7174973622783432</c:v>
                      </c:pt>
                      <c:pt idx="69">
                        <c:v>6.7180145821446562</c:v>
                      </c:pt>
                      <c:pt idx="70">
                        <c:v>6.7185318020109701</c:v>
                      </c:pt>
                      <c:pt idx="71">
                        <c:v>6.7190490218772831</c:v>
                      </c:pt>
                      <c:pt idx="72">
                        <c:v>6.7195662417435962</c:v>
                      </c:pt>
                      <c:pt idx="73">
                        <c:v>6.7200834616099092</c:v>
                      </c:pt>
                      <c:pt idx="74">
                        <c:v>6.7206006814762231</c:v>
                      </c:pt>
                      <c:pt idx="75">
                        <c:v>6.7211179013425362</c:v>
                      </c:pt>
                      <c:pt idx="76">
                        <c:v>6.7216351212088492</c:v>
                      </c:pt>
                      <c:pt idx="77">
                        <c:v>6.7221523410751631</c:v>
                      </c:pt>
                      <c:pt idx="78">
                        <c:v>6.7226695609414762</c:v>
                      </c:pt>
                      <c:pt idx="79">
                        <c:v>6.7231867808077892</c:v>
                      </c:pt>
                      <c:pt idx="80">
                        <c:v>6.7237040006741022</c:v>
                      </c:pt>
                      <c:pt idx="81">
                        <c:v>6.7242212205404162</c:v>
                      </c:pt>
                      <c:pt idx="82">
                        <c:v>6.7247384404067292</c:v>
                      </c:pt>
                      <c:pt idx="83">
                        <c:v>6.7252556602730422</c:v>
                      </c:pt>
                      <c:pt idx="84">
                        <c:v>6.7257728801393561</c:v>
                      </c:pt>
                      <c:pt idx="85">
                        <c:v>6.7262901000056692</c:v>
                      </c:pt>
                      <c:pt idx="86">
                        <c:v>6.7268073198719822</c:v>
                      </c:pt>
                      <c:pt idx="87">
                        <c:v>6.7273245397382953</c:v>
                      </c:pt>
                      <c:pt idx="88">
                        <c:v>6.7278417596046092</c:v>
                      </c:pt>
                      <c:pt idx="89">
                        <c:v>6.7283589794709222</c:v>
                      </c:pt>
                      <c:pt idx="90">
                        <c:v>6.7288761993372352</c:v>
                      </c:pt>
                      <c:pt idx="91">
                        <c:v>6.7293934192035483</c:v>
                      </c:pt>
                      <c:pt idx="92">
                        <c:v>6.7299106390698622</c:v>
                      </c:pt>
                      <c:pt idx="93">
                        <c:v>6.7304278589361752</c:v>
                      </c:pt>
                      <c:pt idx="94">
                        <c:v>6.7309450788024883</c:v>
                      </c:pt>
                      <c:pt idx="95">
                        <c:v>6.7314622986688022</c:v>
                      </c:pt>
                      <c:pt idx="96">
                        <c:v>6.7319795185351152</c:v>
                      </c:pt>
                      <c:pt idx="97">
                        <c:v>6.7324967384014283</c:v>
                      </c:pt>
                      <c:pt idx="98">
                        <c:v>6.7330139582677413</c:v>
                      </c:pt>
                      <c:pt idx="99">
                        <c:v>6.7335311781340552</c:v>
                      </c:pt>
                      <c:pt idx="100">
                        <c:v>6.7340483980003683</c:v>
                      </c:pt>
                      <c:pt idx="101">
                        <c:v>6.7345656178666813</c:v>
                      </c:pt>
                      <c:pt idx="102">
                        <c:v>6.7350828377329952</c:v>
                      </c:pt>
                      <c:pt idx="103">
                        <c:v>6.7356000575993082</c:v>
                      </c:pt>
                      <c:pt idx="104">
                        <c:v>6.7361172774656213</c:v>
                      </c:pt>
                      <c:pt idx="105">
                        <c:v>6.7366344973319343</c:v>
                      </c:pt>
                      <c:pt idx="106">
                        <c:v>6.7371517171982482</c:v>
                      </c:pt>
                      <c:pt idx="107">
                        <c:v>6.7376689370645613</c:v>
                      </c:pt>
                      <c:pt idx="108">
                        <c:v>6.7381861569308743</c:v>
                      </c:pt>
                      <c:pt idx="109">
                        <c:v>6.7387033767971882</c:v>
                      </c:pt>
                      <c:pt idx="110">
                        <c:v>6.7392205966635013</c:v>
                      </c:pt>
                      <c:pt idx="111">
                        <c:v>6.7397378165298143</c:v>
                      </c:pt>
                      <c:pt idx="112">
                        <c:v>6.7402550363961273</c:v>
                      </c:pt>
                      <c:pt idx="113">
                        <c:v>6.7407722562624413</c:v>
                      </c:pt>
                      <c:pt idx="114">
                        <c:v>6.7412894761287543</c:v>
                      </c:pt>
                      <c:pt idx="115">
                        <c:v>6.7418066959950673</c:v>
                      </c:pt>
                      <c:pt idx="116">
                        <c:v>6.7423239158613804</c:v>
                      </c:pt>
                      <c:pt idx="117">
                        <c:v>6.7428411357276943</c:v>
                      </c:pt>
                      <c:pt idx="118">
                        <c:v>6.7433583555940073</c:v>
                      </c:pt>
                      <c:pt idx="119">
                        <c:v>6.7438755754603203</c:v>
                      </c:pt>
                      <c:pt idx="120">
                        <c:v>6.7443927953266343</c:v>
                      </c:pt>
                      <c:pt idx="121">
                        <c:v>6.7449100151929473</c:v>
                      </c:pt>
                      <c:pt idx="122">
                        <c:v>6.7454272350592603</c:v>
                      </c:pt>
                      <c:pt idx="123">
                        <c:v>6.7459444549255734</c:v>
                      </c:pt>
                      <c:pt idx="124">
                        <c:v>6.7464616747918873</c:v>
                      </c:pt>
                      <c:pt idx="125">
                        <c:v>6.7469788946582003</c:v>
                      </c:pt>
                      <c:pt idx="126">
                        <c:v>6.7474961145245134</c:v>
                      </c:pt>
                      <c:pt idx="127">
                        <c:v>6.7480133343908273</c:v>
                      </c:pt>
                      <c:pt idx="128">
                        <c:v>6.7485305542571403</c:v>
                      </c:pt>
                      <c:pt idx="129">
                        <c:v>6.7490477741234534</c:v>
                      </c:pt>
                      <c:pt idx="130">
                        <c:v>6.7495649939897664</c:v>
                      </c:pt>
                      <c:pt idx="131">
                        <c:v>6.7500822138560803</c:v>
                      </c:pt>
                      <c:pt idx="132">
                        <c:v>6.7505994337223933</c:v>
                      </c:pt>
                      <c:pt idx="133">
                        <c:v>6.7511166535887064</c:v>
                      </c:pt>
                      <c:pt idx="134">
                        <c:v>6.7516338734550203</c:v>
                      </c:pt>
                      <c:pt idx="135">
                        <c:v>6.7521510933213333</c:v>
                      </c:pt>
                      <c:pt idx="136">
                        <c:v>6.7526683131876464</c:v>
                      </c:pt>
                      <c:pt idx="137">
                        <c:v>6.7531855330539594</c:v>
                      </c:pt>
                      <c:pt idx="138">
                        <c:v>6.7537027529202733</c:v>
                      </c:pt>
                      <c:pt idx="139">
                        <c:v>6.7542199727865864</c:v>
                      </c:pt>
                      <c:pt idx="140">
                        <c:v>6.7547371926528994</c:v>
                      </c:pt>
                      <c:pt idx="141">
                        <c:v>6.7552544125192124</c:v>
                      </c:pt>
                      <c:pt idx="142">
                        <c:v>6.7557716323855264</c:v>
                      </c:pt>
                      <c:pt idx="143">
                        <c:v>6.7562888522518394</c:v>
                      </c:pt>
                      <c:pt idx="144">
                        <c:v>6.7568060721181524</c:v>
                      </c:pt>
                      <c:pt idx="145">
                        <c:v>6.7573232919844664</c:v>
                      </c:pt>
                      <c:pt idx="146">
                        <c:v>6.7578405118507794</c:v>
                      </c:pt>
                      <c:pt idx="147">
                        <c:v>6.7583577317170924</c:v>
                      </c:pt>
                      <c:pt idx="148">
                        <c:v>6.7588749515834055</c:v>
                      </c:pt>
                      <c:pt idx="149">
                        <c:v>6.7593921714497194</c:v>
                      </c:pt>
                      <c:pt idx="150">
                        <c:v>6.7599093913160324</c:v>
                      </c:pt>
                      <c:pt idx="151">
                        <c:v>6.7604266111823454</c:v>
                      </c:pt>
                      <c:pt idx="152">
                        <c:v>6.7609438310486594</c:v>
                      </c:pt>
                      <c:pt idx="153">
                        <c:v>6.7614610509149724</c:v>
                      </c:pt>
                      <c:pt idx="154">
                        <c:v>6.7619782707812854</c:v>
                      </c:pt>
                      <c:pt idx="155">
                        <c:v>6.7624954906475985</c:v>
                      </c:pt>
                      <c:pt idx="156">
                        <c:v>6.7630127105139124</c:v>
                      </c:pt>
                      <c:pt idx="157">
                        <c:v>6.7635299303802254</c:v>
                      </c:pt>
                      <c:pt idx="158">
                        <c:v>6.7640471502465385</c:v>
                      </c:pt>
                      <c:pt idx="159">
                        <c:v>6.7645643701128524</c:v>
                      </c:pt>
                      <c:pt idx="160">
                        <c:v>6.7650815899791654</c:v>
                      </c:pt>
                      <c:pt idx="161">
                        <c:v>6.7655988098454785</c:v>
                      </c:pt>
                      <c:pt idx="162">
                        <c:v>6.7661160297117915</c:v>
                      </c:pt>
                      <c:pt idx="163">
                        <c:v>6.7666332495781054</c:v>
                      </c:pt>
                      <c:pt idx="164">
                        <c:v>6.7671504694444184</c:v>
                      </c:pt>
                      <c:pt idx="165">
                        <c:v>6.7676676893107315</c:v>
                      </c:pt>
                      <c:pt idx="166">
                        <c:v>6.7681849091770445</c:v>
                      </c:pt>
                      <c:pt idx="167">
                        <c:v>6.7687021290433584</c:v>
                      </c:pt>
                      <c:pt idx="168">
                        <c:v>6.7692193489096715</c:v>
                      </c:pt>
                      <c:pt idx="169">
                        <c:v>6.7697365687759845</c:v>
                      </c:pt>
                      <c:pt idx="170">
                        <c:v>6.7702537886422984</c:v>
                      </c:pt>
                      <c:pt idx="171">
                        <c:v>6.7707710085086115</c:v>
                      </c:pt>
                      <c:pt idx="172">
                        <c:v>6.7712882283749245</c:v>
                      </c:pt>
                      <c:pt idx="173">
                        <c:v>6.7718054482412375</c:v>
                      </c:pt>
                      <c:pt idx="174">
                        <c:v>6.7723226681075515</c:v>
                      </c:pt>
                      <c:pt idx="175">
                        <c:v>6.7728398879738645</c:v>
                      </c:pt>
                      <c:pt idx="176">
                        <c:v>6.7733571078401775</c:v>
                      </c:pt>
                      <c:pt idx="177">
                        <c:v>6.7738743277064914</c:v>
                      </c:pt>
                      <c:pt idx="178">
                        <c:v>6.7743915475728045</c:v>
                      </c:pt>
                      <c:pt idx="179">
                        <c:v>6.7749087674391175</c:v>
                      </c:pt>
                      <c:pt idx="180">
                        <c:v>6.7754259873054306</c:v>
                      </c:pt>
                      <c:pt idx="181">
                        <c:v>6.7759432071717445</c:v>
                      </c:pt>
                      <c:pt idx="182">
                        <c:v>6.7764604270380575</c:v>
                      </c:pt>
                      <c:pt idx="183">
                        <c:v>6.7769776469043705</c:v>
                      </c:pt>
                      <c:pt idx="184">
                        <c:v>6.7774948667706845</c:v>
                      </c:pt>
                      <c:pt idx="185">
                        <c:v>6.7780120866369975</c:v>
                      </c:pt>
                      <c:pt idx="186">
                        <c:v>6.7785293065033105</c:v>
                      </c:pt>
                      <c:pt idx="187">
                        <c:v>6.7790465263696236</c:v>
                      </c:pt>
                      <c:pt idx="188">
                        <c:v>6.7795637462359375</c:v>
                      </c:pt>
                      <c:pt idx="189">
                        <c:v>6.7800809661022505</c:v>
                      </c:pt>
                      <c:pt idx="190">
                        <c:v>6.7805981859685636</c:v>
                      </c:pt>
                      <c:pt idx="191">
                        <c:v>6.7811154058348766</c:v>
                      </c:pt>
                      <c:pt idx="192">
                        <c:v>6.7816326257011905</c:v>
                      </c:pt>
                      <c:pt idx="193">
                        <c:v>6.7821498455675036</c:v>
                      </c:pt>
                      <c:pt idx="194">
                        <c:v>6.7826670654338166</c:v>
                      </c:pt>
                      <c:pt idx="195">
                        <c:v>6.7831842853001305</c:v>
                      </c:pt>
                      <c:pt idx="196">
                        <c:v>6.7837015051664435</c:v>
                      </c:pt>
                      <c:pt idx="197">
                        <c:v>6.7842187250327566</c:v>
                      </c:pt>
                      <c:pt idx="198">
                        <c:v>6.7847359448990696</c:v>
                      </c:pt>
                      <c:pt idx="199">
                        <c:v>6.7852531647653835</c:v>
                      </c:pt>
                      <c:pt idx="200">
                        <c:v>6.7857703846316966</c:v>
                      </c:pt>
                      <c:pt idx="201">
                        <c:v>6.7862876044980096</c:v>
                      </c:pt>
                      <c:pt idx="202">
                        <c:v>6.7868048243643235</c:v>
                      </c:pt>
                      <c:pt idx="203">
                        <c:v>6.7873220442306366</c:v>
                      </c:pt>
                      <c:pt idx="204">
                        <c:v>6.7878392640969496</c:v>
                      </c:pt>
                      <c:pt idx="205">
                        <c:v>6.7883564839632626</c:v>
                      </c:pt>
                      <c:pt idx="206">
                        <c:v>6.7888737038295766</c:v>
                      </c:pt>
                      <c:pt idx="207">
                        <c:v>6.7893909236958896</c:v>
                      </c:pt>
                      <c:pt idx="208">
                        <c:v>6.7899081435622026</c:v>
                      </c:pt>
                      <c:pt idx="209">
                        <c:v>6.7904253634285165</c:v>
                      </c:pt>
                      <c:pt idx="210">
                        <c:v>6.7909425832948296</c:v>
                      </c:pt>
                      <c:pt idx="211">
                        <c:v>6.7914598031611426</c:v>
                      </c:pt>
                      <c:pt idx="212">
                        <c:v>6.7919770230274557</c:v>
                      </c:pt>
                      <c:pt idx="213">
                        <c:v>6.7924942428937696</c:v>
                      </c:pt>
                      <c:pt idx="214">
                        <c:v>6.7930114627600826</c:v>
                      </c:pt>
                      <c:pt idx="215">
                        <c:v>6.7935286826263956</c:v>
                      </c:pt>
                      <c:pt idx="216">
                        <c:v>6.7940459024927087</c:v>
                      </c:pt>
                      <c:pt idx="217">
                        <c:v>6.7945631223590226</c:v>
                      </c:pt>
                      <c:pt idx="218">
                        <c:v>6.7950803422253356</c:v>
                      </c:pt>
                      <c:pt idx="219">
                        <c:v>6.7955975620916487</c:v>
                      </c:pt>
                      <c:pt idx="220">
                        <c:v>6.7961147819579626</c:v>
                      </c:pt>
                      <c:pt idx="221">
                        <c:v>6.7966320018242756</c:v>
                      </c:pt>
                      <c:pt idx="222">
                        <c:v>6.7971492216905887</c:v>
                      </c:pt>
                      <c:pt idx="223">
                        <c:v>6.7976664415569017</c:v>
                      </c:pt>
                      <c:pt idx="224">
                        <c:v>6.7981836614232156</c:v>
                      </c:pt>
                      <c:pt idx="225">
                        <c:v>6.7987008812895287</c:v>
                      </c:pt>
                      <c:pt idx="226">
                        <c:v>6.7992181011558417</c:v>
                      </c:pt>
                      <c:pt idx="227">
                        <c:v>6.7997353210221556</c:v>
                      </c:pt>
                      <c:pt idx="228">
                        <c:v>6.8002525408884686</c:v>
                      </c:pt>
                      <c:pt idx="229">
                        <c:v>6.8007697607547817</c:v>
                      </c:pt>
                      <c:pt idx="230">
                        <c:v>6.8012869806210947</c:v>
                      </c:pt>
                      <c:pt idx="231">
                        <c:v>6.8018042004874086</c:v>
                      </c:pt>
                      <c:pt idx="232">
                        <c:v>6.8023214203537217</c:v>
                      </c:pt>
                      <c:pt idx="233">
                        <c:v>6.8028386402200347</c:v>
                      </c:pt>
                      <c:pt idx="234">
                        <c:v>6.8033558600863486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8E-4D64-A1B7-FEFFF8F998A8}"/>
                  </c:ext>
                </c:extLst>
              </c15:ser>
            </c15:filteredScatterSeries>
            <c15:filteredScatterSeries>
              <c15:ser>
                <c:idx val="5"/>
                <c:order val="24"/>
                <c:tx>
                  <c:v>Data: TK-Average- 256mg/L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noFill/>
                    <a:ln w="9525">
                      <a:solidFill>
                        <a:schemeClr val="accent2">
                          <a:lumMod val="75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Sheet1!$AM$19:$AM$253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6.4622179502316799</c:v>
                      </c:pt>
                      <c:pt idx="1">
                        <c:v>6.3066447607426781</c:v>
                      </c:pt>
                      <c:pt idx="2">
                        <c:v>6.3592468409491971</c:v>
                      </c:pt>
                      <c:pt idx="3">
                        <c:v>6.3141963176203841</c:v>
                      </c:pt>
                      <c:pt idx="4">
                        <c:v>6.3550099475076625</c:v>
                      </c:pt>
                      <c:pt idx="5">
                        <c:v>6.3473282295299986</c:v>
                      </c:pt>
                      <c:pt idx="6">
                        <c:v>6.3393451677156802</c:v>
                      </c:pt>
                      <c:pt idx="7">
                        <c:v>6.3459575094335356</c:v>
                      </c:pt>
                      <c:pt idx="8">
                        <c:v>6.3426021022621679</c:v>
                      </c:pt>
                      <c:pt idx="9">
                        <c:v>6.3023963804757743</c:v>
                      </c:pt>
                      <c:pt idx="10">
                        <c:v>6.3457948412622933</c:v>
                      </c:pt>
                      <c:pt idx="11">
                        <c:v>6.3910278885590133</c:v>
                      </c:pt>
                      <c:pt idx="12">
                        <c:v>6.4015185627545987</c:v>
                      </c:pt>
                      <c:pt idx="13">
                        <c:v>6.417468383068476</c:v>
                      </c:pt>
                      <c:pt idx="14">
                        <c:v>6.5660757681387976</c:v>
                      </c:pt>
                      <c:pt idx="15">
                        <c:v>6.561976675931783</c:v>
                      </c:pt>
                      <c:pt idx="16">
                        <c:v>6.6073215866889825</c:v>
                      </c:pt>
                      <c:pt idx="17">
                        <c:v>6.6161143244163059</c:v>
                      </c:pt>
                      <c:pt idx="18">
                        <c:v>6.6166315442826189</c:v>
                      </c:pt>
                      <c:pt idx="19">
                        <c:v>6.6171487641489319</c:v>
                      </c:pt>
                      <c:pt idx="20">
                        <c:v>6.6176659840152459</c:v>
                      </c:pt>
                      <c:pt idx="21">
                        <c:v>6.6181832038815589</c:v>
                      </c:pt>
                      <c:pt idx="22">
                        <c:v>6.6187004237478719</c:v>
                      </c:pt>
                      <c:pt idx="23">
                        <c:v>6.619217643614185</c:v>
                      </c:pt>
                      <c:pt idx="24">
                        <c:v>6.6197348634804989</c:v>
                      </c:pt>
                      <c:pt idx="25">
                        <c:v>6.6202520833468119</c:v>
                      </c:pt>
                      <c:pt idx="26">
                        <c:v>6.620769303213125</c:v>
                      </c:pt>
                      <c:pt idx="27">
                        <c:v>6.6212865230794389</c:v>
                      </c:pt>
                      <c:pt idx="28">
                        <c:v>6.6218037429457519</c:v>
                      </c:pt>
                      <c:pt idx="29">
                        <c:v>6.6223209628120649</c:v>
                      </c:pt>
                      <c:pt idx="30">
                        <c:v>6.622838182678378</c:v>
                      </c:pt>
                      <c:pt idx="31">
                        <c:v>6.6233554025446919</c:v>
                      </c:pt>
                      <c:pt idx="32">
                        <c:v>6.6238726224110049</c:v>
                      </c:pt>
                      <c:pt idx="33">
                        <c:v>6.624389842277318</c:v>
                      </c:pt>
                      <c:pt idx="34">
                        <c:v>6.6249070621436319</c:v>
                      </c:pt>
                      <c:pt idx="35">
                        <c:v>6.6254242820099449</c:v>
                      </c:pt>
                      <c:pt idx="36">
                        <c:v>6.625941501876258</c:v>
                      </c:pt>
                      <c:pt idx="37">
                        <c:v>6.626458721742571</c:v>
                      </c:pt>
                      <c:pt idx="38">
                        <c:v>6.6269759416088849</c:v>
                      </c:pt>
                      <c:pt idx="39">
                        <c:v>6.627493161475198</c:v>
                      </c:pt>
                      <c:pt idx="40">
                        <c:v>6.628010381341511</c:v>
                      </c:pt>
                      <c:pt idx="41">
                        <c:v>6.628527601207824</c:v>
                      </c:pt>
                      <c:pt idx="42">
                        <c:v>6.6290448210741379</c:v>
                      </c:pt>
                      <c:pt idx="43">
                        <c:v>6.629562040940451</c:v>
                      </c:pt>
                      <c:pt idx="44">
                        <c:v>6.630079260806764</c:v>
                      </c:pt>
                      <c:pt idx="45">
                        <c:v>6.6305964806730779</c:v>
                      </c:pt>
                      <c:pt idx="46">
                        <c:v>6.631113700539391</c:v>
                      </c:pt>
                      <c:pt idx="47">
                        <c:v>6.631630920405704</c:v>
                      </c:pt>
                      <c:pt idx="48">
                        <c:v>6.632148140272017</c:v>
                      </c:pt>
                      <c:pt idx="49">
                        <c:v>6.632665360138331</c:v>
                      </c:pt>
                      <c:pt idx="50">
                        <c:v>6.633182580004644</c:v>
                      </c:pt>
                      <c:pt idx="51">
                        <c:v>6.633699799870957</c:v>
                      </c:pt>
                      <c:pt idx="52">
                        <c:v>6.634217019737271</c:v>
                      </c:pt>
                      <c:pt idx="53">
                        <c:v>6.634734239603584</c:v>
                      </c:pt>
                      <c:pt idx="54">
                        <c:v>6.635251459469897</c:v>
                      </c:pt>
                      <c:pt idx="55">
                        <c:v>6.6357686793362101</c:v>
                      </c:pt>
                      <c:pt idx="56">
                        <c:v>6.636285899202524</c:v>
                      </c:pt>
                      <c:pt idx="57">
                        <c:v>6.636803119068837</c:v>
                      </c:pt>
                      <c:pt idx="58">
                        <c:v>6.6373203389351501</c:v>
                      </c:pt>
                      <c:pt idx="59">
                        <c:v>6.637837558801464</c:v>
                      </c:pt>
                      <c:pt idx="60">
                        <c:v>6.638354778667777</c:v>
                      </c:pt>
                      <c:pt idx="61">
                        <c:v>6.63887199853409</c:v>
                      </c:pt>
                      <c:pt idx="62">
                        <c:v>6.6393892184004031</c:v>
                      </c:pt>
                      <c:pt idx="63">
                        <c:v>6.639906438266717</c:v>
                      </c:pt>
                      <c:pt idx="64">
                        <c:v>6.64042365813303</c:v>
                      </c:pt>
                      <c:pt idx="65">
                        <c:v>6.6409408779993431</c:v>
                      </c:pt>
                      <c:pt idx="66">
                        <c:v>6.6414580978656561</c:v>
                      </c:pt>
                      <c:pt idx="67">
                        <c:v>6.64197531773197</c:v>
                      </c:pt>
                      <c:pt idx="68">
                        <c:v>6.6424925375982831</c:v>
                      </c:pt>
                      <c:pt idx="69">
                        <c:v>6.6430097574645961</c:v>
                      </c:pt>
                      <c:pt idx="70">
                        <c:v>6.64352697733091</c:v>
                      </c:pt>
                      <c:pt idx="71">
                        <c:v>6.6440441971972231</c:v>
                      </c:pt>
                      <c:pt idx="72">
                        <c:v>6.6445614170635361</c:v>
                      </c:pt>
                      <c:pt idx="73">
                        <c:v>6.6450786369298491</c:v>
                      </c:pt>
                      <c:pt idx="74">
                        <c:v>6.645595856796163</c:v>
                      </c:pt>
                      <c:pt idx="75">
                        <c:v>6.6461130766624761</c:v>
                      </c:pt>
                      <c:pt idx="76">
                        <c:v>6.6466302965287891</c:v>
                      </c:pt>
                      <c:pt idx="77">
                        <c:v>6.647147516395103</c:v>
                      </c:pt>
                      <c:pt idx="78">
                        <c:v>6.6476647362614161</c:v>
                      </c:pt>
                      <c:pt idx="79">
                        <c:v>6.6481819561277291</c:v>
                      </c:pt>
                      <c:pt idx="80">
                        <c:v>6.6486991759940421</c:v>
                      </c:pt>
                      <c:pt idx="81">
                        <c:v>6.6492163958603561</c:v>
                      </c:pt>
                      <c:pt idx="82">
                        <c:v>6.6497336157266691</c:v>
                      </c:pt>
                      <c:pt idx="83">
                        <c:v>6.6502508355929821</c:v>
                      </c:pt>
                      <c:pt idx="84">
                        <c:v>6.6507680554592961</c:v>
                      </c:pt>
                      <c:pt idx="85">
                        <c:v>6.6512852753256091</c:v>
                      </c:pt>
                      <c:pt idx="86">
                        <c:v>6.6518024951919221</c:v>
                      </c:pt>
                      <c:pt idx="87">
                        <c:v>6.6523197150582352</c:v>
                      </c:pt>
                      <c:pt idx="88">
                        <c:v>6.6528369349245491</c:v>
                      </c:pt>
                      <c:pt idx="89">
                        <c:v>6.6533541547908621</c:v>
                      </c:pt>
                      <c:pt idx="90">
                        <c:v>6.6538713746571752</c:v>
                      </c:pt>
                      <c:pt idx="91">
                        <c:v>6.6543885945234882</c:v>
                      </c:pt>
                      <c:pt idx="92">
                        <c:v>6.6549058143898021</c:v>
                      </c:pt>
                      <c:pt idx="93">
                        <c:v>6.6554230342561151</c:v>
                      </c:pt>
                      <c:pt idx="94">
                        <c:v>6.6559402541224282</c:v>
                      </c:pt>
                      <c:pt idx="95">
                        <c:v>6.6564574739887421</c:v>
                      </c:pt>
                      <c:pt idx="96">
                        <c:v>6.6569746938550551</c:v>
                      </c:pt>
                      <c:pt idx="97">
                        <c:v>6.6574919137213682</c:v>
                      </c:pt>
                      <c:pt idx="98">
                        <c:v>6.6580091335876812</c:v>
                      </c:pt>
                      <c:pt idx="99">
                        <c:v>6.6585263534539951</c:v>
                      </c:pt>
                      <c:pt idx="100">
                        <c:v>6.6590435733203082</c:v>
                      </c:pt>
                      <c:pt idx="101">
                        <c:v>6.6595607931866212</c:v>
                      </c:pt>
                      <c:pt idx="102">
                        <c:v>6.6600780130529351</c:v>
                      </c:pt>
                      <c:pt idx="103">
                        <c:v>6.6605952329192482</c:v>
                      </c:pt>
                      <c:pt idx="104">
                        <c:v>6.6611124527855612</c:v>
                      </c:pt>
                      <c:pt idx="105">
                        <c:v>6.6616296726518742</c:v>
                      </c:pt>
                      <c:pt idx="106">
                        <c:v>6.6621468925181881</c:v>
                      </c:pt>
                      <c:pt idx="107">
                        <c:v>6.6626641123845012</c:v>
                      </c:pt>
                      <c:pt idx="108">
                        <c:v>6.6631813322508142</c:v>
                      </c:pt>
                      <c:pt idx="109">
                        <c:v>6.6636985521171281</c:v>
                      </c:pt>
                      <c:pt idx="110">
                        <c:v>6.6642157719834412</c:v>
                      </c:pt>
                      <c:pt idx="111">
                        <c:v>6.6647329918497542</c:v>
                      </c:pt>
                      <c:pt idx="112">
                        <c:v>6.6652502117160672</c:v>
                      </c:pt>
                      <c:pt idx="113">
                        <c:v>6.6657674315823812</c:v>
                      </c:pt>
                      <c:pt idx="114">
                        <c:v>6.6662846514486942</c:v>
                      </c:pt>
                      <c:pt idx="115">
                        <c:v>6.6668018713150072</c:v>
                      </c:pt>
                      <c:pt idx="116">
                        <c:v>6.6673190911813203</c:v>
                      </c:pt>
                      <c:pt idx="117">
                        <c:v>6.6678363110476342</c:v>
                      </c:pt>
                      <c:pt idx="118">
                        <c:v>6.6683535309139472</c:v>
                      </c:pt>
                      <c:pt idx="119">
                        <c:v>6.6688707507802603</c:v>
                      </c:pt>
                      <c:pt idx="120">
                        <c:v>6.6693879706465742</c:v>
                      </c:pt>
                      <c:pt idx="121">
                        <c:v>6.6699051905128872</c:v>
                      </c:pt>
                      <c:pt idx="122">
                        <c:v>6.6704224103792003</c:v>
                      </c:pt>
                      <c:pt idx="123">
                        <c:v>6.6709396302455133</c:v>
                      </c:pt>
                      <c:pt idx="124">
                        <c:v>6.6714568501118272</c:v>
                      </c:pt>
                      <c:pt idx="125">
                        <c:v>6.6719740699781402</c:v>
                      </c:pt>
                      <c:pt idx="126">
                        <c:v>6.6724912898444533</c:v>
                      </c:pt>
                      <c:pt idx="127">
                        <c:v>6.6730085097107672</c:v>
                      </c:pt>
                      <c:pt idx="128">
                        <c:v>6.6735257295770802</c:v>
                      </c:pt>
                      <c:pt idx="129">
                        <c:v>6.6740429494433933</c:v>
                      </c:pt>
                      <c:pt idx="130">
                        <c:v>6.6745601693097063</c:v>
                      </c:pt>
                      <c:pt idx="131">
                        <c:v>6.6750773891760202</c:v>
                      </c:pt>
                      <c:pt idx="132">
                        <c:v>6.6755946090423333</c:v>
                      </c:pt>
                      <c:pt idx="133">
                        <c:v>6.6761118289086463</c:v>
                      </c:pt>
                      <c:pt idx="134">
                        <c:v>6.6766290487749602</c:v>
                      </c:pt>
                      <c:pt idx="135">
                        <c:v>6.6771462686412733</c:v>
                      </c:pt>
                      <c:pt idx="136">
                        <c:v>6.6776634885075863</c:v>
                      </c:pt>
                      <c:pt idx="137">
                        <c:v>6.6781807083738993</c:v>
                      </c:pt>
                      <c:pt idx="138">
                        <c:v>6.6786979282402132</c:v>
                      </c:pt>
                      <c:pt idx="139">
                        <c:v>6.6792151481065263</c:v>
                      </c:pt>
                      <c:pt idx="140">
                        <c:v>6.6797323679728393</c:v>
                      </c:pt>
                      <c:pt idx="141">
                        <c:v>6.6802495878391523</c:v>
                      </c:pt>
                      <c:pt idx="142">
                        <c:v>6.6807668077054663</c:v>
                      </c:pt>
                      <c:pt idx="143">
                        <c:v>6.6812840275717793</c:v>
                      </c:pt>
                      <c:pt idx="144">
                        <c:v>6.6818012474380923</c:v>
                      </c:pt>
                      <c:pt idx="145">
                        <c:v>6.6823184673044063</c:v>
                      </c:pt>
                      <c:pt idx="146">
                        <c:v>6.6828356871707193</c:v>
                      </c:pt>
                      <c:pt idx="147">
                        <c:v>6.6833529070370323</c:v>
                      </c:pt>
                      <c:pt idx="148">
                        <c:v>6.6838701269033454</c:v>
                      </c:pt>
                      <c:pt idx="149">
                        <c:v>6.6843873467696593</c:v>
                      </c:pt>
                      <c:pt idx="150">
                        <c:v>6.6849045666359723</c:v>
                      </c:pt>
                      <c:pt idx="151">
                        <c:v>6.6854217865022854</c:v>
                      </c:pt>
                      <c:pt idx="152">
                        <c:v>6.6859390063685993</c:v>
                      </c:pt>
                      <c:pt idx="153">
                        <c:v>6.6864562262349123</c:v>
                      </c:pt>
                      <c:pt idx="154">
                        <c:v>6.6869734461012253</c:v>
                      </c:pt>
                      <c:pt idx="155">
                        <c:v>6.6874906659675384</c:v>
                      </c:pt>
                      <c:pt idx="156">
                        <c:v>6.6880078858338523</c:v>
                      </c:pt>
                      <c:pt idx="157">
                        <c:v>6.6885251057001653</c:v>
                      </c:pt>
                      <c:pt idx="158">
                        <c:v>6.6890423255664784</c:v>
                      </c:pt>
                      <c:pt idx="159">
                        <c:v>6.6895595454327923</c:v>
                      </c:pt>
                      <c:pt idx="160">
                        <c:v>6.6900767652991053</c:v>
                      </c:pt>
                      <c:pt idx="161">
                        <c:v>6.6905939851654184</c:v>
                      </c:pt>
                      <c:pt idx="162">
                        <c:v>6.6911112050317314</c:v>
                      </c:pt>
                      <c:pt idx="163">
                        <c:v>6.6916284248980453</c:v>
                      </c:pt>
                      <c:pt idx="164">
                        <c:v>6.6921456447643584</c:v>
                      </c:pt>
                      <c:pt idx="165">
                        <c:v>6.6926628646306714</c:v>
                      </c:pt>
                      <c:pt idx="166">
                        <c:v>6.6931800844969844</c:v>
                      </c:pt>
                      <c:pt idx="167">
                        <c:v>6.6936973043632984</c:v>
                      </c:pt>
                      <c:pt idx="168">
                        <c:v>6.6942145242296114</c:v>
                      </c:pt>
                      <c:pt idx="169">
                        <c:v>6.6947317440959244</c:v>
                      </c:pt>
                      <c:pt idx="170">
                        <c:v>6.6952489639622383</c:v>
                      </c:pt>
                      <c:pt idx="171">
                        <c:v>6.6957661838285514</c:v>
                      </c:pt>
                      <c:pt idx="172">
                        <c:v>6.6962834036948644</c:v>
                      </c:pt>
                      <c:pt idx="173">
                        <c:v>6.6968006235611774</c:v>
                      </c:pt>
                      <c:pt idx="174">
                        <c:v>6.6973178434274914</c:v>
                      </c:pt>
                      <c:pt idx="175">
                        <c:v>6.6978350632938044</c:v>
                      </c:pt>
                      <c:pt idx="176">
                        <c:v>6.6983522831601174</c:v>
                      </c:pt>
                      <c:pt idx="177">
                        <c:v>6.6988695030264314</c:v>
                      </c:pt>
                      <c:pt idx="178">
                        <c:v>6.6993867228927444</c:v>
                      </c:pt>
                      <c:pt idx="179">
                        <c:v>6.6999039427590574</c:v>
                      </c:pt>
                      <c:pt idx="180">
                        <c:v>6.7004211626253705</c:v>
                      </c:pt>
                      <c:pt idx="181">
                        <c:v>6.7009383824916844</c:v>
                      </c:pt>
                      <c:pt idx="182">
                        <c:v>6.7014556023579974</c:v>
                      </c:pt>
                      <c:pt idx="183">
                        <c:v>6.7019728222243105</c:v>
                      </c:pt>
                      <c:pt idx="184">
                        <c:v>6.7024900420906244</c:v>
                      </c:pt>
                      <c:pt idx="185">
                        <c:v>6.7030072619569374</c:v>
                      </c:pt>
                      <c:pt idx="186">
                        <c:v>6.7035244818232504</c:v>
                      </c:pt>
                      <c:pt idx="187">
                        <c:v>6.7040417016895635</c:v>
                      </c:pt>
                      <c:pt idx="188">
                        <c:v>6.7045589215558774</c:v>
                      </c:pt>
                      <c:pt idx="189">
                        <c:v>6.7050761414221904</c:v>
                      </c:pt>
                      <c:pt idx="190">
                        <c:v>6.7055933612885035</c:v>
                      </c:pt>
                      <c:pt idx="191">
                        <c:v>6.7061105811548165</c:v>
                      </c:pt>
                      <c:pt idx="192">
                        <c:v>6.7066278010211304</c:v>
                      </c:pt>
                      <c:pt idx="193">
                        <c:v>6.7071450208874435</c:v>
                      </c:pt>
                      <c:pt idx="194">
                        <c:v>6.7076622407537565</c:v>
                      </c:pt>
                      <c:pt idx="195">
                        <c:v>6.7081794606200704</c:v>
                      </c:pt>
                      <c:pt idx="196">
                        <c:v>6.7086966804863835</c:v>
                      </c:pt>
                      <c:pt idx="197">
                        <c:v>6.7092139003526965</c:v>
                      </c:pt>
                      <c:pt idx="198">
                        <c:v>6.7097311202190095</c:v>
                      </c:pt>
                      <c:pt idx="199">
                        <c:v>6.7102483400853234</c:v>
                      </c:pt>
                      <c:pt idx="200">
                        <c:v>6.7107655599516365</c:v>
                      </c:pt>
                      <c:pt idx="201">
                        <c:v>6.7112827798179495</c:v>
                      </c:pt>
                      <c:pt idx="202">
                        <c:v>6.7117999996842634</c:v>
                      </c:pt>
                      <c:pt idx="203">
                        <c:v>6.7123172195505765</c:v>
                      </c:pt>
                      <c:pt idx="204">
                        <c:v>6.7128344394168895</c:v>
                      </c:pt>
                      <c:pt idx="205">
                        <c:v>6.7133516592832025</c:v>
                      </c:pt>
                      <c:pt idx="206">
                        <c:v>6.7138688791495165</c:v>
                      </c:pt>
                      <c:pt idx="207">
                        <c:v>6.7143860990158295</c:v>
                      </c:pt>
                      <c:pt idx="208">
                        <c:v>6.7149033188821425</c:v>
                      </c:pt>
                      <c:pt idx="209">
                        <c:v>6.7154205387484565</c:v>
                      </c:pt>
                      <c:pt idx="210">
                        <c:v>6.7159377586147695</c:v>
                      </c:pt>
                      <c:pt idx="211">
                        <c:v>6.7164549784810825</c:v>
                      </c:pt>
                      <c:pt idx="212">
                        <c:v>6.7169721983473956</c:v>
                      </c:pt>
                      <c:pt idx="213">
                        <c:v>6.7174894182137095</c:v>
                      </c:pt>
                      <c:pt idx="214">
                        <c:v>6.7180066380800225</c:v>
                      </c:pt>
                      <c:pt idx="215">
                        <c:v>6.7185238579463356</c:v>
                      </c:pt>
                      <c:pt idx="216">
                        <c:v>6.7190410778126486</c:v>
                      </c:pt>
                      <c:pt idx="217">
                        <c:v>6.7195582976789625</c:v>
                      </c:pt>
                      <c:pt idx="218">
                        <c:v>6.7200755175452755</c:v>
                      </c:pt>
                      <c:pt idx="219">
                        <c:v>6.7205927374115886</c:v>
                      </c:pt>
                      <c:pt idx="220">
                        <c:v>6.7211099572779025</c:v>
                      </c:pt>
                      <c:pt idx="221">
                        <c:v>6.7216271771442155</c:v>
                      </c:pt>
                      <c:pt idx="222">
                        <c:v>6.7221443970105286</c:v>
                      </c:pt>
                      <c:pt idx="223">
                        <c:v>6.7226616168768416</c:v>
                      </c:pt>
                      <c:pt idx="224">
                        <c:v>6.7231788367431555</c:v>
                      </c:pt>
                      <c:pt idx="225">
                        <c:v>6.7236960566094686</c:v>
                      </c:pt>
                      <c:pt idx="226">
                        <c:v>6.7242132764757816</c:v>
                      </c:pt>
                      <c:pt idx="227">
                        <c:v>6.7247304963420955</c:v>
                      </c:pt>
                      <c:pt idx="228">
                        <c:v>6.7252477162084086</c:v>
                      </c:pt>
                      <c:pt idx="229">
                        <c:v>6.7257649360747216</c:v>
                      </c:pt>
                      <c:pt idx="230">
                        <c:v>6.7262821559410346</c:v>
                      </c:pt>
                      <c:pt idx="231">
                        <c:v>6.7267993758073485</c:v>
                      </c:pt>
                      <c:pt idx="232">
                        <c:v>6.7273165956736616</c:v>
                      </c:pt>
                      <c:pt idx="233">
                        <c:v>6.7278338155399746</c:v>
                      </c:pt>
                      <c:pt idx="234">
                        <c:v>6.7283510354062885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28E-4D64-A1B7-FEFFF8F998A8}"/>
                  </c:ext>
                </c:extLst>
              </c15:ser>
            </c15:filteredScatterSeries>
          </c:ext>
        </c:extLst>
      </c:scatterChart>
      <c:valAx>
        <c:axId val="675179360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7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79776"/>
        <c:crosses val="autoZero"/>
        <c:crossBetween val="midCat"/>
        <c:majorUnit val="3"/>
      </c:valAx>
      <c:valAx>
        <c:axId val="675179776"/>
        <c:scaling>
          <c:orientation val="minMax"/>
          <c:max val="12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cap="none" baseline="0">
                    <a:effectLst/>
                  </a:rPr>
                  <a:t>Log( C (CFU/ml)) </a:t>
                </a:r>
                <a:r>
                  <a:rPr lang="en-US" sz="1800" b="1" i="0" baseline="0">
                    <a:effectLst/>
                  </a:rPr>
                  <a:t>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179360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Plating Data</a:t>
            </a:r>
            <a:r>
              <a:rPr lang="en-US" baseline="0"/>
              <a:t> Vs Modeled data to predict Kg Nmax and No</a:t>
            </a:r>
            <a:endParaRPr lang="en-US"/>
          </a:p>
        </c:rich>
      </c:tx>
      <c:layout>
        <c:manualLayout>
          <c:xMode val="edge"/>
          <c:yMode val="edge"/>
          <c:x val="0.11728717170918831"/>
          <c:y val="3.3001842386319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Lab_Data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Sheet1!$Q$4:$Q$10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20</c:v>
                </c:pt>
              </c:numCache>
            </c:numRef>
          </c:xVal>
          <c:yVal>
            <c:numRef>
              <c:f>Sheet1!$T$4:$T$10</c:f>
              <c:numCache>
                <c:formatCode>General</c:formatCode>
                <c:ptCount val="7"/>
                <c:pt idx="0">
                  <c:v>5.1057604986201151</c:v>
                </c:pt>
                <c:pt idx="1">
                  <c:v>5.5242694534223471</c:v>
                </c:pt>
                <c:pt idx="2">
                  <c:v>6.4578318017528868</c:v>
                </c:pt>
                <c:pt idx="3">
                  <c:v>7.5559251814004966</c:v>
                </c:pt>
                <c:pt idx="4">
                  <c:v>7.9229364371321092</c:v>
                </c:pt>
                <c:pt idx="5">
                  <c:v>7.9941679779280257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E-4E3E-8EC0-8B7DBD67CB2C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Sheet1!$Q$4:$Q$10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20</c:v>
                </c:pt>
              </c:numCache>
            </c:numRef>
          </c:xVal>
          <c:yVal>
            <c:numRef>
              <c:f>Sheet1!$V$4:$V$10</c:f>
              <c:numCache>
                <c:formatCode>General</c:formatCode>
                <c:ptCount val="7"/>
                <c:pt idx="0">
                  <c:v>6.4547362189165947</c:v>
                </c:pt>
                <c:pt idx="1">
                  <c:v>7.4117257163691299</c:v>
                </c:pt>
                <c:pt idx="2">
                  <c:v>8.3301603323973783</c:v>
                </c:pt>
                <c:pt idx="3">
                  <c:v>9.0191885868111559</c:v>
                </c:pt>
                <c:pt idx="4">
                  <c:v>9.2589195668353828</c:v>
                </c:pt>
                <c:pt idx="5">
                  <c:v>9.2994870967107985</c:v>
                </c:pt>
                <c:pt idx="6">
                  <c:v>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3E-4E3E-8EC0-8B7DBD67C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329056"/>
        <c:axId val="790330720"/>
      </c:scatterChart>
      <c:valAx>
        <c:axId val="79032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30720"/>
        <c:crosses val="autoZero"/>
        <c:crossBetween val="midCat"/>
      </c:valAx>
      <c:valAx>
        <c:axId val="7903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32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Ntotal data vs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40738635952068"/>
          <c:y val="7.9362932594919375E-2"/>
          <c:w val="0.73863978274526176"/>
          <c:h val="0.820946940718803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50000"/>
                    <a:alpha val="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Sheet1!$AH$19:$AH$253</c:f>
              <c:numCache>
                <c:formatCode>General</c:formatCode>
                <c:ptCount val="235"/>
                <c:pt idx="0">
                  <c:v>6.0042581961005084</c:v>
                </c:pt>
                <c:pt idx="1">
                  <c:v>6.0469116777243102</c:v>
                </c:pt>
                <c:pt idx="2">
                  <c:v>6.1278661544149147</c:v>
                </c:pt>
                <c:pt idx="3">
                  <c:v>6.1669756524278538</c:v>
                </c:pt>
                <c:pt idx="4">
                  <c:v>6.2093859568386938</c:v>
                </c:pt>
                <c:pt idx="5">
                  <c:v>6.231247108274979</c:v>
                </c:pt>
                <c:pt idx="6">
                  <c:v>6.2569066902663115</c:v>
                </c:pt>
                <c:pt idx="7">
                  <c:v>6.2488651620627307</c:v>
                </c:pt>
                <c:pt idx="8">
                  <c:v>6.3404227721629889</c:v>
                </c:pt>
                <c:pt idx="9">
                  <c:v>6.4282140410395909</c:v>
                </c:pt>
                <c:pt idx="10">
                  <c:v>6.4547362189165947</c:v>
                </c:pt>
                <c:pt idx="11">
                  <c:v>6.4903765207287982</c:v>
                </c:pt>
                <c:pt idx="12">
                  <c:v>6.642120465495652</c:v>
                </c:pt>
                <c:pt idx="13">
                  <c:v>6.684208867100768</c:v>
                </c:pt>
                <c:pt idx="14">
                  <c:v>6.7300358061255823</c:v>
                </c:pt>
                <c:pt idx="15">
                  <c:v>6.8294400710305512</c:v>
                </c:pt>
                <c:pt idx="16">
                  <c:v>6.9332440857957591</c:v>
                </c:pt>
                <c:pt idx="17">
                  <c:v>6.9704762945119088</c:v>
                </c:pt>
                <c:pt idx="18">
                  <c:v>7.0893600035578102</c:v>
                </c:pt>
                <c:pt idx="19">
                  <c:v>7.1853140351518867</c:v>
                </c:pt>
                <c:pt idx="20">
                  <c:v>7.2656203293368051</c:v>
                </c:pt>
                <c:pt idx="21">
                  <c:v>7.3580480407376898</c:v>
                </c:pt>
                <c:pt idx="22">
                  <c:v>7.4972183346271244</c:v>
                </c:pt>
                <c:pt idx="23">
                  <c:v>7.5073462380824312</c:v>
                </c:pt>
                <c:pt idx="24">
                  <c:v>7.5581062238501389</c:v>
                </c:pt>
                <c:pt idx="25">
                  <c:v>7.6658011062664855</c:v>
                </c:pt>
                <c:pt idx="26">
                  <c:v>7.7129112100176078</c:v>
                </c:pt>
                <c:pt idx="27">
                  <c:v>7.7834783203690732</c:v>
                </c:pt>
                <c:pt idx="28">
                  <c:v>7.8985035657541305</c:v>
                </c:pt>
                <c:pt idx="29">
                  <c:v>7.9787369800085814</c:v>
                </c:pt>
                <c:pt idx="30">
                  <c:v>8.0365913957490545</c:v>
                </c:pt>
                <c:pt idx="31">
                  <c:v>8.1001770236965154</c:v>
                </c:pt>
                <c:pt idx="32">
                  <c:v>8.1662657886383698</c:v>
                </c:pt>
                <c:pt idx="33">
                  <c:v>8.282992845492247</c:v>
                </c:pt>
                <c:pt idx="34">
                  <c:v>8.2730324032525306</c:v>
                </c:pt>
                <c:pt idx="35">
                  <c:v>8.2857338205094067</c:v>
                </c:pt>
                <c:pt idx="36">
                  <c:v>8.2726872016129693</c:v>
                </c:pt>
                <c:pt idx="37">
                  <c:v>8.3435698450641791</c:v>
                </c:pt>
                <c:pt idx="38">
                  <c:v>8.353013442135639</c:v>
                </c:pt>
                <c:pt idx="39">
                  <c:v>8.362806114303881</c:v>
                </c:pt>
                <c:pt idx="40">
                  <c:v>8.3401642094444721</c:v>
                </c:pt>
                <c:pt idx="41">
                  <c:v>8.4127872109215485</c:v>
                </c:pt>
                <c:pt idx="42">
                  <c:v>8.3966757753141525</c:v>
                </c:pt>
                <c:pt idx="43">
                  <c:v>8.3688807692908291</c:v>
                </c:pt>
                <c:pt idx="44">
                  <c:v>8.3601707934105445</c:v>
                </c:pt>
                <c:pt idx="45">
                  <c:v>8.3906558500799324</c:v>
                </c:pt>
                <c:pt idx="46">
                  <c:v>8.3934072084964342</c:v>
                </c:pt>
                <c:pt idx="47">
                  <c:v>8.4167007726994392</c:v>
                </c:pt>
                <c:pt idx="48">
                  <c:v>8.4423230912131135</c:v>
                </c:pt>
                <c:pt idx="49">
                  <c:v>8.4511825830254228</c:v>
                </c:pt>
                <c:pt idx="50">
                  <c:v>8.3997544100702601</c:v>
                </c:pt>
                <c:pt idx="51">
                  <c:v>8.4437977413789191</c:v>
                </c:pt>
                <c:pt idx="52">
                  <c:v>8.4641259054032982</c:v>
                </c:pt>
                <c:pt idx="53">
                  <c:v>8.463631910022487</c:v>
                </c:pt>
                <c:pt idx="54">
                  <c:v>8.4870563388004214</c:v>
                </c:pt>
                <c:pt idx="55">
                  <c:v>8.5250390966055338</c:v>
                </c:pt>
                <c:pt idx="56">
                  <c:v>8.5285318085308912</c:v>
                </c:pt>
                <c:pt idx="57">
                  <c:v>8.481492897993709</c:v>
                </c:pt>
                <c:pt idx="58">
                  <c:v>8.5195130637274605</c:v>
                </c:pt>
                <c:pt idx="59">
                  <c:v>8.555179262739129</c:v>
                </c:pt>
                <c:pt idx="60">
                  <c:v>8.5452332623918323</c:v>
                </c:pt>
                <c:pt idx="61">
                  <c:v>8.5429956833973275</c:v>
                </c:pt>
                <c:pt idx="62">
                  <c:v>8.5899400638227892</c:v>
                </c:pt>
                <c:pt idx="63">
                  <c:v>8.610917235692968</c:v>
                </c:pt>
                <c:pt idx="64">
                  <c:v>8.6486312368849045</c:v>
                </c:pt>
                <c:pt idx="65">
                  <c:v>8.6032940328741017</c:v>
                </c:pt>
                <c:pt idx="66">
                  <c:v>8.6659991953470925</c:v>
                </c:pt>
                <c:pt idx="67">
                  <c:v>8.7471543134440637</c:v>
                </c:pt>
                <c:pt idx="68">
                  <c:v>8.7537766137814437</c:v>
                </c:pt>
                <c:pt idx="69">
                  <c:v>8.8171593107394965</c:v>
                </c:pt>
                <c:pt idx="70">
                  <c:v>8.8886733152216379</c:v>
                </c:pt>
                <c:pt idx="71">
                  <c:v>9.0428505153543011</c:v>
                </c:pt>
                <c:pt idx="72">
                  <c:v>8.9775004893675057</c:v>
                </c:pt>
                <c:pt idx="73">
                  <c:v>9.0729541558869471</c:v>
                </c:pt>
                <c:pt idx="74">
                  <c:v>9.0545009670054952</c:v>
                </c:pt>
                <c:pt idx="75">
                  <c:v>9.1737446668657228</c:v>
                </c:pt>
                <c:pt idx="76">
                  <c:v>9.2409501769970195</c:v>
                </c:pt>
                <c:pt idx="77">
                  <c:v>9.1707569806421745</c:v>
                </c:pt>
                <c:pt idx="78">
                  <c:v>9.303068718939322</c:v>
                </c:pt>
                <c:pt idx="79">
                  <c:v>9.2399347142686388</c:v>
                </c:pt>
                <c:pt idx="80">
                  <c:v>9.1982167264795418</c:v>
                </c:pt>
                <c:pt idx="81">
                  <c:v>9.1964992139533166</c:v>
                </c:pt>
                <c:pt idx="82">
                  <c:v>9.2760389678873025</c:v>
                </c:pt>
                <c:pt idx="83">
                  <c:v>9.1797270041328005</c:v>
                </c:pt>
                <c:pt idx="84">
                  <c:v>9.2312846971019393</c:v>
                </c:pt>
                <c:pt idx="85">
                  <c:v>9.1836356744373351</c:v>
                </c:pt>
                <c:pt idx="86">
                  <c:v>9.1994230060739426</c:v>
                </c:pt>
                <c:pt idx="87">
                  <c:v>9.2020979382432539</c:v>
                </c:pt>
                <c:pt idx="88">
                  <c:v>9.1574001762451829</c:v>
                </c:pt>
                <c:pt idx="89">
                  <c:v>9.2521475471001811</c:v>
                </c:pt>
                <c:pt idx="90">
                  <c:v>9.2122312865189304</c:v>
                </c:pt>
                <c:pt idx="91">
                  <c:v>9.1967643848947827</c:v>
                </c:pt>
                <c:pt idx="92">
                  <c:v>9.2419491541666172</c:v>
                </c:pt>
                <c:pt idx="93">
                  <c:v>9.2012169633665248</c:v>
                </c:pt>
                <c:pt idx="94">
                  <c:v>9.1973278878118823</c:v>
                </c:pt>
                <c:pt idx="95">
                  <c:v>9.2108051960331938</c:v>
                </c:pt>
                <c:pt idx="96">
                  <c:v>9.2485711559704988</c:v>
                </c:pt>
                <c:pt idx="97">
                  <c:v>9.2274286256271321</c:v>
                </c:pt>
                <c:pt idx="98">
                  <c:v>9.2106317796768042</c:v>
                </c:pt>
                <c:pt idx="99">
                  <c:v>9.2191248676971913</c:v>
                </c:pt>
                <c:pt idx="100">
                  <c:v>9.1967555565555923</c:v>
                </c:pt>
                <c:pt idx="101">
                  <c:v>9.2319066390182343</c:v>
                </c:pt>
                <c:pt idx="102">
                  <c:v>9.2116180713258213</c:v>
                </c:pt>
                <c:pt idx="103">
                  <c:v>9.2246764963799297</c:v>
                </c:pt>
                <c:pt idx="104">
                  <c:v>9.1280520559513576</c:v>
                </c:pt>
                <c:pt idx="105">
                  <c:v>9.1931904682348122</c:v>
                </c:pt>
                <c:pt idx="106">
                  <c:v>9.1802120463835521</c:v>
                </c:pt>
                <c:pt idx="107">
                  <c:v>9.2002037052579357</c:v>
                </c:pt>
                <c:pt idx="108">
                  <c:v>9.2829361713779672</c:v>
                </c:pt>
                <c:pt idx="109">
                  <c:v>9.3008261950903108</c:v>
                </c:pt>
                <c:pt idx="110">
                  <c:v>9.3103978703903589</c:v>
                </c:pt>
                <c:pt idx="111">
                  <c:v>9.2549848647726911</c:v>
                </c:pt>
                <c:pt idx="112">
                  <c:v>9.3359586427474266</c:v>
                </c:pt>
                <c:pt idx="113">
                  <c:v>9.2552931235409162</c:v>
                </c:pt>
                <c:pt idx="114">
                  <c:v>9.246856256190604</c:v>
                </c:pt>
                <c:pt idx="115">
                  <c:v>9.2499096050605818</c:v>
                </c:pt>
                <c:pt idx="116">
                  <c:v>9.2732219933055244</c:v>
                </c:pt>
                <c:pt idx="117">
                  <c:v>9.249206185220924</c:v>
                </c:pt>
                <c:pt idx="118">
                  <c:v>9.311723473657004</c:v>
                </c:pt>
                <c:pt idx="119">
                  <c:v>9.2883311347582165</c:v>
                </c:pt>
                <c:pt idx="120">
                  <c:v>9.2663762072545577</c:v>
                </c:pt>
                <c:pt idx="121">
                  <c:v>9.2688589587432446</c:v>
                </c:pt>
                <c:pt idx="122">
                  <c:v>9.2896306403303104</c:v>
                </c:pt>
                <c:pt idx="123">
                  <c:v>9.2682082755360948</c:v>
                </c:pt>
                <c:pt idx="124">
                  <c:v>9.3023235189730062</c:v>
                </c:pt>
                <c:pt idx="125">
                  <c:v>9.2490277434527268</c:v>
                </c:pt>
                <c:pt idx="126">
                  <c:v>9.2880124961467523</c:v>
                </c:pt>
                <c:pt idx="127">
                  <c:v>9.3480544601743247</c:v>
                </c:pt>
                <c:pt idx="128">
                  <c:v>9.2519303216250659</c:v>
                </c:pt>
                <c:pt idx="129">
                  <c:v>9.2728768183966341</c:v>
                </c:pt>
                <c:pt idx="130">
                  <c:v>9.2940196492692397</c:v>
                </c:pt>
                <c:pt idx="131">
                  <c:v>9.2576257434079814</c:v>
                </c:pt>
                <c:pt idx="132">
                  <c:v>9.3053978159986741</c:v>
                </c:pt>
                <c:pt idx="133">
                  <c:v>9.2576875516418369</c:v>
                </c:pt>
                <c:pt idx="134">
                  <c:v>9.2496706209761772</c:v>
                </c:pt>
                <c:pt idx="135">
                  <c:v>9.2783197312964578</c:v>
                </c:pt>
                <c:pt idx="136">
                  <c:v>9.280887076213034</c:v>
                </c:pt>
                <c:pt idx="137">
                  <c:v>9.2593184410725868</c:v>
                </c:pt>
                <c:pt idx="138">
                  <c:v>9.2269881927573039</c:v>
                </c:pt>
                <c:pt idx="139">
                  <c:v>9.3555256149165427</c:v>
                </c:pt>
                <c:pt idx="140">
                  <c:v>9.2469138872397636</c:v>
                </c:pt>
                <c:pt idx="141">
                  <c:v>9.2877841412824917</c:v>
                </c:pt>
                <c:pt idx="142">
                  <c:v>9.3062375664002968</c:v>
                </c:pt>
                <c:pt idx="143">
                  <c:v>9.2376158371157189</c:v>
                </c:pt>
                <c:pt idx="144">
                  <c:v>9.2292298034469997</c:v>
                </c:pt>
                <c:pt idx="145">
                  <c:v>9.2559011503739708</c:v>
                </c:pt>
                <c:pt idx="146">
                  <c:v>9.2363586254155905</c:v>
                </c:pt>
                <c:pt idx="147">
                  <c:v>9.2524397954066764</c:v>
                </c:pt>
                <c:pt idx="148">
                  <c:v>9.2167233465661926</c:v>
                </c:pt>
                <c:pt idx="149">
                  <c:v>9.2753527258795838</c:v>
                </c:pt>
                <c:pt idx="150">
                  <c:v>9.2438449653080816</c:v>
                </c:pt>
                <c:pt idx="151">
                  <c:v>9.3050112030664707</c:v>
                </c:pt>
                <c:pt idx="152">
                  <c:v>9.1561973272693677</c:v>
                </c:pt>
                <c:pt idx="153">
                  <c:v>9.2356373169896635</c:v>
                </c:pt>
                <c:pt idx="154">
                  <c:v>9.2822916921169902</c:v>
                </c:pt>
                <c:pt idx="155">
                  <c:v>9.2555085097857113</c:v>
                </c:pt>
                <c:pt idx="156">
                  <c:v>9.2189408771763244</c:v>
                </c:pt>
                <c:pt idx="157">
                  <c:v>9.3135696117004496</c:v>
                </c:pt>
                <c:pt idx="158">
                  <c:v>9.2823438500713564</c:v>
                </c:pt>
                <c:pt idx="159">
                  <c:v>9.2047964557719713</c:v>
                </c:pt>
                <c:pt idx="160">
                  <c:v>9.207847643316116</c:v>
                </c:pt>
                <c:pt idx="161">
                  <c:v>9.2344707331369165</c:v>
                </c:pt>
                <c:pt idx="162">
                  <c:v>9.2447612602210238</c:v>
                </c:pt>
                <c:pt idx="163">
                  <c:v>9.2664082354921842</c:v>
                </c:pt>
                <c:pt idx="164">
                  <c:v>9.2815620167218391</c:v>
                </c:pt>
                <c:pt idx="165">
                  <c:v>9.214837389878781</c:v>
                </c:pt>
                <c:pt idx="166">
                  <c:v>9.2522189818285678</c:v>
                </c:pt>
                <c:pt idx="167">
                  <c:v>9.2299749700458253</c:v>
                </c:pt>
                <c:pt idx="168">
                  <c:v>9.1866211573666465</c:v>
                </c:pt>
                <c:pt idx="169">
                  <c:v>9.2336667034913535</c:v>
                </c:pt>
                <c:pt idx="170">
                  <c:v>9.2930774028906598</c:v>
                </c:pt>
                <c:pt idx="171">
                  <c:v>9.2288950710008919</c:v>
                </c:pt>
                <c:pt idx="172">
                  <c:v>9.2137167637920268</c:v>
                </c:pt>
                <c:pt idx="173">
                  <c:v>9.1545466189705618</c:v>
                </c:pt>
                <c:pt idx="174">
                  <c:v>9.1890027362980771</c:v>
                </c:pt>
                <c:pt idx="175">
                  <c:v>9.2501808100277572</c:v>
                </c:pt>
                <c:pt idx="176">
                  <c:v>9.2443014246417157</c:v>
                </c:pt>
                <c:pt idx="177">
                  <c:v>9.2724812831146384</c:v>
                </c:pt>
                <c:pt idx="178">
                  <c:v>9.2634081232172019</c:v>
                </c:pt>
                <c:pt idx="179">
                  <c:v>9.1956474560002253</c:v>
                </c:pt>
                <c:pt idx="180">
                  <c:v>9.2702449346225837</c:v>
                </c:pt>
                <c:pt idx="181">
                  <c:v>9.254895611678478</c:v>
                </c:pt>
                <c:pt idx="182">
                  <c:v>9.2149581454075413</c:v>
                </c:pt>
                <c:pt idx="183">
                  <c:v>9.2174911368319812</c:v>
                </c:pt>
                <c:pt idx="184">
                  <c:v>9.1775423170532928</c:v>
                </c:pt>
                <c:pt idx="185">
                  <c:v>9.1729807219610748</c:v>
                </c:pt>
                <c:pt idx="186">
                  <c:v>9.1922759608174882</c:v>
                </c:pt>
                <c:pt idx="187">
                  <c:v>9.1827824971861158</c:v>
                </c:pt>
                <c:pt idx="188">
                  <c:v>9.222644315470431</c:v>
                </c:pt>
                <c:pt idx="189">
                  <c:v>9.2142870022826351</c:v>
                </c:pt>
                <c:pt idx="190">
                  <c:v>9.2066744875234345</c:v>
                </c:pt>
                <c:pt idx="191">
                  <c:v>9.2167637222460463</c:v>
                </c:pt>
                <c:pt idx="192">
                  <c:v>9.2046486882240952</c:v>
                </c:pt>
                <c:pt idx="193">
                  <c:v>9.1443174472087225</c:v>
                </c:pt>
                <c:pt idx="194">
                  <c:v>9.2869273582042364</c:v>
                </c:pt>
                <c:pt idx="195">
                  <c:v>9.1603212310421487</c:v>
                </c:pt>
                <c:pt idx="196">
                  <c:v>9.2638619555907056</c:v>
                </c:pt>
                <c:pt idx="197">
                  <c:v>9.1747745890792292</c:v>
                </c:pt>
                <c:pt idx="198">
                  <c:v>9.2219398825573169</c:v>
                </c:pt>
                <c:pt idx="199">
                  <c:v>9.1991871007862471</c:v>
                </c:pt>
                <c:pt idx="200">
                  <c:v>9.2148113545359038</c:v>
                </c:pt>
                <c:pt idx="201">
                  <c:v>9.2926906894441199</c:v>
                </c:pt>
                <c:pt idx="202">
                  <c:v>9.2415395373023568</c:v>
                </c:pt>
                <c:pt idx="203">
                  <c:v>9.2101362890271012</c:v>
                </c:pt>
                <c:pt idx="204">
                  <c:v>9.2389203114425555</c:v>
                </c:pt>
                <c:pt idx="205">
                  <c:v>9.2086631071360348</c:v>
                </c:pt>
                <c:pt idx="206">
                  <c:v>9.2227844113077104</c:v>
                </c:pt>
                <c:pt idx="207">
                  <c:v>9.2699805967247269</c:v>
                </c:pt>
                <c:pt idx="208">
                  <c:v>9.2182827370567519</c:v>
                </c:pt>
                <c:pt idx="209">
                  <c:v>9.2373745447376692</c:v>
                </c:pt>
                <c:pt idx="210">
                  <c:v>9.212317691960676</c:v>
                </c:pt>
                <c:pt idx="211">
                  <c:v>9.257495973179056</c:v>
                </c:pt>
                <c:pt idx="212">
                  <c:v>9.2376549877674581</c:v>
                </c:pt>
                <c:pt idx="213">
                  <c:v>9.2876482598782335</c:v>
                </c:pt>
                <c:pt idx="214">
                  <c:v>9.1918257338296225</c:v>
                </c:pt>
                <c:pt idx="215">
                  <c:v>9.2503817662434997</c:v>
                </c:pt>
                <c:pt idx="216">
                  <c:v>9.2160702070635132</c:v>
                </c:pt>
                <c:pt idx="217">
                  <c:v>9.1885061771468362</c:v>
                </c:pt>
                <c:pt idx="218">
                  <c:v>9.2608928424387873</c:v>
                </c:pt>
                <c:pt idx="219">
                  <c:v>9.2678841453355414</c:v>
                </c:pt>
                <c:pt idx="220">
                  <c:v>9.2542594326491887</c:v>
                </c:pt>
                <c:pt idx="221">
                  <c:v>9.2698686228880902</c:v>
                </c:pt>
                <c:pt idx="222">
                  <c:v>9.1944747518816694</c:v>
                </c:pt>
                <c:pt idx="223">
                  <c:v>9.2067038133777626</c:v>
                </c:pt>
                <c:pt idx="224">
                  <c:v>9.2271693644350581</c:v>
                </c:pt>
                <c:pt idx="225">
                  <c:v>9.2613160547387459</c:v>
                </c:pt>
                <c:pt idx="226">
                  <c:v>9.311970378056829</c:v>
                </c:pt>
                <c:pt idx="227">
                  <c:v>9.2802345877272483</c:v>
                </c:pt>
                <c:pt idx="228">
                  <c:v>9.2540893595197176</c:v>
                </c:pt>
                <c:pt idx="229">
                  <c:v>9.3188955671446507</c:v>
                </c:pt>
                <c:pt idx="230">
                  <c:v>9.3069287472818711</c:v>
                </c:pt>
                <c:pt idx="231">
                  <c:v>9.3283737665454201</c:v>
                </c:pt>
                <c:pt idx="232">
                  <c:v>9.2356582035912442</c:v>
                </c:pt>
                <c:pt idx="233">
                  <c:v>9.3112545262886375</c:v>
                </c:pt>
                <c:pt idx="234">
                  <c:v>9.3088676770489318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BFC-4CDC-A99F-A91F3C4BAED5}"/>
            </c:ext>
          </c:extLst>
        </c:ser>
        <c:ser>
          <c:idx val="1"/>
          <c:order val="1"/>
          <c:tx>
            <c:v>TG model</c:v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Sheet1!$BE$19:$BE$253</c:f>
              <c:numCache>
                <c:formatCode>General</c:formatCode>
                <c:ptCount val="235"/>
                <c:pt idx="10">
                  <c:v>6.4547362189165947</c:v>
                </c:pt>
                <c:pt idx="11">
                  <c:v>6.5360077166343897</c:v>
                </c:pt>
                <c:pt idx="12">
                  <c:v>6.6170444250397251</c:v>
                </c:pt>
                <c:pt idx="13">
                  <c:v>6.6978773969204806</c:v>
                </c:pt>
                <c:pt idx="14">
                  <c:v>6.7785303118473879</c:v>
                </c:pt>
                <c:pt idx="15">
                  <c:v>6.8590204244637052</c:v>
                </c:pt>
                <c:pt idx="16">
                  <c:v>6.9393592536391546</c:v>
                </c:pt>
                <c:pt idx="17">
                  <c:v>7.0195530506178194</c:v>
                </c:pt>
                <c:pt idx="18">
                  <c:v>7.0996030728899227</c:v>
                </c:pt>
                <c:pt idx="19">
                  <c:v>7.1795056816631941</c:v>
                </c:pt>
                <c:pt idx="20">
                  <c:v>7.2592522738110308</c:v>
                </c:pt>
                <c:pt idx="21">
                  <c:v>7.3388290536017706</c:v>
                </c:pt>
                <c:pt idx="22">
                  <c:v>7.4182166451360443</c:v>
                </c:pt>
                <c:pt idx="23">
                  <c:v>7.4973895431783522</c:v>
                </c:pt>
                <c:pt idx="24">
                  <c:v>7.5763153980690863</c:v>
                </c:pt>
                <c:pt idx="25">
                  <c:v>7.6549541299207267</c:v>
                </c:pt>
                <c:pt idx="26">
                  <c:v>7.7332568688046512</c:v>
                </c:pt>
                <c:pt idx="27">
                  <c:v>7.8111647218049907</c:v>
                </c:pt>
                <c:pt idx="28">
                  <c:v>7.8886073755665489</c:v>
                </c:pt>
                <c:pt idx="29">
                  <c:v>7.9655015554316391</c:v>
                </c:pt>
                <c:pt idx="30">
                  <c:v>8.0417493807464293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BFC-4CDC-A99F-A91F3C4BAE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Sheet1!$AI$19:$AI$253</c:f>
              <c:numCache>
                <c:formatCode>General</c:formatCode>
                <c:ptCount val="235"/>
                <c:pt idx="0">
                  <c:v>6.0635801251695511</c:v>
                </c:pt>
                <c:pt idx="1">
                  <c:v>6.0436419373533452</c:v>
                </c:pt>
                <c:pt idx="2">
                  <c:v>6.1635864184988414</c:v>
                </c:pt>
                <c:pt idx="3">
                  <c:v>6.1924666142304803</c:v>
                </c:pt>
                <c:pt idx="4">
                  <c:v>6.197275365786223</c:v>
                </c:pt>
                <c:pt idx="5">
                  <c:v>6.1718484421059374</c:v>
                </c:pt>
                <c:pt idx="6">
                  <c:v>6.1905733059410322</c:v>
                </c:pt>
                <c:pt idx="7">
                  <c:v>6.2288827873610977</c:v>
                </c:pt>
                <c:pt idx="8">
                  <c:v>6.3335347889841884</c:v>
                </c:pt>
                <c:pt idx="9">
                  <c:v>6.3048230750871985</c:v>
                </c:pt>
                <c:pt idx="10">
                  <c:v>6.381611470044839</c:v>
                </c:pt>
                <c:pt idx="11">
                  <c:v>6.4575270105906677</c:v>
                </c:pt>
                <c:pt idx="12">
                  <c:v>6.4960917601035488</c:v>
                </c:pt>
                <c:pt idx="13">
                  <c:v>6.5370101939301399</c:v>
                </c:pt>
                <c:pt idx="14">
                  <c:v>6.6033999878969754</c:v>
                </c:pt>
                <c:pt idx="15">
                  <c:v>6.6996124678698807</c:v>
                </c:pt>
                <c:pt idx="16">
                  <c:v>6.8075766054466662</c:v>
                </c:pt>
                <c:pt idx="17">
                  <c:v>6.8506362465424813</c:v>
                </c:pt>
                <c:pt idx="18">
                  <c:v>6.9414662133126628</c:v>
                </c:pt>
                <c:pt idx="19">
                  <c:v>7.0139702515280389</c:v>
                </c:pt>
                <c:pt idx="20">
                  <c:v>7.1295378712942004</c:v>
                </c:pt>
                <c:pt idx="21">
                  <c:v>7.201470353719845</c:v>
                </c:pt>
                <c:pt idx="22">
                  <c:v>7.2846943776767503</c:v>
                </c:pt>
                <c:pt idx="23">
                  <c:v>7.4014419037933576</c:v>
                </c:pt>
                <c:pt idx="24">
                  <c:v>7.4754053303642962</c:v>
                </c:pt>
                <c:pt idx="25">
                  <c:v>7.5249938412333508</c:v>
                </c:pt>
                <c:pt idx="26">
                  <c:v>7.5796747395639805</c:v>
                </c:pt>
                <c:pt idx="27">
                  <c:v>7.6776546913175414</c:v>
                </c:pt>
                <c:pt idx="28">
                  <c:v>7.7655400153319976</c:v>
                </c:pt>
                <c:pt idx="29">
                  <c:v>7.8105672133563964</c:v>
                </c:pt>
                <c:pt idx="30">
                  <c:v>7.9073709125416718</c:v>
                </c:pt>
                <c:pt idx="31">
                  <c:v>7.9200226665261404</c:v>
                </c:pt>
                <c:pt idx="32">
                  <c:v>7.9201676153684986</c:v>
                </c:pt>
                <c:pt idx="33">
                  <c:v>7.9955429978952059</c:v>
                </c:pt>
                <c:pt idx="34">
                  <c:v>8.0450558546579014</c:v>
                </c:pt>
                <c:pt idx="35">
                  <c:v>8.0683838741432936</c:v>
                </c:pt>
                <c:pt idx="36">
                  <c:v>8.0841868166845501</c:v>
                </c:pt>
                <c:pt idx="37">
                  <c:v>8.0686348892939339</c:v>
                </c:pt>
                <c:pt idx="38">
                  <c:v>8.0649391516902842</c:v>
                </c:pt>
                <c:pt idx="39">
                  <c:v>8.0824371226587761</c:v>
                </c:pt>
                <c:pt idx="40">
                  <c:v>8.0716829102445029</c:v>
                </c:pt>
                <c:pt idx="41">
                  <c:v>8.0804862618297815</c:v>
                </c:pt>
                <c:pt idx="42">
                  <c:v>8.0891529597518073</c:v>
                </c:pt>
                <c:pt idx="43">
                  <c:v>8.091687219329863</c:v>
                </c:pt>
                <c:pt idx="44">
                  <c:v>8.104581538728107</c:v>
                </c:pt>
                <c:pt idx="45">
                  <c:v>8.0440173056789437</c:v>
                </c:pt>
                <c:pt idx="46">
                  <c:v>8.091084612142259</c:v>
                </c:pt>
                <c:pt idx="47">
                  <c:v>8.0876290165206157</c:v>
                </c:pt>
                <c:pt idx="48">
                  <c:v>8.1014780888445319</c:v>
                </c:pt>
                <c:pt idx="49">
                  <c:v>8.0598288663583784</c:v>
                </c:pt>
                <c:pt idx="50">
                  <c:v>8.0613792397683515</c:v>
                </c:pt>
                <c:pt idx="51">
                  <c:v>8.072373405089996</c:v>
                </c:pt>
                <c:pt idx="52">
                  <c:v>8.0735965616243401</c:v>
                </c:pt>
                <c:pt idx="53">
                  <c:v>8.0469374725091072</c:v>
                </c:pt>
                <c:pt idx="54">
                  <c:v>8.0643676037263052</c:v>
                </c:pt>
                <c:pt idx="55">
                  <c:v>8.1021329907032342</c:v>
                </c:pt>
                <c:pt idx="56">
                  <c:v>8.133935589056243</c:v>
                </c:pt>
                <c:pt idx="57">
                  <c:v>8.1269502519568473</c:v>
                </c:pt>
                <c:pt idx="58">
                  <c:v>8.0792574592200168</c:v>
                </c:pt>
                <c:pt idx="59">
                  <c:v>8.1052925165077525</c:v>
                </c:pt>
                <c:pt idx="60">
                  <c:v>8.133814061852588</c:v>
                </c:pt>
                <c:pt idx="61">
                  <c:v>8.1619340848425761</c:v>
                </c:pt>
                <c:pt idx="62">
                  <c:v>8.1389333430153723</c:v>
                </c:pt>
                <c:pt idx="63">
                  <c:v>8.1752313662006753</c:v>
                </c:pt>
                <c:pt idx="64">
                  <c:v>8.2113705793454219</c:v>
                </c:pt>
                <c:pt idx="65">
                  <c:v>8.1935396473248385</c:v>
                </c:pt>
                <c:pt idx="66">
                  <c:v>8.2624040096248255</c:v>
                </c:pt>
                <c:pt idx="67">
                  <c:v>8.3468178053667899</c:v>
                </c:pt>
                <c:pt idx="68">
                  <c:v>8.3838360225152346</c:v>
                </c:pt>
                <c:pt idx="69">
                  <c:v>8.4552087132832607</c:v>
                </c:pt>
                <c:pt idx="70">
                  <c:v>8.5407131277269936</c:v>
                </c:pt>
                <c:pt idx="71">
                  <c:v>8.5677673379841934</c:v>
                </c:pt>
                <c:pt idx="72">
                  <c:v>8.6209046070888053</c:v>
                </c:pt>
                <c:pt idx="73">
                  <c:v>8.6304619005893297</c:v>
                </c:pt>
                <c:pt idx="74">
                  <c:v>8.8089907437307104</c:v>
                </c:pt>
                <c:pt idx="75">
                  <c:v>8.7285527545495949</c:v>
                </c:pt>
                <c:pt idx="76">
                  <c:v>8.8244225519958874</c:v>
                </c:pt>
                <c:pt idx="77">
                  <c:v>8.7522369113585388</c:v>
                </c:pt>
                <c:pt idx="78">
                  <c:v>8.9056881861545101</c:v>
                </c:pt>
                <c:pt idx="79">
                  <c:v>8.8466599735822555</c:v>
                </c:pt>
                <c:pt idx="80">
                  <c:v>8.8060736526835814</c:v>
                </c:pt>
                <c:pt idx="81">
                  <c:v>8.7620093987235244</c:v>
                </c:pt>
                <c:pt idx="82">
                  <c:v>8.8365765659159141</c:v>
                </c:pt>
                <c:pt idx="83">
                  <c:v>8.8060711404009044</c:v>
                </c:pt>
                <c:pt idx="84">
                  <c:v>8.7676882469501098</c:v>
                </c:pt>
                <c:pt idx="85">
                  <c:v>8.8229540900346635</c:v>
                </c:pt>
                <c:pt idx="86">
                  <c:v>8.7344120272347912</c:v>
                </c:pt>
                <c:pt idx="87">
                  <c:v>8.7784390169539375</c:v>
                </c:pt>
                <c:pt idx="88">
                  <c:v>8.7689967385624126</c:v>
                </c:pt>
                <c:pt idx="89">
                  <c:v>8.7486642910672341</c:v>
                </c:pt>
                <c:pt idx="90">
                  <c:v>8.8263180403423593</c:v>
                </c:pt>
                <c:pt idx="91">
                  <c:v>8.7778815889001667</c:v>
                </c:pt>
                <c:pt idx="92">
                  <c:v>8.7737294677082094</c:v>
                </c:pt>
                <c:pt idx="93">
                  <c:v>8.7683355843284136</c:v>
                </c:pt>
                <c:pt idx="94">
                  <c:v>8.7544009285297566</c:v>
                </c:pt>
                <c:pt idx="95">
                  <c:v>8.7936882128914124</c:v>
                </c:pt>
                <c:pt idx="96">
                  <c:v>8.7369219772091142</c:v>
                </c:pt>
                <c:pt idx="97">
                  <c:v>8.7789015005250945</c:v>
                </c:pt>
                <c:pt idx="98">
                  <c:v>8.7821623308837182</c:v>
                </c:pt>
                <c:pt idx="99">
                  <c:v>8.7707926835600976</c:v>
                </c:pt>
                <c:pt idx="100">
                  <c:v>8.7595602109444091</c:v>
                </c:pt>
                <c:pt idx="101">
                  <c:v>8.7396768701079868</c:v>
                </c:pt>
                <c:pt idx="102">
                  <c:v>8.7417243859430638</c:v>
                </c:pt>
                <c:pt idx="103">
                  <c:v>8.7004990370521735</c:v>
                </c:pt>
                <c:pt idx="104">
                  <c:v>8.7538896206622265</c:v>
                </c:pt>
                <c:pt idx="105">
                  <c:v>8.776286334121675</c:v>
                </c:pt>
                <c:pt idx="106">
                  <c:v>8.7706651805582361</c:v>
                </c:pt>
                <c:pt idx="107">
                  <c:v>8.7568169666598674</c:v>
                </c:pt>
                <c:pt idx="108">
                  <c:v>8.7802560514348169</c:v>
                </c:pt>
                <c:pt idx="109">
                  <c:v>8.7912254653407462</c:v>
                </c:pt>
                <c:pt idx="110">
                  <c:v>8.7846874658798129</c:v>
                </c:pt>
                <c:pt idx="111">
                  <c:v>8.8229777671422642</c:v>
                </c:pt>
                <c:pt idx="112">
                  <c:v>8.8414386155383706</c:v>
                </c:pt>
                <c:pt idx="113">
                  <c:v>8.8170062884468425</c:v>
                </c:pt>
                <c:pt idx="114">
                  <c:v>8.7994310763068935</c:v>
                </c:pt>
                <c:pt idx="115">
                  <c:v>8.7937045741160773</c:v>
                </c:pt>
                <c:pt idx="116">
                  <c:v>8.7807961911999239</c:v>
                </c:pt>
                <c:pt idx="117">
                  <c:v>8.8259270351235575</c:v>
                </c:pt>
                <c:pt idx="118">
                  <c:v>8.7736793546607483</c:v>
                </c:pt>
                <c:pt idx="119">
                  <c:v>8.7691450116169669</c:v>
                </c:pt>
                <c:pt idx="120">
                  <c:v>8.7831300422802112</c:v>
                </c:pt>
                <c:pt idx="121">
                  <c:v>8.8115666697441153</c:v>
                </c:pt>
                <c:pt idx="122">
                  <c:v>8.7566872973656071</c:v>
                </c:pt>
                <c:pt idx="123">
                  <c:v>8.7448921289361632</c:v>
                </c:pt>
                <c:pt idx="124">
                  <c:v>8.7952264040981074</c:v>
                </c:pt>
                <c:pt idx="125">
                  <c:v>8.7609111216759192</c:v>
                </c:pt>
                <c:pt idx="126">
                  <c:v>8.8174496350169331</c:v>
                </c:pt>
                <c:pt idx="127">
                  <c:v>8.7908831122188751</c:v>
                </c:pt>
                <c:pt idx="128">
                  <c:v>8.7614311387946451</c:v>
                </c:pt>
                <c:pt idx="129">
                  <c:v>8.7638346730685743</c:v>
                </c:pt>
                <c:pt idx="130">
                  <c:v>8.7427189782112738</c:v>
                </c:pt>
                <c:pt idx="131">
                  <c:v>8.766946093996987</c:v>
                </c:pt>
                <c:pt idx="132">
                  <c:v>8.7565807569835972</c:v>
                </c:pt>
                <c:pt idx="133">
                  <c:v>8.7859183926761357</c:v>
                </c:pt>
                <c:pt idx="134">
                  <c:v>8.729838402626994</c:v>
                </c:pt>
                <c:pt idx="135">
                  <c:v>8.7654673794031321</c:v>
                </c:pt>
                <c:pt idx="136">
                  <c:v>8.7540353051582418</c:v>
                </c:pt>
                <c:pt idx="137">
                  <c:v>8.7123808684425352</c:v>
                </c:pt>
                <c:pt idx="138">
                  <c:v>8.7976071446130444</c:v>
                </c:pt>
                <c:pt idx="139">
                  <c:v>8.7305856101706993</c:v>
                </c:pt>
                <c:pt idx="140">
                  <c:v>8.7281339933600695</c:v>
                </c:pt>
                <c:pt idx="141">
                  <c:v>8.7635640175200553</c:v>
                </c:pt>
                <c:pt idx="142">
                  <c:v>8.7447834113644394</c:v>
                </c:pt>
                <c:pt idx="143">
                  <c:v>8.7740376932085482</c:v>
                </c:pt>
                <c:pt idx="144">
                  <c:v>8.7708308976528517</c:v>
                </c:pt>
                <c:pt idx="145">
                  <c:v>8.6997324438173536</c:v>
                </c:pt>
                <c:pt idx="146">
                  <c:v>8.738255933177042</c:v>
                </c:pt>
                <c:pt idx="147">
                  <c:v>8.7134886674654481</c:v>
                </c:pt>
                <c:pt idx="148">
                  <c:v>8.751986911530123</c:v>
                </c:pt>
                <c:pt idx="149">
                  <c:v>8.7377624289163318</c:v>
                </c:pt>
                <c:pt idx="150">
                  <c:v>8.7291051612332975</c:v>
                </c:pt>
                <c:pt idx="151">
                  <c:v>8.693698848719265</c:v>
                </c:pt>
                <c:pt idx="152">
                  <c:v>8.7053977423891826</c:v>
                </c:pt>
                <c:pt idx="153">
                  <c:v>8.6687261725679878</c:v>
                </c:pt>
                <c:pt idx="154">
                  <c:v>8.7284864095664254</c:v>
                </c:pt>
                <c:pt idx="155">
                  <c:v>8.6957074051005865</c:v>
                </c:pt>
                <c:pt idx="156">
                  <c:v>8.7171690271025675</c:v>
                </c:pt>
                <c:pt idx="157">
                  <c:v>8.6973999596175879</c:v>
                </c:pt>
                <c:pt idx="158">
                  <c:v>8.7079961591198725</c:v>
                </c:pt>
                <c:pt idx="159">
                  <c:v>8.7192659300307849</c:v>
                </c:pt>
                <c:pt idx="160">
                  <c:v>8.7327923822433817</c:v>
                </c:pt>
                <c:pt idx="161">
                  <c:v>8.7936290501196677</c:v>
                </c:pt>
                <c:pt idx="162">
                  <c:v>8.7406729628219484</c:v>
                </c:pt>
                <c:pt idx="163">
                  <c:v>8.6909423030443236</c:v>
                </c:pt>
                <c:pt idx="164">
                  <c:v>8.6754470397639611</c:v>
                </c:pt>
                <c:pt idx="165">
                  <c:v>8.7403020508352469</c:v>
                </c:pt>
                <c:pt idx="166">
                  <c:v>8.6657944467847212</c:v>
                </c:pt>
                <c:pt idx="167">
                  <c:v>8.6764581598851223</c:v>
                </c:pt>
                <c:pt idx="168">
                  <c:v>8.6726468982668781</c:v>
                </c:pt>
                <c:pt idx="169">
                  <c:v>8.704748227190148</c:v>
                </c:pt>
                <c:pt idx="170">
                  <c:v>8.6994190852219759</c:v>
                </c:pt>
                <c:pt idx="171">
                  <c:v>8.7300166079236448</c:v>
                </c:pt>
                <c:pt idx="172">
                  <c:v>8.7282407869079268</c:v>
                </c:pt>
                <c:pt idx="173">
                  <c:v>8.6657349057660351</c:v>
                </c:pt>
                <c:pt idx="174">
                  <c:v>8.6456416219294763</c:v>
                </c:pt>
                <c:pt idx="175">
                  <c:v>8.6889038234251146</c:v>
                </c:pt>
                <c:pt idx="176">
                  <c:v>8.6838998886480852</c:v>
                </c:pt>
                <c:pt idx="177">
                  <c:v>8.7374487483147334</c:v>
                </c:pt>
                <c:pt idx="178">
                  <c:v>8.7294953087366363</c:v>
                </c:pt>
                <c:pt idx="179">
                  <c:v>8.6639195130457818</c:v>
                </c:pt>
                <c:pt idx="180">
                  <c:v>8.7071584885075861</c:v>
                </c:pt>
                <c:pt idx="181">
                  <c:v>8.7214685400702709</c:v>
                </c:pt>
                <c:pt idx="182">
                  <c:v>8.7008779985324534</c:v>
                </c:pt>
                <c:pt idx="183">
                  <c:v>8.6819034859204454</c:v>
                </c:pt>
                <c:pt idx="184">
                  <c:v>8.7102129205541363</c:v>
                </c:pt>
                <c:pt idx="185">
                  <c:v>8.7014546018517418</c:v>
                </c:pt>
                <c:pt idx="186">
                  <c:v>8.7147337344050655</c:v>
                </c:pt>
                <c:pt idx="187">
                  <c:v>8.6520939312411507</c:v>
                </c:pt>
                <c:pt idx="188">
                  <c:v>8.6276059445607167</c:v>
                </c:pt>
                <c:pt idx="189">
                  <c:v>8.6811893154895881</c:v>
                </c:pt>
                <c:pt idx="190">
                  <c:v>8.7228058871188221</c:v>
                </c:pt>
                <c:pt idx="191">
                  <c:v>8.6616972624973219</c:v>
                </c:pt>
                <c:pt idx="192">
                  <c:v>8.6851721813029723</c:v>
                </c:pt>
                <c:pt idx="193">
                  <c:v>8.6823724831059437</c:v>
                </c:pt>
                <c:pt idx="194">
                  <c:v>8.6588572601603939</c:v>
                </c:pt>
                <c:pt idx="195">
                  <c:v>8.643356321788886</c:v>
                </c:pt>
                <c:pt idx="196">
                  <c:v>8.6558677262158756</c:v>
                </c:pt>
                <c:pt idx="197">
                  <c:v>8.6541007213975174</c:v>
                </c:pt>
                <c:pt idx="198">
                  <c:v>8.6448139608184285</c:v>
                </c:pt>
                <c:pt idx="199">
                  <c:v>8.643201711528862</c:v>
                </c:pt>
                <c:pt idx="200">
                  <c:v>8.6480208963283349</c:v>
                </c:pt>
                <c:pt idx="201">
                  <c:v>8.6722120418666861</c:v>
                </c:pt>
                <c:pt idx="202">
                  <c:v>8.6686924376875787</c:v>
                </c:pt>
                <c:pt idx="203">
                  <c:v>8.6922733903034999</c:v>
                </c:pt>
                <c:pt idx="204">
                  <c:v>8.7387777063361707</c:v>
                </c:pt>
                <c:pt idx="205">
                  <c:v>8.7150659018651506</c:v>
                </c:pt>
                <c:pt idx="206">
                  <c:v>8.6830347064200666</c:v>
                </c:pt>
                <c:pt idx="207">
                  <c:v>8.6351175303235497</c:v>
                </c:pt>
                <c:pt idx="208">
                  <c:v>8.6268706670640274</c:v>
                </c:pt>
                <c:pt idx="209">
                  <c:v>8.6210443377831663</c:v>
                </c:pt>
                <c:pt idx="210">
                  <c:v>8.6440064150184153</c:v>
                </c:pt>
                <c:pt idx="211">
                  <c:v>8.618075801744185</c:v>
                </c:pt>
                <c:pt idx="212">
                  <c:v>8.6111938882780752</c:v>
                </c:pt>
                <c:pt idx="213">
                  <c:v>8.618075727417537</c:v>
                </c:pt>
                <c:pt idx="214">
                  <c:v>8.6322592479119606</c:v>
                </c:pt>
                <c:pt idx="215">
                  <c:v>8.6486696884470842</c:v>
                </c:pt>
                <c:pt idx="216">
                  <c:v>8.6037979646155325</c:v>
                </c:pt>
                <c:pt idx="217">
                  <c:v>8.631528344557692</c:v>
                </c:pt>
                <c:pt idx="218">
                  <c:v>8.5965198474877713</c:v>
                </c:pt>
                <c:pt idx="219">
                  <c:v>8.6008468171161674</c:v>
                </c:pt>
                <c:pt idx="220">
                  <c:v>8.6631985831283345</c:v>
                </c:pt>
                <c:pt idx="221">
                  <c:v>8.6812695255019232</c:v>
                </c:pt>
                <c:pt idx="222">
                  <c:v>8.6226671161991622</c:v>
                </c:pt>
                <c:pt idx="223">
                  <c:v>8.6647119906300851</c:v>
                </c:pt>
                <c:pt idx="224">
                  <c:v>8.612205516070075</c:v>
                </c:pt>
                <c:pt idx="225">
                  <c:v>8.6380027775484578</c:v>
                </c:pt>
                <c:pt idx="226">
                  <c:v>8.6418439256153174</c:v>
                </c:pt>
                <c:pt idx="227">
                  <c:v>8.6671031729706325</c:v>
                </c:pt>
                <c:pt idx="228">
                  <c:v>8.6551071180821797</c:v>
                </c:pt>
                <c:pt idx="229">
                  <c:v>8.6463776401266959</c:v>
                </c:pt>
                <c:pt idx="230">
                  <c:v>8.6507331407741201</c:v>
                </c:pt>
                <c:pt idx="231">
                  <c:v>8.6719687831204162</c:v>
                </c:pt>
                <c:pt idx="232">
                  <c:v>8.6828524455349552</c:v>
                </c:pt>
                <c:pt idx="233">
                  <c:v>8.6919580840266324</c:v>
                </c:pt>
                <c:pt idx="234">
                  <c:v>8.6767889553704638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1B3-4988-BCA0-4565D2DACAA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Sheet1!$AJ$19:$AJ$253</c:f>
              <c:numCache>
                <c:formatCode>General</c:formatCode>
                <c:ptCount val="235"/>
                <c:pt idx="0">
                  <c:v>6.09107163247229</c:v>
                </c:pt>
                <c:pt idx="1">
                  <c:v>6.0953891151145516</c:v>
                </c:pt>
                <c:pt idx="2">
                  <c:v>6.1011376606329781</c:v>
                </c:pt>
                <c:pt idx="3">
                  <c:v>6.2349509601889714</c:v>
                </c:pt>
                <c:pt idx="4">
                  <c:v>6.1735910669734899</c:v>
                </c:pt>
                <c:pt idx="5">
                  <c:v>6.2705955187536677</c:v>
                </c:pt>
                <c:pt idx="6">
                  <c:v>6.3298863702784347</c:v>
                </c:pt>
                <c:pt idx="7">
                  <c:v>6.334777701379938</c:v>
                </c:pt>
                <c:pt idx="8">
                  <c:v>6.3373470796100957</c:v>
                </c:pt>
                <c:pt idx="9">
                  <c:v>6.3071737814663322</c:v>
                </c:pt>
                <c:pt idx="10">
                  <c:v>6.358531397606475</c:v>
                </c:pt>
                <c:pt idx="11">
                  <c:v>6.3961707972145234</c:v>
                </c:pt>
                <c:pt idx="12">
                  <c:v>6.4786153740125165</c:v>
                </c:pt>
                <c:pt idx="13">
                  <c:v>6.5088100991603248</c:v>
                </c:pt>
                <c:pt idx="14">
                  <c:v>6.5413907878829889</c:v>
                </c:pt>
                <c:pt idx="15">
                  <c:v>6.5824530781048303</c:v>
                </c:pt>
                <c:pt idx="16">
                  <c:v>6.7366842988720119</c:v>
                </c:pt>
                <c:pt idx="17">
                  <c:v>6.7565488676362957</c:v>
                </c:pt>
                <c:pt idx="18">
                  <c:v>6.8614779564007113</c:v>
                </c:pt>
                <c:pt idx="19">
                  <c:v>6.8889099677077477</c:v>
                </c:pt>
                <c:pt idx="20">
                  <c:v>6.9875564729136759</c:v>
                </c:pt>
                <c:pt idx="21">
                  <c:v>6.9786947741202816</c:v>
                </c:pt>
                <c:pt idx="22">
                  <c:v>6.9741312936856703</c:v>
                </c:pt>
                <c:pt idx="23">
                  <c:v>6.9824697704834957</c:v>
                </c:pt>
                <c:pt idx="24">
                  <c:v>7.0757624708123252</c:v>
                </c:pt>
                <c:pt idx="25">
                  <c:v>7.1032223132354542</c:v>
                </c:pt>
                <c:pt idx="26">
                  <c:v>7.1528259658746398</c:v>
                </c:pt>
                <c:pt idx="27">
                  <c:v>7.1352217647275236</c:v>
                </c:pt>
                <c:pt idx="28">
                  <c:v>7.1741279502037134</c:v>
                </c:pt>
                <c:pt idx="29">
                  <c:v>7.1752631525225343</c:v>
                </c:pt>
                <c:pt idx="30">
                  <c:v>7.2025669646017558</c:v>
                </c:pt>
                <c:pt idx="31">
                  <c:v>7.2814456792846531</c:v>
                </c:pt>
                <c:pt idx="32">
                  <c:v>7.246088341466141</c:v>
                </c:pt>
                <c:pt idx="33">
                  <c:v>7.3093342564682668</c:v>
                </c:pt>
                <c:pt idx="34">
                  <c:v>7.2808122719624313</c:v>
                </c:pt>
                <c:pt idx="35">
                  <c:v>7.3672968062752835</c:v>
                </c:pt>
                <c:pt idx="36">
                  <c:v>7.3608230399702723</c:v>
                </c:pt>
                <c:pt idx="37">
                  <c:v>7.3913506167951164</c:v>
                </c:pt>
                <c:pt idx="38">
                  <c:v>7.3955648384269121</c:v>
                </c:pt>
                <c:pt idx="39">
                  <c:v>7.389954057387766</c:v>
                </c:pt>
                <c:pt idx="40">
                  <c:v>7.4242622654354484</c:v>
                </c:pt>
                <c:pt idx="41">
                  <c:v>7.4712578916705237</c:v>
                </c:pt>
                <c:pt idx="42">
                  <c:v>7.4725874107781252</c:v>
                </c:pt>
                <c:pt idx="43">
                  <c:v>7.4644342555138952</c:v>
                </c:pt>
                <c:pt idx="44">
                  <c:v>7.5257067297379052</c:v>
                </c:pt>
                <c:pt idx="45">
                  <c:v>7.5739224621111205</c:v>
                </c:pt>
                <c:pt idx="46">
                  <c:v>7.483730386586112</c:v>
                </c:pt>
                <c:pt idx="47">
                  <c:v>7.5889084516272503</c:v>
                </c:pt>
                <c:pt idx="48">
                  <c:v>7.6142086442704464</c:v>
                </c:pt>
                <c:pt idx="49">
                  <c:v>7.6472368273746456</c:v>
                </c:pt>
                <c:pt idx="50">
                  <c:v>7.6423586850608585</c:v>
                </c:pt>
                <c:pt idx="51">
                  <c:v>7.6233540883192283</c:v>
                </c:pt>
                <c:pt idx="52">
                  <c:v>7.6689597880231677</c:v>
                </c:pt>
                <c:pt idx="53">
                  <c:v>7.6798618127820486</c:v>
                </c:pt>
                <c:pt idx="54">
                  <c:v>7.6439241334859727</c:v>
                </c:pt>
                <c:pt idx="55">
                  <c:v>7.6537609840452543</c:v>
                </c:pt>
                <c:pt idx="56">
                  <c:v>7.729323922713129</c:v>
                </c:pt>
                <c:pt idx="57">
                  <c:v>7.6990819619170257</c:v>
                </c:pt>
                <c:pt idx="58">
                  <c:v>7.6994771529684725</c:v>
                </c:pt>
                <c:pt idx="59">
                  <c:v>7.6485336092391956</c:v>
                </c:pt>
                <c:pt idx="60">
                  <c:v>7.7381860305800068</c:v>
                </c:pt>
                <c:pt idx="61">
                  <c:v>7.7376735701389787</c:v>
                </c:pt>
                <c:pt idx="62">
                  <c:v>7.6877343833569256</c:v>
                </c:pt>
                <c:pt idx="63">
                  <c:v>7.7677258162744867</c:v>
                </c:pt>
                <c:pt idx="64">
                  <c:v>7.7579720405168509</c:v>
                </c:pt>
                <c:pt idx="65">
                  <c:v>7.7405460355676068</c:v>
                </c:pt>
                <c:pt idx="66">
                  <c:v>7.7012915863745803</c:v>
                </c:pt>
                <c:pt idx="67">
                  <c:v>7.7546061409917364</c:v>
                </c:pt>
                <c:pt idx="68">
                  <c:v>7.8008409529289438</c:v>
                </c:pt>
                <c:pt idx="69">
                  <c:v>7.6912739001673227</c:v>
                </c:pt>
                <c:pt idx="70">
                  <c:v>7.7441504264283001</c:v>
                </c:pt>
                <c:pt idx="71">
                  <c:v>7.7656863393496645</c:v>
                </c:pt>
                <c:pt idx="72">
                  <c:v>7.7848566651821596</c:v>
                </c:pt>
                <c:pt idx="73">
                  <c:v>7.7136184933536835</c:v>
                </c:pt>
                <c:pt idx="74">
                  <c:v>7.6895236596176897</c:v>
                </c:pt>
                <c:pt idx="75">
                  <c:v>7.7899439836488362</c:v>
                </c:pt>
                <c:pt idx="76">
                  <c:v>7.7038805861354236</c:v>
                </c:pt>
                <c:pt idx="77">
                  <c:v>7.7300153829084302</c:v>
                </c:pt>
                <c:pt idx="78">
                  <c:v>7.7455199486455077</c:v>
                </c:pt>
                <c:pt idx="79">
                  <c:v>7.7673803004312667</c:v>
                </c:pt>
                <c:pt idx="80">
                  <c:v>7.6579606405122611</c:v>
                </c:pt>
                <c:pt idx="81">
                  <c:v>7.7963535215169308</c:v>
                </c:pt>
                <c:pt idx="82">
                  <c:v>7.7918020880700229</c:v>
                </c:pt>
                <c:pt idx="83">
                  <c:v>7.8274008950297951</c:v>
                </c:pt>
                <c:pt idx="84">
                  <c:v>7.6427517098761948</c:v>
                </c:pt>
                <c:pt idx="85">
                  <c:v>7.7669211384135046</c:v>
                </c:pt>
                <c:pt idx="86">
                  <c:v>7.7390302741278365</c:v>
                </c:pt>
                <c:pt idx="87">
                  <c:v>7.7062336278433428</c:v>
                </c:pt>
                <c:pt idx="88">
                  <c:v>7.7584269670272139</c:v>
                </c:pt>
                <c:pt idx="89">
                  <c:v>7.8042335311398876</c:v>
                </c:pt>
                <c:pt idx="90">
                  <c:v>7.6779678940417746</c:v>
                </c:pt>
                <c:pt idx="91">
                  <c:v>7.7336056129074464</c:v>
                </c:pt>
                <c:pt idx="92">
                  <c:v>7.7196290550679807</c:v>
                </c:pt>
                <c:pt idx="93">
                  <c:v>7.7723803081854683</c:v>
                </c:pt>
                <c:pt idx="94">
                  <c:v>7.6929393318889696</c:v>
                </c:pt>
                <c:pt idx="95">
                  <c:v>7.7441563847224142</c:v>
                </c:pt>
                <c:pt idx="96">
                  <c:v>7.7188494762067172</c:v>
                </c:pt>
                <c:pt idx="97">
                  <c:v>7.6636279613502847</c:v>
                </c:pt>
                <c:pt idx="98">
                  <c:v>7.7022938964463545</c:v>
                </c:pt>
                <c:pt idx="99">
                  <c:v>7.7601974544801555</c:v>
                </c:pt>
                <c:pt idx="100">
                  <c:v>7.7275984585659874</c:v>
                </c:pt>
                <c:pt idx="101">
                  <c:v>7.7265742429349054</c:v>
                </c:pt>
                <c:pt idx="102">
                  <c:v>7.7543558406370519</c:v>
                </c:pt>
                <c:pt idx="103">
                  <c:v>7.707446736474167</c:v>
                </c:pt>
                <c:pt idx="104">
                  <c:v>7.670597986765797</c:v>
                </c:pt>
                <c:pt idx="105">
                  <c:v>7.7177222514376034</c:v>
                </c:pt>
                <c:pt idx="106">
                  <c:v>7.7191869744586574</c:v>
                </c:pt>
                <c:pt idx="107">
                  <c:v>7.7257275764882127</c:v>
                </c:pt>
                <c:pt idx="108">
                  <c:v>7.780952419395212</c:v>
                </c:pt>
                <c:pt idx="109">
                  <c:v>7.7693924717119929</c:v>
                </c:pt>
                <c:pt idx="110">
                  <c:v>7.6847882440449187</c:v>
                </c:pt>
                <c:pt idx="111">
                  <c:v>7.7382713311653903</c:v>
                </c:pt>
                <c:pt idx="112">
                  <c:v>7.8251311322703341</c:v>
                </c:pt>
                <c:pt idx="113">
                  <c:v>7.6856251495219094</c:v>
                </c:pt>
                <c:pt idx="114">
                  <c:v>7.6989816158336088</c:v>
                </c:pt>
                <c:pt idx="115">
                  <c:v>7.755415260910147</c:v>
                </c:pt>
                <c:pt idx="116">
                  <c:v>7.778684481646116</c:v>
                </c:pt>
                <c:pt idx="117">
                  <c:v>7.7353435561342421</c:v>
                </c:pt>
                <c:pt idx="118">
                  <c:v>7.7281185320784065</c:v>
                </c:pt>
                <c:pt idx="119">
                  <c:v>7.7741535928757735</c:v>
                </c:pt>
                <c:pt idx="120">
                  <c:v>7.6893858791566831</c:v>
                </c:pt>
                <c:pt idx="121">
                  <c:v>7.7753927510684981</c:v>
                </c:pt>
                <c:pt idx="122">
                  <c:v>7.7559927991028434</c:v>
                </c:pt>
                <c:pt idx="123">
                  <c:v>7.7388464478241286</c:v>
                </c:pt>
                <c:pt idx="124">
                  <c:v>7.8197950855358407</c:v>
                </c:pt>
                <c:pt idx="125">
                  <c:v>7.7452582945076314</c:v>
                </c:pt>
                <c:pt idx="126">
                  <c:v>7.7343111549897241</c:v>
                </c:pt>
                <c:pt idx="127">
                  <c:v>7.8359709205454635</c:v>
                </c:pt>
                <c:pt idx="128">
                  <c:v>7.7442329655939055</c:v>
                </c:pt>
                <c:pt idx="129">
                  <c:v>7.7049747881544786</c:v>
                </c:pt>
                <c:pt idx="130">
                  <c:v>7.7761265179839416</c:v>
                </c:pt>
                <c:pt idx="131">
                  <c:v>7.723060341155028</c:v>
                </c:pt>
                <c:pt idx="132">
                  <c:v>7.7552866360568231</c:v>
                </c:pt>
                <c:pt idx="133">
                  <c:v>7.8004190968399438</c:v>
                </c:pt>
                <c:pt idx="134">
                  <c:v>7.7848896427507226</c:v>
                </c:pt>
                <c:pt idx="135">
                  <c:v>7.7682966788039778</c:v>
                </c:pt>
                <c:pt idx="136">
                  <c:v>7.8088305268692526</c:v>
                </c:pt>
                <c:pt idx="137">
                  <c:v>7.7380061127963291</c:v>
                </c:pt>
                <c:pt idx="138">
                  <c:v>7.7728887652567646</c:v>
                </c:pt>
                <c:pt idx="139">
                  <c:v>7.8077265293589555</c:v>
                </c:pt>
                <c:pt idx="140">
                  <c:v>7.7650962566243384</c:v>
                </c:pt>
                <c:pt idx="141">
                  <c:v>7.7855478588554705</c:v>
                </c:pt>
                <c:pt idx="142">
                  <c:v>7.7785463313762211</c:v>
                </c:pt>
                <c:pt idx="143">
                  <c:v>7.7904843845799698</c:v>
                </c:pt>
                <c:pt idx="144">
                  <c:v>7.7404290792885337</c:v>
                </c:pt>
                <c:pt idx="145">
                  <c:v>7.8944772663655387</c:v>
                </c:pt>
                <c:pt idx="146">
                  <c:v>7.7890814770590007</c:v>
                </c:pt>
                <c:pt idx="147">
                  <c:v>7.788059076466622</c:v>
                </c:pt>
                <c:pt idx="148">
                  <c:v>7.8497968460863614</c:v>
                </c:pt>
                <c:pt idx="149">
                  <c:v>7.7984441887806133</c:v>
                </c:pt>
                <c:pt idx="150">
                  <c:v>7.7819746834507786</c:v>
                </c:pt>
                <c:pt idx="151">
                  <c:v>7.7829760053718156</c:v>
                </c:pt>
                <c:pt idx="152">
                  <c:v>7.8083945268187946</c:v>
                </c:pt>
                <c:pt idx="153">
                  <c:v>7.7772626670647682</c:v>
                </c:pt>
                <c:pt idx="154">
                  <c:v>7.8929478909439599</c:v>
                </c:pt>
                <c:pt idx="155">
                  <c:v>7.8311896917173316</c:v>
                </c:pt>
                <c:pt idx="156">
                  <c:v>7.8252749530692363</c:v>
                </c:pt>
                <c:pt idx="157">
                  <c:v>7.8701001135002571</c:v>
                </c:pt>
                <c:pt idx="158">
                  <c:v>7.791224987088115</c:v>
                </c:pt>
                <c:pt idx="159">
                  <c:v>7.8088667619169261</c:v>
                </c:pt>
                <c:pt idx="160">
                  <c:v>7.8935344481027032</c:v>
                </c:pt>
                <c:pt idx="161">
                  <c:v>7.8286694262760683</c:v>
                </c:pt>
                <c:pt idx="162">
                  <c:v>7.8500791604244666</c:v>
                </c:pt>
                <c:pt idx="163">
                  <c:v>7.9088846113880713</c:v>
                </c:pt>
                <c:pt idx="164">
                  <c:v>7.7748627496440035</c:v>
                </c:pt>
                <c:pt idx="165">
                  <c:v>7.8728625333352813</c:v>
                </c:pt>
                <c:pt idx="166">
                  <c:v>7.9048831641460069</c:v>
                </c:pt>
                <c:pt idx="167">
                  <c:v>7.861190990985496</c:v>
                </c:pt>
                <c:pt idx="168">
                  <c:v>7.8567392397484523</c:v>
                </c:pt>
                <c:pt idx="169">
                  <c:v>7.8908496598871558</c:v>
                </c:pt>
                <c:pt idx="170">
                  <c:v>7.8007877551093596</c:v>
                </c:pt>
                <c:pt idx="171">
                  <c:v>7.8421263356221438</c:v>
                </c:pt>
                <c:pt idx="172">
                  <c:v>7.8832424953834943</c:v>
                </c:pt>
                <c:pt idx="173">
                  <c:v>7.8779839363298994</c:v>
                </c:pt>
                <c:pt idx="174">
                  <c:v>7.8718992034061097</c:v>
                </c:pt>
                <c:pt idx="175">
                  <c:v>7.9299711852556527</c:v>
                </c:pt>
                <c:pt idx="176">
                  <c:v>7.8352996083585635</c:v>
                </c:pt>
                <c:pt idx="177">
                  <c:v>7.8310438979061407</c:v>
                </c:pt>
                <c:pt idx="178">
                  <c:v>7.9257489876959148</c:v>
                </c:pt>
                <c:pt idx="179">
                  <c:v>7.9195419347651903</c:v>
                </c:pt>
                <c:pt idx="180">
                  <c:v>7.8157541884695068</c:v>
                </c:pt>
                <c:pt idx="181">
                  <c:v>7.8515897334664828</c:v>
                </c:pt>
                <c:pt idx="182">
                  <c:v>7.8581267857998327</c:v>
                </c:pt>
                <c:pt idx="183">
                  <c:v>7.876020946951753</c:v>
                </c:pt>
                <c:pt idx="184">
                  <c:v>7.8790672904814212</c:v>
                </c:pt>
                <c:pt idx="185">
                  <c:v>7.8920584689337554</c:v>
                </c:pt>
                <c:pt idx="186">
                  <c:v>7.8444681294937331</c:v>
                </c:pt>
                <c:pt idx="187">
                  <c:v>7.9153127134387331</c:v>
                </c:pt>
                <c:pt idx="188">
                  <c:v>7.954996581077685</c:v>
                </c:pt>
                <c:pt idx="189">
                  <c:v>7.8141724058950128</c:v>
                </c:pt>
                <c:pt idx="190">
                  <c:v>7.8543334024586144</c:v>
                </c:pt>
                <c:pt idx="191">
                  <c:v>7.9385373733854312</c:v>
                </c:pt>
                <c:pt idx="192">
                  <c:v>7.8800975679459278</c:v>
                </c:pt>
                <c:pt idx="193">
                  <c:v>7.8241189568417138</c:v>
                </c:pt>
                <c:pt idx="194">
                  <c:v>7.9118962292447765</c:v>
                </c:pt>
                <c:pt idx="195">
                  <c:v>7.9065761702815642</c:v>
                </c:pt>
                <c:pt idx="196">
                  <c:v>7.8303106894129888</c:v>
                </c:pt>
                <c:pt idx="197">
                  <c:v>7.9135907940706414</c:v>
                </c:pt>
                <c:pt idx="198">
                  <c:v>7.8711349510626896</c:v>
                </c:pt>
                <c:pt idx="199">
                  <c:v>7.8767465498229923</c:v>
                </c:pt>
                <c:pt idx="200">
                  <c:v>7.7890278505733237</c:v>
                </c:pt>
                <c:pt idx="201">
                  <c:v>7.8436881775754212</c:v>
                </c:pt>
                <c:pt idx="202">
                  <c:v>7.8496420928734008</c:v>
                </c:pt>
                <c:pt idx="203">
                  <c:v>7.8014483208208834</c:v>
                </c:pt>
                <c:pt idx="204">
                  <c:v>7.8064903378363919</c:v>
                </c:pt>
                <c:pt idx="205">
                  <c:v>7.8848393104004346</c:v>
                </c:pt>
                <c:pt idx="206">
                  <c:v>7.7603309391903963</c:v>
                </c:pt>
                <c:pt idx="207">
                  <c:v>7.8316005910412834</c:v>
                </c:pt>
                <c:pt idx="208">
                  <c:v>7.8546335184611511</c:v>
                </c:pt>
                <c:pt idx="209">
                  <c:v>7.8900914996576628</c:v>
                </c:pt>
                <c:pt idx="210">
                  <c:v>7.8539570464791515</c:v>
                </c:pt>
                <c:pt idx="211">
                  <c:v>7.8488062954603572</c:v>
                </c:pt>
                <c:pt idx="212">
                  <c:v>7.9065413596897729</c:v>
                </c:pt>
                <c:pt idx="213">
                  <c:v>7.8638384068010208</c:v>
                </c:pt>
                <c:pt idx="214">
                  <c:v>7.8565050434501664</c:v>
                </c:pt>
                <c:pt idx="215">
                  <c:v>7.8805073928463436</c:v>
                </c:pt>
                <c:pt idx="216">
                  <c:v>7.8638840270754438</c:v>
                </c:pt>
                <c:pt idx="217">
                  <c:v>7.8502491627822559</c:v>
                </c:pt>
                <c:pt idx="218">
                  <c:v>7.8669510176791553</c:v>
                </c:pt>
                <c:pt idx="219">
                  <c:v>7.8252975625342938</c:v>
                </c:pt>
                <c:pt idx="220">
                  <c:v>7.7929266674084356</c:v>
                </c:pt>
                <c:pt idx="221">
                  <c:v>7.8236896913558782</c:v>
                </c:pt>
                <c:pt idx="222">
                  <c:v>7.7924709759613311</c:v>
                </c:pt>
                <c:pt idx="223">
                  <c:v>7.7873262148634339</c:v>
                </c:pt>
                <c:pt idx="224">
                  <c:v>7.8013260275132943</c:v>
                </c:pt>
                <c:pt idx="225">
                  <c:v>7.8501242139911636</c:v>
                </c:pt>
                <c:pt idx="226">
                  <c:v>7.7965697732419237</c:v>
                </c:pt>
                <c:pt idx="227">
                  <c:v>7.8025211177450089</c:v>
                </c:pt>
                <c:pt idx="228">
                  <c:v>7.8076125281806714</c:v>
                </c:pt>
                <c:pt idx="229">
                  <c:v>7.8669314371101944</c:v>
                </c:pt>
                <c:pt idx="230">
                  <c:v>7.7665291034530988</c:v>
                </c:pt>
                <c:pt idx="231">
                  <c:v>7.8147119296865508</c:v>
                </c:pt>
                <c:pt idx="232">
                  <c:v>7.8274725351412471</c:v>
                </c:pt>
                <c:pt idx="233">
                  <c:v>7.8359222788264908</c:v>
                </c:pt>
                <c:pt idx="234">
                  <c:v>7.8533093266170786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1B3-4988-BCA0-4565D2DACAA4}"/>
            </c:ext>
          </c:extLst>
        </c:ser>
        <c:ser>
          <c:idx val="6"/>
          <c:order val="6"/>
          <c:tx>
            <c:v>TK_16_data_average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Sheet1!$AK$19:$AK$253</c:f>
              <c:numCache>
                <c:formatCode>General</c:formatCode>
                <c:ptCount val="235"/>
                <c:pt idx="0">
                  <c:v>6.1988051926333965</c:v>
                </c:pt>
                <c:pt idx="1">
                  <c:v>6.1432726135034832</c:v>
                </c:pt>
                <c:pt idx="2">
                  <c:v>6.2483950510750743</c:v>
                </c:pt>
                <c:pt idx="3">
                  <c:v>6.2647697800900684</c:v>
                </c:pt>
                <c:pt idx="4">
                  <c:v>6.2523554804895687</c:v>
                </c:pt>
                <c:pt idx="5">
                  <c:v>6.2831729697487102</c:v>
                </c:pt>
                <c:pt idx="6">
                  <c:v>6.2365986799215918</c:v>
                </c:pt>
                <c:pt idx="7">
                  <c:v>6.2101460565279325</c:v>
                </c:pt>
                <c:pt idx="8">
                  <c:v>6.2217258218823961</c:v>
                </c:pt>
                <c:pt idx="9">
                  <c:v>6.2761320625510066</c:v>
                </c:pt>
                <c:pt idx="10">
                  <c:v>6.261588663367462</c:v>
                </c:pt>
                <c:pt idx="11">
                  <c:v>6.3050459312510654</c:v>
                </c:pt>
                <c:pt idx="12">
                  <c:v>6.4217170750205259</c:v>
                </c:pt>
                <c:pt idx="13">
                  <c:v>6.5231925306198608</c:v>
                </c:pt>
                <c:pt idx="14">
                  <c:v>6.5339836014419017</c:v>
                </c:pt>
                <c:pt idx="15">
                  <c:v>6.6170525826796336</c:v>
                </c:pt>
                <c:pt idx="16">
                  <c:v>6.6006763046389967</c:v>
                </c:pt>
                <c:pt idx="17">
                  <c:v>6.6759121632297429</c:v>
                </c:pt>
                <c:pt idx="18">
                  <c:v>6.7227653419880049</c:v>
                </c:pt>
                <c:pt idx="19">
                  <c:v>6.7147939645995844</c:v>
                </c:pt>
                <c:pt idx="20">
                  <c:v>6.7316477812378359</c:v>
                </c:pt>
                <c:pt idx="21">
                  <c:v>6.7872202313214025</c:v>
                </c:pt>
                <c:pt idx="22">
                  <c:v>6.7776204671759093</c:v>
                </c:pt>
                <c:pt idx="23">
                  <c:v>6.7420222503387954</c:v>
                </c:pt>
                <c:pt idx="24">
                  <c:v>6.7068641724587295</c:v>
                </c:pt>
                <c:pt idx="25">
                  <c:v>6.7716370624672209</c:v>
                </c:pt>
                <c:pt idx="26">
                  <c:v>6.7850847789913651</c:v>
                </c:pt>
                <c:pt idx="27">
                  <c:v>6.785601998857679</c:v>
                </c:pt>
                <c:pt idx="28">
                  <c:v>6.786119218723992</c:v>
                </c:pt>
                <c:pt idx="29">
                  <c:v>6.7866364385903051</c:v>
                </c:pt>
                <c:pt idx="30">
                  <c:v>6.7871536584566181</c:v>
                </c:pt>
                <c:pt idx="31">
                  <c:v>6.787670878322932</c:v>
                </c:pt>
                <c:pt idx="32">
                  <c:v>6.7881880981892451</c:v>
                </c:pt>
                <c:pt idx="33">
                  <c:v>6.7887053180555581</c:v>
                </c:pt>
                <c:pt idx="34">
                  <c:v>6.789222537921872</c:v>
                </c:pt>
                <c:pt idx="35">
                  <c:v>6.7897397577881851</c:v>
                </c:pt>
                <c:pt idx="36">
                  <c:v>6.7902569776544981</c:v>
                </c:pt>
                <c:pt idx="37">
                  <c:v>6.7907741975208111</c:v>
                </c:pt>
                <c:pt idx="38">
                  <c:v>6.7912914173871251</c:v>
                </c:pt>
                <c:pt idx="39">
                  <c:v>6.7918086372534381</c:v>
                </c:pt>
                <c:pt idx="40">
                  <c:v>6.7923258571197511</c:v>
                </c:pt>
                <c:pt idx="41">
                  <c:v>6.7928430769860642</c:v>
                </c:pt>
                <c:pt idx="42">
                  <c:v>6.7933602968523781</c:v>
                </c:pt>
                <c:pt idx="43">
                  <c:v>6.7938775167186911</c:v>
                </c:pt>
                <c:pt idx="44">
                  <c:v>6.7943947365850041</c:v>
                </c:pt>
                <c:pt idx="45">
                  <c:v>6.7949119564513181</c:v>
                </c:pt>
                <c:pt idx="46">
                  <c:v>6.7954291763176311</c:v>
                </c:pt>
                <c:pt idx="47">
                  <c:v>6.7959463961839441</c:v>
                </c:pt>
                <c:pt idx="48">
                  <c:v>6.7964636160502572</c:v>
                </c:pt>
                <c:pt idx="49">
                  <c:v>6.7969808359165711</c:v>
                </c:pt>
                <c:pt idx="50">
                  <c:v>6.7974980557828841</c:v>
                </c:pt>
                <c:pt idx="51">
                  <c:v>6.7980152756491972</c:v>
                </c:pt>
                <c:pt idx="52">
                  <c:v>6.7985324955155111</c:v>
                </c:pt>
                <c:pt idx="53">
                  <c:v>6.7990497153818241</c:v>
                </c:pt>
                <c:pt idx="54">
                  <c:v>6.7995669352481372</c:v>
                </c:pt>
                <c:pt idx="55">
                  <c:v>6.8000841551144502</c:v>
                </c:pt>
                <c:pt idx="56">
                  <c:v>6.8006013749807641</c:v>
                </c:pt>
                <c:pt idx="57">
                  <c:v>6.8011185948470771</c:v>
                </c:pt>
                <c:pt idx="58">
                  <c:v>6.8016358147133902</c:v>
                </c:pt>
                <c:pt idx="59">
                  <c:v>6.8021530345797041</c:v>
                </c:pt>
                <c:pt idx="60">
                  <c:v>6.8026702544460171</c:v>
                </c:pt>
                <c:pt idx="61">
                  <c:v>6.8031874743123302</c:v>
                </c:pt>
                <c:pt idx="62">
                  <c:v>6.8037046941786432</c:v>
                </c:pt>
                <c:pt idx="63">
                  <c:v>6.8042219140449571</c:v>
                </c:pt>
                <c:pt idx="64">
                  <c:v>6.8047391339112702</c:v>
                </c:pt>
                <c:pt idx="65">
                  <c:v>6.8052563537775832</c:v>
                </c:pt>
                <c:pt idx="66">
                  <c:v>6.8057735736438962</c:v>
                </c:pt>
                <c:pt idx="67">
                  <c:v>6.8062907935102102</c:v>
                </c:pt>
                <c:pt idx="68">
                  <c:v>6.8068080133765232</c:v>
                </c:pt>
                <c:pt idx="69">
                  <c:v>6.8073252332428362</c:v>
                </c:pt>
                <c:pt idx="70">
                  <c:v>6.8078424531091501</c:v>
                </c:pt>
                <c:pt idx="71">
                  <c:v>6.8083596729754632</c:v>
                </c:pt>
                <c:pt idx="72">
                  <c:v>6.8088768928417762</c:v>
                </c:pt>
                <c:pt idx="73">
                  <c:v>6.8093941127080893</c:v>
                </c:pt>
                <c:pt idx="74">
                  <c:v>6.8099113325744032</c:v>
                </c:pt>
                <c:pt idx="75">
                  <c:v>6.8104285524407162</c:v>
                </c:pt>
                <c:pt idx="76">
                  <c:v>6.8109457723070292</c:v>
                </c:pt>
                <c:pt idx="77">
                  <c:v>6.8114629921733432</c:v>
                </c:pt>
                <c:pt idx="78">
                  <c:v>6.8119802120396562</c:v>
                </c:pt>
                <c:pt idx="79">
                  <c:v>6.8124974319059692</c:v>
                </c:pt>
                <c:pt idx="80">
                  <c:v>6.8130146517722823</c:v>
                </c:pt>
                <c:pt idx="81">
                  <c:v>6.8135318716385962</c:v>
                </c:pt>
                <c:pt idx="82">
                  <c:v>6.8140490915049092</c:v>
                </c:pt>
                <c:pt idx="83">
                  <c:v>6.8145663113712223</c:v>
                </c:pt>
                <c:pt idx="84">
                  <c:v>6.8150835312375362</c:v>
                </c:pt>
                <c:pt idx="85">
                  <c:v>6.8156007511038492</c:v>
                </c:pt>
                <c:pt idx="86">
                  <c:v>6.8161179709701623</c:v>
                </c:pt>
                <c:pt idx="87">
                  <c:v>6.8166351908364753</c:v>
                </c:pt>
                <c:pt idx="88">
                  <c:v>6.8171524107027892</c:v>
                </c:pt>
                <c:pt idx="89">
                  <c:v>6.8176696305691022</c:v>
                </c:pt>
                <c:pt idx="90">
                  <c:v>6.8181868504354153</c:v>
                </c:pt>
                <c:pt idx="91">
                  <c:v>6.8187040703017283</c:v>
                </c:pt>
                <c:pt idx="92">
                  <c:v>6.8192212901680422</c:v>
                </c:pt>
                <c:pt idx="93">
                  <c:v>6.8197385100343553</c:v>
                </c:pt>
                <c:pt idx="94">
                  <c:v>6.8202557299006683</c:v>
                </c:pt>
                <c:pt idx="95">
                  <c:v>6.8207729497669822</c:v>
                </c:pt>
                <c:pt idx="96">
                  <c:v>6.8212901696332953</c:v>
                </c:pt>
                <c:pt idx="97">
                  <c:v>6.8218073894996083</c:v>
                </c:pt>
                <c:pt idx="98">
                  <c:v>6.8223246093659213</c:v>
                </c:pt>
                <c:pt idx="99">
                  <c:v>6.8228418292322353</c:v>
                </c:pt>
                <c:pt idx="100">
                  <c:v>6.8233590490985483</c:v>
                </c:pt>
                <c:pt idx="101">
                  <c:v>6.8238762689648613</c:v>
                </c:pt>
                <c:pt idx="102">
                  <c:v>6.8243934888311752</c:v>
                </c:pt>
                <c:pt idx="103">
                  <c:v>6.8249107086974883</c:v>
                </c:pt>
                <c:pt idx="104">
                  <c:v>6.8254279285638013</c:v>
                </c:pt>
                <c:pt idx="105">
                  <c:v>6.8259451484301144</c:v>
                </c:pt>
                <c:pt idx="106">
                  <c:v>6.8264623682964283</c:v>
                </c:pt>
                <c:pt idx="107">
                  <c:v>6.8269795881627413</c:v>
                </c:pt>
                <c:pt idx="108">
                  <c:v>6.8274968080290543</c:v>
                </c:pt>
                <c:pt idx="109">
                  <c:v>6.8280140278953683</c:v>
                </c:pt>
                <c:pt idx="110">
                  <c:v>6.8285312477616813</c:v>
                </c:pt>
                <c:pt idx="111">
                  <c:v>6.8290484676279943</c:v>
                </c:pt>
                <c:pt idx="112">
                  <c:v>6.8295656874943074</c:v>
                </c:pt>
                <c:pt idx="113">
                  <c:v>6.8300829073606213</c:v>
                </c:pt>
                <c:pt idx="114">
                  <c:v>6.8306001272269343</c:v>
                </c:pt>
                <c:pt idx="115">
                  <c:v>6.8311173470932474</c:v>
                </c:pt>
                <c:pt idx="116">
                  <c:v>6.8316345669595604</c:v>
                </c:pt>
                <c:pt idx="117">
                  <c:v>6.8321517868258743</c:v>
                </c:pt>
                <c:pt idx="118">
                  <c:v>6.8326690066921874</c:v>
                </c:pt>
                <c:pt idx="119">
                  <c:v>6.8331862265585004</c:v>
                </c:pt>
                <c:pt idx="120">
                  <c:v>6.8337034464248143</c:v>
                </c:pt>
                <c:pt idx="121">
                  <c:v>6.8342206662911273</c:v>
                </c:pt>
                <c:pt idx="122">
                  <c:v>6.8347378861574404</c:v>
                </c:pt>
                <c:pt idx="123">
                  <c:v>6.8352551060237534</c:v>
                </c:pt>
                <c:pt idx="124">
                  <c:v>6.8357723258900673</c:v>
                </c:pt>
                <c:pt idx="125">
                  <c:v>6.8362895457563804</c:v>
                </c:pt>
                <c:pt idx="126">
                  <c:v>6.8368067656226934</c:v>
                </c:pt>
                <c:pt idx="127">
                  <c:v>6.8373239854890073</c:v>
                </c:pt>
                <c:pt idx="128">
                  <c:v>6.8378412053553204</c:v>
                </c:pt>
                <c:pt idx="129">
                  <c:v>6.8383584252216334</c:v>
                </c:pt>
                <c:pt idx="130">
                  <c:v>6.8388756450879464</c:v>
                </c:pt>
                <c:pt idx="131">
                  <c:v>6.8393928649542604</c:v>
                </c:pt>
                <c:pt idx="132">
                  <c:v>6.8399100848205734</c:v>
                </c:pt>
                <c:pt idx="133">
                  <c:v>6.8404273046868864</c:v>
                </c:pt>
                <c:pt idx="134">
                  <c:v>6.8409445245532003</c:v>
                </c:pt>
                <c:pt idx="135">
                  <c:v>6.8414617444195134</c:v>
                </c:pt>
                <c:pt idx="136">
                  <c:v>6.8419789642858264</c:v>
                </c:pt>
                <c:pt idx="137">
                  <c:v>6.8424961841521394</c:v>
                </c:pt>
                <c:pt idx="138">
                  <c:v>6.8430134040184534</c:v>
                </c:pt>
                <c:pt idx="139">
                  <c:v>6.8435306238847664</c:v>
                </c:pt>
                <c:pt idx="140">
                  <c:v>6.8440478437510794</c:v>
                </c:pt>
                <c:pt idx="141">
                  <c:v>6.8445650636173925</c:v>
                </c:pt>
                <c:pt idx="142">
                  <c:v>6.8450822834837064</c:v>
                </c:pt>
                <c:pt idx="143">
                  <c:v>6.8455995033500194</c:v>
                </c:pt>
                <c:pt idx="144">
                  <c:v>6.8461167232163325</c:v>
                </c:pt>
                <c:pt idx="145">
                  <c:v>6.8466339430826464</c:v>
                </c:pt>
                <c:pt idx="146">
                  <c:v>6.8471511629489594</c:v>
                </c:pt>
                <c:pt idx="147">
                  <c:v>6.8476683828152725</c:v>
                </c:pt>
                <c:pt idx="148">
                  <c:v>6.8481856026815855</c:v>
                </c:pt>
                <c:pt idx="149">
                  <c:v>6.8487028225478994</c:v>
                </c:pt>
                <c:pt idx="150">
                  <c:v>6.8492200424142125</c:v>
                </c:pt>
                <c:pt idx="151">
                  <c:v>6.8497372622805255</c:v>
                </c:pt>
                <c:pt idx="152">
                  <c:v>6.8502544821468394</c:v>
                </c:pt>
                <c:pt idx="153">
                  <c:v>6.8507717020131524</c:v>
                </c:pt>
                <c:pt idx="154">
                  <c:v>6.8512889218794655</c:v>
                </c:pt>
                <c:pt idx="155">
                  <c:v>6.8518061417457785</c:v>
                </c:pt>
                <c:pt idx="156">
                  <c:v>6.8523233616120924</c:v>
                </c:pt>
                <c:pt idx="157">
                  <c:v>6.8528405814784055</c:v>
                </c:pt>
                <c:pt idx="158">
                  <c:v>6.8533578013447185</c:v>
                </c:pt>
                <c:pt idx="159">
                  <c:v>6.8538750212110324</c:v>
                </c:pt>
                <c:pt idx="160">
                  <c:v>6.8543922410773455</c:v>
                </c:pt>
                <c:pt idx="161">
                  <c:v>6.8549094609436585</c:v>
                </c:pt>
                <c:pt idx="162">
                  <c:v>6.8554266808099715</c:v>
                </c:pt>
                <c:pt idx="163">
                  <c:v>6.8559439006762855</c:v>
                </c:pt>
                <c:pt idx="164">
                  <c:v>6.8564611205425985</c:v>
                </c:pt>
                <c:pt idx="165">
                  <c:v>6.8569783404089115</c:v>
                </c:pt>
                <c:pt idx="166">
                  <c:v>6.8574955602752246</c:v>
                </c:pt>
                <c:pt idx="167">
                  <c:v>6.8580127801415385</c:v>
                </c:pt>
                <c:pt idx="168">
                  <c:v>6.8585300000078515</c:v>
                </c:pt>
                <c:pt idx="169">
                  <c:v>6.8590472198741645</c:v>
                </c:pt>
                <c:pt idx="170">
                  <c:v>6.8595644397404785</c:v>
                </c:pt>
                <c:pt idx="171">
                  <c:v>6.8600816596067915</c:v>
                </c:pt>
                <c:pt idx="172">
                  <c:v>6.8605988794731045</c:v>
                </c:pt>
                <c:pt idx="173">
                  <c:v>6.8611160993394176</c:v>
                </c:pt>
                <c:pt idx="174">
                  <c:v>6.8616333192057315</c:v>
                </c:pt>
                <c:pt idx="175">
                  <c:v>6.8621505390720445</c:v>
                </c:pt>
                <c:pt idx="176">
                  <c:v>6.8626677589383576</c:v>
                </c:pt>
                <c:pt idx="177">
                  <c:v>6.8631849788046715</c:v>
                </c:pt>
                <c:pt idx="178">
                  <c:v>6.8637021986709845</c:v>
                </c:pt>
                <c:pt idx="179">
                  <c:v>6.8642194185372976</c:v>
                </c:pt>
                <c:pt idx="180">
                  <c:v>6.8647366384036106</c:v>
                </c:pt>
                <c:pt idx="181">
                  <c:v>6.8652538582699245</c:v>
                </c:pt>
                <c:pt idx="182">
                  <c:v>6.8657710781362375</c:v>
                </c:pt>
                <c:pt idx="183">
                  <c:v>6.8662882980025506</c:v>
                </c:pt>
                <c:pt idx="184">
                  <c:v>6.8668055178688645</c:v>
                </c:pt>
                <c:pt idx="185">
                  <c:v>6.8673227377351775</c:v>
                </c:pt>
                <c:pt idx="186">
                  <c:v>6.8678399576014906</c:v>
                </c:pt>
                <c:pt idx="187">
                  <c:v>6.8683571774678036</c:v>
                </c:pt>
                <c:pt idx="188">
                  <c:v>6.8688743973341175</c:v>
                </c:pt>
                <c:pt idx="189">
                  <c:v>6.8693916172004306</c:v>
                </c:pt>
                <c:pt idx="190">
                  <c:v>6.8699088370667436</c:v>
                </c:pt>
                <c:pt idx="191">
                  <c:v>6.8704260569330566</c:v>
                </c:pt>
                <c:pt idx="192">
                  <c:v>6.8709432767993706</c:v>
                </c:pt>
                <c:pt idx="193">
                  <c:v>6.8714604966656836</c:v>
                </c:pt>
                <c:pt idx="194">
                  <c:v>6.8719777165319966</c:v>
                </c:pt>
                <c:pt idx="195">
                  <c:v>6.8724949363983105</c:v>
                </c:pt>
                <c:pt idx="196">
                  <c:v>6.8730121562646236</c:v>
                </c:pt>
                <c:pt idx="197">
                  <c:v>6.8735293761309366</c:v>
                </c:pt>
                <c:pt idx="198">
                  <c:v>6.8740465959972497</c:v>
                </c:pt>
                <c:pt idx="199">
                  <c:v>6.8745638158635636</c:v>
                </c:pt>
                <c:pt idx="200">
                  <c:v>6.8750810357298766</c:v>
                </c:pt>
                <c:pt idx="201">
                  <c:v>6.8755982555961896</c:v>
                </c:pt>
                <c:pt idx="202">
                  <c:v>6.8761154754625036</c:v>
                </c:pt>
                <c:pt idx="203">
                  <c:v>6.8766326953288166</c:v>
                </c:pt>
                <c:pt idx="204">
                  <c:v>6.8771499151951296</c:v>
                </c:pt>
                <c:pt idx="205">
                  <c:v>6.8776671350614427</c:v>
                </c:pt>
                <c:pt idx="206">
                  <c:v>6.8781843549277566</c:v>
                </c:pt>
                <c:pt idx="207">
                  <c:v>6.8787015747940696</c:v>
                </c:pt>
                <c:pt idx="208">
                  <c:v>6.8792187946603827</c:v>
                </c:pt>
                <c:pt idx="209">
                  <c:v>6.8797360145266966</c:v>
                </c:pt>
                <c:pt idx="210">
                  <c:v>6.8802532343930096</c:v>
                </c:pt>
                <c:pt idx="211">
                  <c:v>6.8807704542593227</c:v>
                </c:pt>
                <c:pt idx="212">
                  <c:v>6.8812876741256357</c:v>
                </c:pt>
                <c:pt idx="213">
                  <c:v>6.8818048939919496</c:v>
                </c:pt>
                <c:pt idx="214">
                  <c:v>6.8823221138582626</c:v>
                </c:pt>
                <c:pt idx="215">
                  <c:v>6.8828393337245757</c:v>
                </c:pt>
                <c:pt idx="216">
                  <c:v>6.8833565535908887</c:v>
                </c:pt>
                <c:pt idx="217">
                  <c:v>6.8838737734572026</c:v>
                </c:pt>
                <c:pt idx="218">
                  <c:v>6.8843909933235157</c:v>
                </c:pt>
                <c:pt idx="219">
                  <c:v>6.8849082131898287</c:v>
                </c:pt>
                <c:pt idx="220">
                  <c:v>6.8854254330561426</c:v>
                </c:pt>
                <c:pt idx="221">
                  <c:v>6.8859426529224557</c:v>
                </c:pt>
                <c:pt idx="222">
                  <c:v>6.8864598727887687</c:v>
                </c:pt>
                <c:pt idx="223">
                  <c:v>6.8869770926550817</c:v>
                </c:pt>
                <c:pt idx="224">
                  <c:v>6.8874943125213957</c:v>
                </c:pt>
                <c:pt idx="225">
                  <c:v>6.8880115323877087</c:v>
                </c:pt>
                <c:pt idx="226">
                  <c:v>6.8885287522540217</c:v>
                </c:pt>
                <c:pt idx="227">
                  <c:v>6.8890459721203356</c:v>
                </c:pt>
                <c:pt idx="228">
                  <c:v>6.8895631919866487</c:v>
                </c:pt>
                <c:pt idx="229">
                  <c:v>6.8900804118529617</c:v>
                </c:pt>
                <c:pt idx="230">
                  <c:v>6.8905976317192748</c:v>
                </c:pt>
                <c:pt idx="231">
                  <c:v>6.8911148515855887</c:v>
                </c:pt>
                <c:pt idx="232">
                  <c:v>6.8916320714519017</c:v>
                </c:pt>
                <c:pt idx="233">
                  <c:v>6.8921492913182147</c:v>
                </c:pt>
                <c:pt idx="234">
                  <c:v>6.8926665111845287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1B3-4988-BCA0-4565D2DACAA4}"/>
            </c:ext>
          </c:extLst>
        </c:ser>
        <c:ser>
          <c:idx val="8"/>
          <c:order val="8"/>
          <c:tx>
            <c:v>TK_64_data_average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Sheet1!$AL$19:$AL$253</c:f>
              <c:numCache>
                <c:formatCode>General</c:formatCode>
                <c:ptCount val="235"/>
                <c:pt idx="0">
                  <c:v>6.2632341817296853</c:v>
                </c:pt>
                <c:pt idx="1">
                  <c:v>6.2998545662993033</c:v>
                </c:pt>
                <c:pt idx="2">
                  <c:v>6.2964203198349509</c:v>
                </c:pt>
                <c:pt idx="3">
                  <c:v>6.2491753754013217</c:v>
                </c:pt>
                <c:pt idx="4">
                  <c:v>6.2688899941838612</c:v>
                </c:pt>
                <c:pt idx="5">
                  <c:v>6.2896896462888678</c:v>
                </c:pt>
                <c:pt idx="6">
                  <c:v>6.2822114848162336</c:v>
                </c:pt>
                <c:pt idx="7">
                  <c:v>6.2711724055671256</c:v>
                </c:pt>
                <c:pt idx="8">
                  <c:v>6.3464529720392022</c:v>
                </c:pt>
                <c:pt idx="9">
                  <c:v>6.2637087905276863</c:v>
                </c:pt>
                <c:pt idx="10">
                  <c:v>6.2508244974248584</c:v>
                </c:pt>
                <c:pt idx="11">
                  <c:v>6.3205765725327039</c:v>
                </c:pt>
                <c:pt idx="12">
                  <c:v>6.3459714300451084</c:v>
                </c:pt>
                <c:pt idx="13">
                  <c:v>6.4007218853612242</c:v>
                </c:pt>
                <c:pt idx="14">
                  <c:v>6.5049255283483056</c:v>
                </c:pt>
                <c:pt idx="15">
                  <c:v>6.5198723943679679</c:v>
                </c:pt>
                <c:pt idx="16">
                  <c:v>6.6075784682780601</c:v>
                </c:pt>
                <c:pt idx="17">
                  <c:v>6.6046164773901461</c:v>
                </c:pt>
                <c:pt idx="18">
                  <c:v>6.6550431330797837</c:v>
                </c:pt>
                <c:pt idx="19">
                  <c:v>6.6161014971206562</c:v>
                </c:pt>
                <c:pt idx="20">
                  <c:v>6.6538128306717574</c:v>
                </c:pt>
                <c:pt idx="21">
                  <c:v>6.6835486238022499</c:v>
                </c:pt>
                <c:pt idx="22">
                  <c:v>6.7119404304115191</c:v>
                </c:pt>
                <c:pt idx="23">
                  <c:v>6.6985624059695068</c:v>
                </c:pt>
                <c:pt idx="24">
                  <c:v>6.6819373104038151</c:v>
                </c:pt>
                <c:pt idx="25">
                  <c:v>6.6763584795651019</c:v>
                </c:pt>
                <c:pt idx="26">
                  <c:v>6.6823264113690355</c:v>
                </c:pt>
                <c:pt idx="27">
                  <c:v>6.696291347759499</c:v>
                </c:pt>
                <c:pt idx="28">
                  <c:v>6.696808567625812</c:v>
                </c:pt>
                <c:pt idx="29">
                  <c:v>6.697325787492125</c:v>
                </c:pt>
                <c:pt idx="30">
                  <c:v>6.6978430073584381</c:v>
                </c:pt>
                <c:pt idx="31">
                  <c:v>6.698360227224752</c:v>
                </c:pt>
                <c:pt idx="32">
                  <c:v>6.698877447091065</c:v>
                </c:pt>
                <c:pt idx="33">
                  <c:v>6.6993946669573781</c:v>
                </c:pt>
                <c:pt idx="34">
                  <c:v>6.699911886823692</c:v>
                </c:pt>
                <c:pt idx="35">
                  <c:v>6.700429106690005</c:v>
                </c:pt>
                <c:pt idx="36">
                  <c:v>6.7009463265563181</c:v>
                </c:pt>
                <c:pt idx="37">
                  <c:v>6.7014635464226311</c:v>
                </c:pt>
                <c:pt idx="38">
                  <c:v>6.701980766288945</c:v>
                </c:pt>
                <c:pt idx="39">
                  <c:v>6.702497986155258</c:v>
                </c:pt>
                <c:pt idx="40">
                  <c:v>6.7030152060215711</c:v>
                </c:pt>
                <c:pt idx="41">
                  <c:v>6.7035324258878841</c:v>
                </c:pt>
                <c:pt idx="42">
                  <c:v>6.704049645754198</c:v>
                </c:pt>
                <c:pt idx="43">
                  <c:v>6.7045668656205111</c:v>
                </c:pt>
                <c:pt idx="44">
                  <c:v>6.7050840854868241</c:v>
                </c:pt>
                <c:pt idx="45">
                  <c:v>6.705601305353138</c:v>
                </c:pt>
                <c:pt idx="46">
                  <c:v>6.7061185252194511</c:v>
                </c:pt>
                <c:pt idx="47">
                  <c:v>6.7066357450857641</c:v>
                </c:pt>
                <c:pt idx="48">
                  <c:v>6.7071529649520771</c:v>
                </c:pt>
                <c:pt idx="49">
                  <c:v>6.7076701848183911</c:v>
                </c:pt>
                <c:pt idx="50">
                  <c:v>6.7081874046847041</c:v>
                </c:pt>
                <c:pt idx="51">
                  <c:v>6.7087046245510171</c:v>
                </c:pt>
                <c:pt idx="52">
                  <c:v>6.709221844417331</c:v>
                </c:pt>
                <c:pt idx="53">
                  <c:v>6.7097390642836441</c:v>
                </c:pt>
                <c:pt idx="54">
                  <c:v>6.7102562841499571</c:v>
                </c:pt>
                <c:pt idx="55">
                  <c:v>6.7107735040162702</c:v>
                </c:pt>
                <c:pt idx="56">
                  <c:v>6.7112907238825841</c:v>
                </c:pt>
                <c:pt idx="57">
                  <c:v>6.7118079437488971</c:v>
                </c:pt>
                <c:pt idx="58">
                  <c:v>6.7123251636152101</c:v>
                </c:pt>
                <c:pt idx="59">
                  <c:v>6.7128423834815241</c:v>
                </c:pt>
                <c:pt idx="60">
                  <c:v>6.7133596033478371</c:v>
                </c:pt>
                <c:pt idx="61">
                  <c:v>6.7138768232141501</c:v>
                </c:pt>
                <c:pt idx="62">
                  <c:v>6.7143940430804632</c:v>
                </c:pt>
                <c:pt idx="63">
                  <c:v>6.7149112629467771</c:v>
                </c:pt>
                <c:pt idx="64">
                  <c:v>6.7154284828130901</c:v>
                </c:pt>
                <c:pt idx="65">
                  <c:v>6.7159457026794032</c:v>
                </c:pt>
                <c:pt idx="66">
                  <c:v>6.7164629225457162</c:v>
                </c:pt>
                <c:pt idx="67">
                  <c:v>6.7169801424120301</c:v>
                </c:pt>
                <c:pt idx="68">
                  <c:v>6.7174973622783432</c:v>
                </c:pt>
                <c:pt idx="69">
                  <c:v>6.7180145821446562</c:v>
                </c:pt>
                <c:pt idx="70">
                  <c:v>6.7185318020109701</c:v>
                </c:pt>
                <c:pt idx="71">
                  <c:v>6.7190490218772831</c:v>
                </c:pt>
                <c:pt idx="72">
                  <c:v>6.7195662417435962</c:v>
                </c:pt>
                <c:pt idx="73">
                  <c:v>6.7200834616099092</c:v>
                </c:pt>
                <c:pt idx="74">
                  <c:v>6.7206006814762231</c:v>
                </c:pt>
                <c:pt idx="75">
                  <c:v>6.7211179013425362</c:v>
                </c:pt>
                <c:pt idx="76">
                  <c:v>6.7216351212088492</c:v>
                </c:pt>
                <c:pt idx="77">
                  <c:v>6.7221523410751631</c:v>
                </c:pt>
                <c:pt idx="78">
                  <c:v>6.7226695609414762</c:v>
                </c:pt>
                <c:pt idx="79">
                  <c:v>6.7231867808077892</c:v>
                </c:pt>
                <c:pt idx="80">
                  <c:v>6.7237040006741022</c:v>
                </c:pt>
                <c:pt idx="81">
                  <c:v>6.7242212205404162</c:v>
                </c:pt>
                <c:pt idx="82">
                  <c:v>6.7247384404067292</c:v>
                </c:pt>
                <c:pt idx="83">
                  <c:v>6.7252556602730422</c:v>
                </c:pt>
                <c:pt idx="84">
                  <c:v>6.7257728801393561</c:v>
                </c:pt>
                <c:pt idx="85">
                  <c:v>6.7262901000056692</c:v>
                </c:pt>
                <c:pt idx="86">
                  <c:v>6.7268073198719822</c:v>
                </c:pt>
                <c:pt idx="87">
                  <c:v>6.7273245397382953</c:v>
                </c:pt>
                <c:pt idx="88">
                  <c:v>6.7278417596046092</c:v>
                </c:pt>
                <c:pt idx="89">
                  <c:v>6.7283589794709222</c:v>
                </c:pt>
                <c:pt idx="90">
                  <c:v>6.7288761993372352</c:v>
                </c:pt>
                <c:pt idx="91">
                  <c:v>6.7293934192035483</c:v>
                </c:pt>
                <c:pt idx="92">
                  <c:v>6.7299106390698622</c:v>
                </c:pt>
                <c:pt idx="93">
                  <c:v>6.7304278589361752</c:v>
                </c:pt>
                <c:pt idx="94">
                  <c:v>6.7309450788024883</c:v>
                </c:pt>
                <c:pt idx="95">
                  <c:v>6.7314622986688022</c:v>
                </c:pt>
                <c:pt idx="96">
                  <c:v>6.7319795185351152</c:v>
                </c:pt>
                <c:pt idx="97">
                  <c:v>6.7324967384014283</c:v>
                </c:pt>
                <c:pt idx="98">
                  <c:v>6.7330139582677413</c:v>
                </c:pt>
                <c:pt idx="99">
                  <c:v>6.7335311781340552</c:v>
                </c:pt>
                <c:pt idx="100">
                  <c:v>6.7340483980003683</c:v>
                </c:pt>
                <c:pt idx="101">
                  <c:v>6.7345656178666813</c:v>
                </c:pt>
                <c:pt idx="102">
                  <c:v>6.7350828377329952</c:v>
                </c:pt>
                <c:pt idx="103">
                  <c:v>6.7356000575993082</c:v>
                </c:pt>
                <c:pt idx="104">
                  <c:v>6.7361172774656213</c:v>
                </c:pt>
                <c:pt idx="105">
                  <c:v>6.7366344973319343</c:v>
                </c:pt>
                <c:pt idx="106">
                  <c:v>6.7371517171982482</c:v>
                </c:pt>
                <c:pt idx="107">
                  <c:v>6.7376689370645613</c:v>
                </c:pt>
                <c:pt idx="108">
                  <c:v>6.7381861569308743</c:v>
                </c:pt>
                <c:pt idx="109">
                  <c:v>6.7387033767971882</c:v>
                </c:pt>
                <c:pt idx="110">
                  <c:v>6.7392205966635013</c:v>
                </c:pt>
                <c:pt idx="111">
                  <c:v>6.7397378165298143</c:v>
                </c:pt>
                <c:pt idx="112">
                  <c:v>6.7402550363961273</c:v>
                </c:pt>
                <c:pt idx="113">
                  <c:v>6.7407722562624413</c:v>
                </c:pt>
                <c:pt idx="114">
                  <c:v>6.7412894761287543</c:v>
                </c:pt>
                <c:pt idx="115">
                  <c:v>6.7418066959950673</c:v>
                </c:pt>
                <c:pt idx="116">
                  <c:v>6.7423239158613804</c:v>
                </c:pt>
                <c:pt idx="117">
                  <c:v>6.7428411357276943</c:v>
                </c:pt>
                <c:pt idx="118">
                  <c:v>6.7433583555940073</c:v>
                </c:pt>
                <c:pt idx="119">
                  <c:v>6.7438755754603203</c:v>
                </c:pt>
                <c:pt idx="120">
                  <c:v>6.7443927953266343</c:v>
                </c:pt>
                <c:pt idx="121">
                  <c:v>6.7449100151929473</c:v>
                </c:pt>
                <c:pt idx="122">
                  <c:v>6.7454272350592603</c:v>
                </c:pt>
                <c:pt idx="123">
                  <c:v>6.7459444549255734</c:v>
                </c:pt>
                <c:pt idx="124">
                  <c:v>6.7464616747918873</c:v>
                </c:pt>
                <c:pt idx="125">
                  <c:v>6.7469788946582003</c:v>
                </c:pt>
                <c:pt idx="126">
                  <c:v>6.7474961145245134</c:v>
                </c:pt>
                <c:pt idx="127">
                  <c:v>6.7480133343908273</c:v>
                </c:pt>
                <c:pt idx="128">
                  <c:v>6.7485305542571403</c:v>
                </c:pt>
                <c:pt idx="129">
                  <c:v>6.7490477741234534</c:v>
                </c:pt>
                <c:pt idx="130">
                  <c:v>6.7495649939897664</c:v>
                </c:pt>
                <c:pt idx="131">
                  <c:v>6.7500822138560803</c:v>
                </c:pt>
                <c:pt idx="132">
                  <c:v>6.7505994337223933</c:v>
                </c:pt>
                <c:pt idx="133">
                  <c:v>6.7511166535887064</c:v>
                </c:pt>
                <c:pt idx="134">
                  <c:v>6.7516338734550203</c:v>
                </c:pt>
                <c:pt idx="135">
                  <c:v>6.7521510933213333</c:v>
                </c:pt>
                <c:pt idx="136">
                  <c:v>6.7526683131876464</c:v>
                </c:pt>
                <c:pt idx="137">
                  <c:v>6.7531855330539594</c:v>
                </c:pt>
                <c:pt idx="138">
                  <c:v>6.7537027529202733</c:v>
                </c:pt>
                <c:pt idx="139">
                  <c:v>6.7542199727865864</c:v>
                </c:pt>
                <c:pt idx="140">
                  <c:v>6.7547371926528994</c:v>
                </c:pt>
                <c:pt idx="141">
                  <c:v>6.7552544125192124</c:v>
                </c:pt>
                <c:pt idx="142">
                  <c:v>6.7557716323855264</c:v>
                </c:pt>
                <c:pt idx="143">
                  <c:v>6.7562888522518394</c:v>
                </c:pt>
                <c:pt idx="144">
                  <c:v>6.7568060721181524</c:v>
                </c:pt>
                <c:pt idx="145">
                  <c:v>6.7573232919844664</c:v>
                </c:pt>
                <c:pt idx="146">
                  <c:v>6.7578405118507794</c:v>
                </c:pt>
                <c:pt idx="147">
                  <c:v>6.7583577317170924</c:v>
                </c:pt>
                <c:pt idx="148">
                  <c:v>6.7588749515834055</c:v>
                </c:pt>
                <c:pt idx="149">
                  <c:v>6.7593921714497194</c:v>
                </c:pt>
                <c:pt idx="150">
                  <c:v>6.7599093913160324</c:v>
                </c:pt>
                <c:pt idx="151">
                  <c:v>6.7604266111823454</c:v>
                </c:pt>
                <c:pt idx="152">
                  <c:v>6.7609438310486594</c:v>
                </c:pt>
                <c:pt idx="153">
                  <c:v>6.7614610509149724</c:v>
                </c:pt>
                <c:pt idx="154">
                  <c:v>6.7619782707812854</c:v>
                </c:pt>
                <c:pt idx="155">
                  <c:v>6.7624954906475985</c:v>
                </c:pt>
                <c:pt idx="156">
                  <c:v>6.7630127105139124</c:v>
                </c:pt>
                <c:pt idx="157">
                  <c:v>6.7635299303802254</c:v>
                </c:pt>
                <c:pt idx="158">
                  <c:v>6.7640471502465385</c:v>
                </c:pt>
                <c:pt idx="159">
                  <c:v>6.7645643701128524</c:v>
                </c:pt>
                <c:pt idx="160">
                  <c:v>6.7650815899791654</c:v>
                </c:pt>
                <c:pt idx="161">
                  <c:v>6.7655988098454785</c:v>
                </c:pt>
                <c:pt idx="162">
                  <c:v>6.7661160297117915</c:v>
                </c:pt>
                <c:pt idx="163">
                  <c:v>6.7666332495781054</c:v>
                </c:pt>
                <c:pt idx="164">
                  <c:v>6.7671504694444184</c:v>
                </c:pt>
                <c:pt idx="165">
                  <c:v>6.7676676893107315</c:v>
                </c:pt>
                <c:pt idx="166">
                  <c:v>6.7681849091770445</c:v>
                </c:pt>
                <c:pt idx="167">
                  <c:v>6.7687021290433584</c:v>
                </c:pt>
                <c:pt idx="168">
                  <c:v>6.7692193489096715</c:v>
                </c:pt>
                <c:pt idx="169">
                  <c:v>6.7697365687759845</c:v>
                </c:pt>
                <c:pt idx="170">
                  <c:v>6.7702537886422984</c:v>
                </c:pt>
                <c:pt idx="171">
                  <c:v>6.7707710085086115</c:v>
                </c:pt>
                <c:pt idx="172">
                  <c:v>6.7712882283749245</c:v>
                </c:pt>
                <c:pt idx="173">
                  <c:v>6.7718054482412375</c:v>
                </c:pt>
                <c:pt idx="174">
                  <c:v>6.7723226681075515</c:v>
                </c:pt>
                <c:pt idx="175">
                  <c:v>6.7728398879738645</c:v>
                </c:pt>
                <c:pt idx="176">
                  <c:v>6.7733571078401775</c:v>
                </c:pt>
                <c:pt idx="177">
                  <c:v>6.7738743277064914</c:v>
                </c:pt>
                <c:pt idx="178">
                  <c:v>6.7743915475728045</c:v>
                </c:pt>
                <c:pt idx="179">
                  <c:v>6.7749087674391175</c:v>
                </c:pt>
                <c:pt idx="180">
                  <c:v>6.7754259873054306</c:v>
                </c:pt>
                <c:pt idx="181">
                  <c:v>6.7759432071717445</c:v>
                </c:pt>
                <c:pt idx="182">
                  <c:v>6.7764604270380575</c:v>
                </c:pt>
                <c:pt idx="183">
                  <c:v>6.7769776469043705</c:v>
                </c:pt>
                <c:pt idx="184">
                  <c:v>6.7774948667706845</c:v>
                </c:pt>
                <c:pt idx="185">
                  <c:v>6.7780120866369975</c:v>
                </c:pt>
                <c:pt idx="186">
                  <c:v>6.7785293065033105</c:v>
                </c:pt>
                <c:pt idx="187">
                  <c:v>6.7790465263696236</c:v>
                </c:pt>
                <c:pt idx="188">
                  <c:v>6.7795637462359375</c:v>
                </c:pt>
                <c:pt idx="189">
                  <c:v>6.7800809661022505</c:v>
                </c:pt>
                <c:pt idx="190">
                  <c:v>6.7805981859685636</c:v>
                </c:pt>
                <c:pt idx="191">
                  <c:v>6.7811154058348766</c:v>
                </c:pt>
                <c:pt idx="192">
                  <c:v>6.7816326257011905</c:v>
                </c:pt>
                <c:pt idx="193">
                  <c:v>6.7821498455675036</c:v>
                </c:pt>
                <c:pt idx="194">
                  <c:v>6.7826670654338166</c:v>
                </c:pt>
                <c:pt idx="195">
                  <c:v>6.7831842853001305</c:v>
                </c:pt>
                <c:pt idx="196">
                  <c:v>6.7837015051664435</c:v>
                </c:pt>
                <c:pt idx="197">
                  <c:v>6.7842187250327566</c:v>
                </c:pt>
                <c:pt idx="198">
                  <c:v>6.7847359448990696</c:v>
                </c:pt>
                <c:pt idx="199">
                  <c:v>6.7852531647653835</c:v>
                </c:pt>
                <c:pt idx="200">
                  <c:v>6.7857703846316966</c:v>
                </c:pt>
                <c:pt idx="201">
                  <c:v>6.7862876044980096</c:v>
                </c:pt>
                <c:pt idx="202">
                  <c:v>6.7868048243643235</c:v>
                </c:pt>
                <c:pt idx="203">
                  <c:v>6.7873220442306366</c:v>
                </c:pt>
                <c:pt idx="204">
                  <c:v>6.7878392640969496</c:v>
                </c:pt>
                <c:pt idx="205">
                  <c:v>6.7883564839632626</c:v>
                </c:pt>
                <c:pt idx="206">
                  <c:v>6.7888737038295766</c:v>
                </c:pt>
                <c:pt idx="207">
                  <c:v>6.7893909236958896</c:v>
                </c:pt>
                <c:pt idx="208">
                  <c:v>6.7899081435622026</c:v>
                </c:pt>
                <c:pt idx="209">
                  <c:v>6.7904253634285165</c:v>
                </c:pt>
                <c:pt idx="210">
                  <c:v>6.7909425832948296</c:v>
                </c:pt>
                <c:pt idx="211">
                  <c:v>6.7914598031611426</c:v>
                </c:pt>
                <c:pt idx="212">
                  <c:v>6.7919770230274557</c:v>
                </c:pt>
                <c:pt idx="213">
                  <c:v>6.7924942428937696</c:v>
                </c:pt>
                <c:pt idx="214">
                  <c:v>6.7930114627600826</c:v>
                </c:pt>
                <c:pt idx="215">
                  <c:v>6.7935286826263956</c:v>
                </c:pt>
                <c:pt idx="216">
                  <c:v>6.7940459024927087</c:v>
                </c:pt>
                <c:pt idx="217">
                  <c:v>6.7945631223590226</c:v>
                </c:pt>
                <c:pt idx="218">
                  <c:v>6.7950803422253356</c:v>
                </c:pt>
                <c:pt idx="219">
                  <c:v>6.7955975620916487</c:v>
                </c:pt>
                <c:pt idx="220">
                  <c:v>6.7961147819579626</c:v>
                </c:pt>
                <c:pt idx="221">
                  <c:v>6.7966320018242756</c:v>
                </c:pt>
                <c:pt idx="222">
                  <c:v>6.7971492216905887</c:v>
                </c:pt>
                <c:pt idx="223">
                  <c:v>6.7976664415569017</c:v>
                </c:pt>
                <c:pt idx="224">
                  <c:v>6.7981836614232156</c:v>
                </c:pt>
                <c:pt idx="225">
                  <c:v>6.7987008812895287</c:v>
                </c:pt>
                <c:pt idx="226">
                  <c:v>6.7992181011558417</c:v>
                </c:pt>
                <c:pt idx="227">
                  <c:v>6.7997353210221556</c:v>
                </c:pt>
                <c:pt idx="228">
                  <c:v>6.8002525408884686</c:v>
                </c:pt>
                <c:pt idx="229">
                  <c:v>6.8007697607547817</c:v>
                </c:pt>
                <c:pt idx="230">
                  <c:v>6.8012869806210947</c:v>
                </c:pt>
                <c:pt idx="231">
                  <c:v>6.8018042004874086</c:v>
                </c:pt>
                <c:pt idx="232">
                  <c:v>6.8023214203537217</c:v>
                </c:pt>
                <c:pt idx="233">
                  <c:v>6.8028386402200347</c:v>
                </c:pt>
                <c:pt idx="234">
                  <c:v>6.8033558600863486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1B3-4988-BCA0-4565D2DACAA4}"/>
            </c:ext>
          </c:extLst>
        </c:ser>
        <c:ser>
          <c:idx val="9"/>
          <c:order val="10"/>
          <c:tx>
            <c:v>TK_256_data_average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Sheet1!$AM$19:$AM$253</c:f>
              <c:numCache>
                <c:formatCode>General</c:formatCode>
                <c:ptCount val="235"/>
                <c:pt idx="0">
                  <c:v>6.4622179502316799</c:v>
                </c:pt>
                <c:pt idx="1">
                  <c:v>6.3066447607426781</c:v>
                </c:pt>
                <c:pt idx="2">
                  <c:v>6.3592468409491971</c:v>
                </c:pt>
                <c:pt idx="3">
                  <c:v>6.3141963176203841</c:v>
                </c:pt>
                <c:pt idx="4">
                  <c:v>6.3550099475076625</c:v>
                </c:pt>
                <c:pt idx="5">
                  <c:v>6.3473282295299986</c:v>
                </c:pt>
                <c:pt idx="6">
                  <c:v>6.3393451677156802</c:v>
                </c:pt>
                <c:pt idx="7">
                  <c:v>6.3459575094335356</c:v>
                </c:pt>
                <c:pt idx="8">
                  <c:v>6.3426021022621679</c:v>
                </c:pt>
                <c:pt idx="9">
                  <c:v>6.3023963804757743</c:v>
                </c:pt>
                <c:pt idx="10">
                  <c:v>6.3457948412622933</c:v>
                </c:pt>
                <c:pt idx="11">
                  <c:v>6.3910278885590133</c:v>
                </c:pt>
                <c:pt idx="12">
                  <c:v>6.4015185627545987</c:v>
                </c:pt>
                <c:pt idx="13">
                  <c:v>6.417468383068476</c:v>
                </c:pt>
                <c:pt idx="14">
                  <c:v>6.5660757681387976</c:v>
                </c:pt>
                <c:pt idx="15">
                  <c:v>6.561976675931783</c:v>
                </c:pt>
                <c:pt idx="16">
                  <c:v>6.6073215866889825</c:v>
                </c:pt>
                <c:pt idx="17">
                  <c:v>6.6161143244163059</c:v>
                </c:pt>
                <c:pt idx="18">
                  <c:v>6.6166315442826189</c:v>
                </c:pt>
                <c:pt idx="19">
                  <c:v>6.6171487641489319</c:v>
                </c:pt>
                <c:pt idx="20">
                  <c:v>6.6176659840152459</c:v>
                </c:pt>
                <c:pt idx="21">
                  <c:v>6.6181832038815589</c:v>
                </c:pt>
                <c:pt idx="22">
                  <c:v>6.6187004237478719</c:v>
                </c:pt>
                <c:pt idx="23">
                  <c:v>6.619217643614185</c:v>
                </c:pt>
                <c:pt idx="24">
                  <c:v>6.6197348634804989</c:v>
                </c:pt>
                <c:pt idx="25">
                  <c:v>6.6202520833468119</c:v>
                </c:pt>
                <c:pt idx="26">
                  <c:v>6.620769303213125</c:v>
                </c:pt>
                <c:pt idx="27">
                  <c:v>6.6212865230794389</c:v>
                </c:pt>
                <c:pt idx="28">
                  <c:v>6.6218037429457519</c:v>
                </c:pt>
                <c:pt idx="29">
                  <c:v>6.6223209628120649</c:v>
                </c:pt>
                <c:pt idx="30">
                  <c:v>6.622838182678378</c:v>
                </c:pt>
                <c:pt idx="31">
                  <c:v>6.6233554025446919</c:v>
                </c:pt>
                <c:pt idx="32">
                  <c:v>6.6238726224110049</c:v>
                </c:pt>
                <c:pt idx="33">
                  <c:v>6.624389842277318</c:v>
                </c:pt>
                <c:pt idx="34">
                  <c:v>6.6249070621436319</c:v>
                </c:pt>
                <c:pt idx="35">
                  <c:v>6.6254242820099449</c:v>
                </c:pt>
                <c:pt idx="36">
                  <c:v>6.625941501876258</c:v>
                </c:pt>
                <c:pt idx="37">
                  <c:v>6.626458721742571</c:v>
                </c:pt>
                <c:pt idx="38">
                  <c:v>6.6269759416088849</c:v>
                </c:pt>
                <c:pt idx="39">
                  <c:v>6.627493161475198</c:v>
                </c:pt>
                <c:pt idx="40">
                  <c:v>6.628010381341511</c:v>
                </c:pt>
                <c:pt idx="41">
                  <c:v>6.628527601207824</c:v>
                </c:pt>
                <c:pt idx="42">
                  <c:v>6.6290448210741379</c:v>
                </c:pt>
                <c:pt idx="43">
                  <c:v>6.629562040940451</c:v>
                </c:pt>
                <c:pt idx="44">
                  <c:v>6.630079260806764</c:v>
                </c:pt>
                <c:pt idx="45">
                  <c:v>6.6305964806730779</c:v>
                </c:pt>
                <c:pt idx="46">
                  <c:v>6.631113700539391</c:v>
                </c:pt>
                <c:pt idx="47">
                  <c:v>6.631630920405704</c:v>
                </c:pt>
                <c:pt idx="48">
                  <c:v>6.632148140272017</c:v>
                </c:pt>
                <c:pt idx="49">
                  <c:v>6.632665360138331</c:v>
                </c:pt>
                <c:pt idx="50">
                  <c:v>6.633182580004644</c:v>
                </c:pt>
                <c:pt idx="51">
                  <c:v>6.633699799870957</c:v>
                </c:pt>
                <c:pt idx="52">
                  <c:v>6.634217019737271</c:v>
                </c:pt>
                <c:pt idx="53">
                  <c:v>6.634734239603584</c:v>
                </c:pt>
                <c:pt idx="54">
                  <c:v>6.635251459469897</c:v>
                </c:pt>
                <c:pt idx="55">
                  <c:v>6.6357686793362101</c:v>
                </c:pt>
                <c:pt idx="56">
                  <c:v>6.636285899202524</c:v>
                </c:pt>
                <c:pt idx="57">
                  <c:v>6.636803119068837</c:v>
                </c:pt>
                <c:pt idx="58">
                  <c:v>6.6373203389351501</c:v>
                </c:pt>
                <c:pt idx="59">
                  <c:v>6.637837558801464</c:v>
                </c:pt>
                <c:pt idx="60">
                  <c:v>6.638354778667777</c:v>
                </c:pt>
                <c:pt idx="61">
                  <c:v>6.63887199853409</c:v>
                </c:pt>
                <c:pt idx="62">
                  <c:v>6.6393892184004031</c:v>
                </c:pt>
                <c:pt idx="63">
                  <c:v>6.639906438266717</c:v>
                </c:pt>
                <c:pt idx="64">
                  <c:v>6.64042365813303</c:v>
                </c:pt>
                <c:pt idx="65">
                  <c:v>6.6409408779993431</c:v>
                </c:pt>
                <c:pt idx="66">
                  <c:v>6.6414580978656561</c:v>
                </c:pt>
                <c:pt idx="67">
                  <c:v>6.64197531773197</c:v>
                </c:pt>
                <c:pt idx="68">
                  <c:v>6.6424925375982831</c:v>
                </c:pt>
                <c:pt idx="69">
                  <c:v>6.6430097574645961</c:v>
                </c:pt>
                <c:pt idx="70">
                  <c:v>6.64352697733091</c:v>
                </c:pt>
                <c:pt idx="71">
                  <c:v>6.6440441971972231</c:v>
                </c:pt>
                <c:pt idx="72">
                  <c:v>6.6445614170635361</c:v>
                </c:pt>
                <c:pt idx="73">
                  <c:v>6.6450786369298491</c:v>
                </c:pt>
                <c:pt idx="74">
                  <c:v>6.645595856796163</c:v>
                </c:pt>
                <c:pt idx="75">
                  <c:v>6.6461130766624761</c:v>
                </c:pt>
                <c:pt idx="76">
                  <c:v>6.6466302965287891</c:v>
                </c:pt>
                <c:pt idx="77">
                  <c:v>6.647147516395103</c:v>
                </c:pt>
                <c:pt idx="78">
                  <c:v>6.6476647362614161</c:v>
                </c:pt>
                <c:pt idx="79">
                  <c:v>6.6481819561277291</c:v>
                </c:pt>
                <c:pt idx="80">
                  <c:v>6.6486991759940421</c:v>
                </c:pt>
                <c:pt idx="81">
                  <c:v>6.6492163958603561</c:v>
                </c:pt>
                <c:pt idx="82">
                  <c:v>6.6497336157266691</c:v>
                </c:pt>
                <c:pt idx="83">
                  <c:v>6.6502508355929821</c:v>
                </c:pt>
                <c:pt idx="84">
                  <c:v>6.6507680554592961</c:v>
                </c:pt>
                <c:pt idx="85">
                  <c:v>6.6512852753256091</c:v>
                </c:pt>
                <c:pt idx="86">
                  <c:v>6.6518024951919221</c:v>
                </c:pt>
                <c:pt idx="87">
                  <c:v>6.6523197150582352</c:v>
                </c:pt>
                <c:pt idx="88">
                  <c:v>6.6528369349245491</c:v>
                </c:pt>
                <c:pt idx="89">
                  <c:v>6.6533541547908621</c:v>
                </c:pt>
                <c:pt idx="90">
                  <c:v>6.6538713746571752</c:v>
                </c:pt>
                <c:pt idx="91">
                  <c:v>6.6543885945234882</c:v>
                </c:pt>
                <c:pt idx="92">
                  <c:v>6.6549058143898021</c:v>
                </c:pt>
                <c:pt idx="93">
                  <c:v>6.6554230342561151</c:v>
                </c:pt>
                <c:pt idx="94">
                  <c:v>6.6559402541224282</c:v>
                </c:pt>
                <c:pt idx="95">
                  <c:v>6.6564574739887421</c:v>
                </c:pt>
                <c:pt idx="96">
                  <c:v>6.6569746938550551</c:v>
                </c:pt>
                <c:pt idx="97">
                  <c:v>6.6574919137213682</c:v>
                </c:pt>
                <c:pt idx="98">
                  <c:v>6.6580091335876812</c:v>
                </c:pt>
                <c:pt idx="99">
                  <c:v>6.6585263534539951</c:v>
                </c:pt>
                <c:pt idx="100">
                  <c:v>6.6590435733203082</c:v>
                </c:pt>
                <c:pt idx="101">
                  <c:v>6.6595607931866212</c:v>
                </c:pt>
                <c:pt idx="102">
                  <c:v>6.6600780130529351</c:v>
                </c:pt>
                <c:pt idx="103">
                  <c:v>6.6605952329192482</c:v>
                </c:pt>
                <c:pt idx="104">
                  <c:v>6.6611124527855612</c:v>
                </c:pt>
                <c:pt idx="105">
                  <c:v>6.6616296726518742</c:v>
                </c:pt>
                <c:pt idx="106">
                  <c:v>6.6621468925181881</c:v>
                </c:pt>
                <c:pt idx="107">
                  <c:v>6.6626641123845012</c:v>
                </c:pt>
                <c:pt idx="108">
                  <c:v>6.6631813322508142</c:v>
                </c:pt>
                <c:pt idx="109">
                  <c:v>6.6636985521171281</c:v>
                </c:pt>
                <c:pt idx="110">
                  <c:v>6.6642157719834412</c:v>
                </c:pt>
                <c:pt idx="111">
                  <c:v>6.6647329918497542</c:v>
                </c:pt>
                <c:pt idx="112">
                  <c:v>6.6652502117160672</c:v>
                </c:pt>
                <c:pt idx="113">
                  <c:v>6.6657674315823812</c:v>
                </c:pt>
                <c:pt idx="114">
                  <c:v>6.6662846514486942</c:v>
                </c:pt>
                <c:pt idx="115">
                  <c:v>6.6668018713150072</c:v>
                </c:pt>
                <c:pt idx="116">
                  <c:v>6.6673190911813203</c:v>
                </c:pt>
                <c:pt idx="117">
                  <c:v>6.6678363110476342</c:v>
                </c:pt>
                <c:pt idx="118">
                  <c:v>6.6683535309139472</c:v>
                </c:pt>
                <c:pt idx="119">
                  <c:v>6.6688707507802603</c:v>
                </c:pt>
                <c:pt idx="120">
                  <c:v>6.6693879706465742</c:v>
                </c:pt>
                <c:pt idx="121">
                  <c:v>6.6699051905128872</c:v>
                </c:pt>
                <c:pt idx="122">
                  <c:v>6.6704224103792003</c:v>
                </c:pt>
                <c:pt idx="123">
                  <c:v>6.6709396302455133</c:v>
                </c:pt>
                <c:pt idx="124">
                  <c:v>6.6714568501118272</c:v>
                </c:pt>
                <c:pt idx="125">
                  <c:v>6.6719740699781402</c:v>
                </c:pt>
                <c:pt idx="126">
                  <c:v>6.6724912898444533</c:v>
                </c:pt>
                <c:pt idx="127">
                  <c:v>6.6730085097107672</c:v>
                </c:pt>
                <c:pt idx="128">
                  <c:v>6.6735257295770802</c:v>
                </c:pt>
                <c:pt idx="129">
                  <c:v>6.6740429494433933</c:v>
                </c:pt>
                <c:pt idx="130">
                  <c:v>6.6745601693097063</c:v>
                </c:pt>
                <c:pt idx="131">
                  <c:v>6.6750773891760202</c:v>
                </c:pt>
                <c:pt idx="132">
                  <c:v>6.6755946090423333</c:v>
                </c:pt>
                <c:pt idx="133">
                  <c:v>6.6761118289086463</c:v>
                </c:pt>
                <c:pt idx="134">
                  <c:v>6.6766290487749602</c:v>
                </c:pt>
                <c:pt idx="135">
                  <c:v>6.6771462686412733</c:v>
                </c:pt>
                <c:pt idx="136">
                  <c:v>6.6776634885075863</c:v>
                </c:pt>
                <c:pt idx="137">
                  <c:v>6.6781807083738993</c:v>
                </c:pt>
                <c:pt idx="138">
                  <c:v>6.6786979282402132</c:v>
                </c:pt>
                <c:pt idx="139">
                  <c:v>6.6792151481065263</c:v>
                </c:pt>
                <c:pt idx="140">
                  <c:v>6.6797323679728393</c:v>
                </c:pt>
                <c:pt idx="141">
                  <c:v>6.6802495878391523</c:v>
                </c:pt>
                <c:pt idx="142">
                  <c:v>6.6807668077054663</c:v>
                </c:pt>
                <c:pt idx="143">
                  <c:v>6.6812840275717793</c:v>
                </c:pt>
                <c:pt idx="144">
                  <c:v>6.6818012474380923</c:v>
                </c:pt>
                <c:pt idx="145">
                  <c:v>6.6823184673044063</c:v>
                </c:pt>
                <c:pt idx="146">
                  <c:v>6.6828356871707193</c:v>
                </c:pt>
                <c:pt idx="147">
                  <c:v>6.6833529070370323</c:v>
                </c:pt>
                <c:pt idx="148">
                  <c:v>6.6838701269033454</c:v>
                </c:pt>
                <c:pt idx="149">
                  <c:v>6.6843873467696593</c:v>
                </c:pt>
                <c:pt idx="150">
                  <c:v>6.6849045666359723</c:v>
                </c:pt>
                <c:pt idx="151">
                  <c:v>6.6854217865022854</c:v>
                </c:pt>
                <c:pt idx="152">
                  <c:v>6.6859390063685993</c:v>
                </c:pt>
                <c:pt idx="153">
                  <c:v>6.6864562262349123</c:v>
                </c:pt>
                <c:pt idx="154">
                  <c:v>6.6869734461012253</c:v>
                </c:pt>
                <c:pt idx="155">
                  <c:v>6.6874906659675384</c:v>
                </c:pt>
                <c:pt idx="156">
                  <c:v>6.6880078858338523</c:v>
                </c:pt>
                <c:pt idx="157">
                  <c:v>6.6885251057001653</c:v>
                </c:pt>
                <c:pt idx="158">
                  <c:v>6.6890423255664784</c:v>
                </c:pt>
                <c:pt idx="159">
                  <c:v>6.6895595454327923</c:v>
                </c:pt>
                <c:pt idx="160">
                  <c:v>6.6900767652991053</c:v>
                </c:pt>
                <c:pt idx="161">
                  <c:v>6.6905939851654184</c:v>
                </c:pt>
                <c:pt idx="162">
                  <c:v>6.6911112050317314</c:v>
                </c:pt>
                <c:pt idx="163">
                  <c:v>6.6916284248980453</c:v>
                </c:pt>
                <c:pt idx="164">
                  <c:v>6.6921456447643584</c:v>
                </c:pt>
                <c:pt idx="165">
                  <c:v>6.6926628646306714</c:v>
                </c:pt>
                <c:pt idx="166">
                  <c:v>6.6931800844969844</c:v>
                </c:pt>
                <c:pt idx="167">
                  <c:v>6.6936973043632984</c:v>
                </c:pt>
                <c:pt idx="168">
                  <c:v>6.6942145242296114</c:v>
                </c:pt>
                <c:pt idx="169">
                  <c:v>6.6947317440959244</c:v>
                </c:pt>
                <c:pt idx="170">
                  <c:v>6.6952489639622383</c:v>
                </c:pt>
                <c:pt idx="171">
                  <c:v>6.6957661838285514</c:v>
                </c:pt>
                <c:pt idx="172">
                  <c:v>6.6962834036948644</c:v>
                </c:pt>
                <c:pt idx="173">
                  <c:v>6.6968006235611774</c:v>
                </c:pt>
                <c:pt idx="174">
                  <c:v>6.6973178434274914</c:v>
                </c:pt>
                <c:pt idx="175">
                  <c:v>6.6978350632938044</c:v>
                </c:pt>
                <c:pt idx="176">
                  <c:v>6.6983522831601174</c:v>
                </c:pt>
                <c:pt idx="177">
                  <c:v>6.6988695030264314</c:v>
                </c:pt>
                <c:pt idx="178">
                  <c:v>6.6993867228927444</c:v>
                </c:pt>
                <c:pt idx="179">
                  <c:v>6.6999039427590574</c:v>
                </c:pt>
                <c:pt idx="180">
                  <c:v>6.7004211626253705</c:v>
                </c:pt>
                <c:pt idx="181">
                  <c:v>6.7009383824916844</c:v>
                </c:pt>
                <c:pt idx="182">
                  <c:v>6.7014556023579974</c:v>
                </c:pt>
                <c:pt idx="183">
                  <c:v>6.7019728222243105</c:v>
                </c:pt>
                <c:pt idx="184">
                  <c:v>6.7024900420906244</c:v>
                </c:pt>
                <c:pt idx="185">
                  <c:v>6.7030072619569374</c:v>
                </c:pt>
                <c:pt idx="186">
                  <c:v>6.7035244818232504</c:v>
                </c:pt>
                <c:pt idx="187">
                  <c:v>6.7040417016895635</c:v>
                </c:pt>
                <c:pt idx="188">
                  <c:v>6.7045589215558774</c:v>
                </c:pt>
                <c:pt idx="189">
                  <c:v>6.7050761414221904</c:v>
                </c:pt>
                <c:pt idx="190">
                  <c:v>6.7055933612885035</c:v>
                </c:pt>
                <c:pt idx="191">
                  <c:v>6.7061105811548165</c:v>
                </c:pt>
                <c:pt idx="192">
                  <c:v>6.7066278010211304</c:v>
                </c:pt>
                <c:pt idx="193">
                  <c:v>6.7071450208874435</c:v>
                </c:pt>
                <c:pt idx="194">
                  <c:v>6.7076622407537565</c:v>
                </c:pt>
                <c:pt idx="195">
                  <c:v>6.7081794606200704</c:v>
                </c:pt>
                <c:pt idx="196">
                  <c:v>6.7086966804863835</c:v>
                </c:pt>
                <c:pt idx="197">
                  <c:v>6.7092139003526965</c:v>
                </c:pt>
                <c:pt idx="198">
                  <c:v>6.7097311202190095</c:v>
                </c:pt>
                <c:pt idx="199">
                  <c:v>6.7102483400853234</c:v>
                </c:pt>
                <c:pt idx="200">
                  <c:v>6.7107655599516365</c:v>
                </c:pt>
                <c:pt idx="201">
                  <c:v>6.7112827798179495</c:v>
                </c:pt>
                <c:pt idx="202">
                  <c:v>6.7117999996842634</c:v>
                </c:pt>
                <c:pt idx="203">
                  <c:v>6.7123172195505765</c:v>
                </c:pt>
                <c:pt idx="204">
                  <c:v>6.7128344394168895</c:v>
                </c:pt>
                <c:pt idx="205">
                  <c:v>6.7133516592832025</c:v>
                </c:pt>
                <c:pt idx="206">
                  <c:v>6.7138688791495165</c:v>
                </c:pt>
                <c:pt idx="207">
                  <c:v>6.7143860990158295</c:v>
                </c:pt>
                <c:pt idx="208">
                  <c:v>6.7149033188821425</c:v>
                </c:pt>
                <c:pt idx="209">
                  <c:v>6.7154205387484565</c:v>
                </c:pt>
                <c:pt idx="210">
                  <c:v>6.7159377586147695</c:v>
                </c:pt>
                <c:pt idx="211">
                  <c:v>6.7164549784810825</c:v>
                </c:pt>
                <c:pt idx="212">
                  <c:v>6.7169721983473956</c:v>
                </c:pt>
                <c:pt idx="213">
                  <c:v>6.7174894182137095</c:v>
                </c:pt>
                <c:pt idx="214">
                  <c:v>6.7180066380800225</c:v>
                </c:pt>
                <c:pt idx="215">
                  <c:v>6.7185238579463356</c:v>
                </c:pt>
                <c:pt idx="216">
                  <c:v>6.7190410778126486</c:v>
                </c:pt>
                <c:pt idx="217">
                  <c:v>6.7195582976789625</c:v>
                </c:pt>
                <c:pt idx="218">
                  <c:v>6.7200755175452755</c:v>
                </c:pt>
                <c:pt idx="219">
                  <c:v>6.7205927374115886</c:v>
                </c:pt>
                <c:pt idx="220">
                  <c:v>6.7211099572779025</c:v>
                </c:pt>
                <c:pt idx="221">
                  <c:v>6.7216271771442155</c:v>
                </c:pt>
                <c:pt idx="222">
                  <c:v>6.7221443970105286</c:v>
                </c:pt>
                <c:pt idx="223">
                  <c:v>6.7226616168768416</c:v>
                </c:pt>
                <c:pt idx="224">
                  <c:v>6.7231788367431555</c:v>
                </c:pt>
                <c:pt idx="225">
                  <c:v>6.7236960566094686</c:v>
                </c:pt>
                <c:pt idx="226">
                  <c:v>6.7242132764757816</c:v>
                </c:pt>
                <c:pt idx="227">
                  <c:v>6.7247304963420955</c:v>
                </c:pt>
                <c:pt idx="228">
                  <c:v>6.7252477162084086</c:v>
                </c:pt>
                <c:pt idx="229">
                  <c:v>6.7257649360747216</c:v>
                </c:pt>
                <c:pt idx="230">
                  <c:v>6.7262821559410346</c:v>
                </c:pt>
                <c:pt idx="231">
                  <c:v>6.7267993758073485</c:v>
                </c:pt>
                <c:pt idx="232">
                  <c:v>6.7273165956736616</c:v>
                </c:pt>
                <c:pt idx="233">
                  <c:v>6.7278338155399746</c:v>
                </c:pt>
                <c:pt idx="234">
                  <c:v>6.7283510354062885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018-429A-973B-1DA5F6A02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35839"/>
        <c:axId val="7983833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TK_1_model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Sheet1!$BH$19:$BH$253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6.0635801250000005</c:v>
                      </c:pt>
                      <c:pt idx="1">
                        <c:v>6.0758750721238179</c:v>
                      </c:pt>
                      <c:pt idx="2">
                        <c:v>6.0881700222610569</c:v>
                      </c:pt>
                      <c:pt idx="3">
                        <c:v>6.1004649754092082</c:v>
                      </c:pt>
                      <c:pt idx="4">
                        <c:v>6.1127599315657628</c:v>
                      </c:pt>
                      <c:pt idx="5">
                        <c:v>6.1250548907282152</c:v>
                      </c:pt>
                      <c:pt idx="6">
                        <c:v>6.1373498528940615</c:v>
                      </c:pt>
                      <c:pt idx="7">
                        <c:v>6.1496448180607999</c:v>
                      </c:pt>
                      <c:pt idx="8">
                        <c:v>6.16193978622593</c:v>
                      </c:pt>
                      <c:pt idx="9">
                        <c:v>6.1742347573869552</c:v>
                      </c:pt>
                      <c:pt idx="10">
                        <c:v>6.1865297315413796</c:v>
                      </c:pt>
                      <c:pt idx="11">
                        <c:v>6.1988247086867103</c:v>
                      </c:pt>
                      <c:pt idx="12">
                        <c:v>6.211119688820455</c:v>
                      </c:pt>
                      <c:pt idx="13">
                        <c:v>6.223414671940124</c:v>
                      </c:pt>
                      <c:pt idx="14">
                        <c:v>6.2357096580432314</c:v>
                      </c:pt>
                      <c:pt idx="15">
                        <c:v>6.2480046471272921</c:v>
                      </c:pt>
                      <c:pt idx="16">
                        <c:v>6.2602996391898209</c:v>
                      </c:pt>
                      <c:pt idx="17">
                        <c:v>6.272594634228339</c:v>
                      </c:pt>
                      <c:pt idx="18">
                        <c:v>6.2848896322403673</c:v>
                      </c:pt>
                      <c:pt idx="19">
                        <c:v>6.2971846332234271</c:v>
                      </c:pt>
                      <c:pt idx="20">
                        <c:v>6.3094796371750457</c:v>
                      </c:pt>
                      <c:pt idx="21">
                        <c:v>6.3217746440927485</c:v>
                      </c:pt>
                      <c:pt idx="22">
                        <c:v>6.3340696539740664</c:v>
                      </c:pt>
                      <c:pt idx="23">
                        <c:v>6.3463646668165294</c:v>
                      </c:pt>
                      <c:pt idx="24">
                        <c:v>6.358659682617672</c:v>
                      </c:pt>
                      <c:pt idx="25">
                        <c:v>6.3709547013750285</c:v>
                      </c:pt>
                      <c:pt idx="26">
                        <c:v>6.3832497230861378</c:v>
                      </c:pt>
                      <c:pt idx="27">
                        <c:v>6.3955447477485388</c:v>
                      </c:pt>
                      <c:pt idx="28">
                        <c:v>6.4078397753597729</c:v>
                      </c:pt>
                      <c:pt idx="29">
                        <c:v>6.4201348059173835</c:v>
                      </c:pt>
                      <c:pt idx="30">
                        <c:v>6.4324298394189174</c:v>
                      </c:pt>
                      <c:pt idx="31">
                        <c:v>6.4447248758619207</c:v>
                      </c:pt>
                      <c:pt idx="32">
                        <c:v>6.4570199152439454</c:v>
                      </c:pt>
                      <c:pt idx="33">
                        <c:v>6.4693149575625419</c:v>
                      </c:pt>
                      <c:pt idx="34">
                        <c:v>6.4816100028152634</c:v>
                      </c:pt>
                      <c:pt idx="35">
                        <c:v>6.4939050509996674</c:v>
                      </c:pt>
                      <c:pt idx="36">
                        <c:v>6.5062001021133113</c:v>
                      </c:pt>
                      <c:pt idx="37">
                        <c:v>6.5184951561537545</c:v>
                      </c:pt>
                      <c:pt idx="38">
                        <c:v>6.5307902131185598</c:v>
                      </c:pt>
                      <c:pt idx="39">
                        <c:v>6.5430852730052909</c:v>
                      </c:pt>
                      <c:pt idx="40">
                        <c:v>6.5553803358115141</c:v>
                      </c:pt>
                      <c:pt idx="41">
                        <c:v>6.5676754015347969</c:v>
                      </c:pt>
                      <c:pt idx="42">
                        <c:v>6.57997047017271</c:v>
                      </c:pt>
                      <c:pt idx="43">
                        <c:v>6.5922655417228251</c:v>
                      </c:pt>
                      <c:pt idx="44">
                        <c:v>6.6045606161827175</c:v>
                      </c:pt>
                      <c:pt idx="45">
                        <c:v>6.6168556935499616</c:v>
                      </c:pt>
                      <c:pt idx="46">
                        <c:v>6.6291507738221371</c:v>
                      </c:pt>
                      <c:pt idx="47">
                        <c:v>6.6414458569968238</c:v>
                      </c:pt>
                      <c:pt idx="48">
                        <c:v>6.653740943071603</c:v>
                      </c:pt>
                      <c:pt idx="49">
                        <c:v>6.6660360320440599</c:v>
                      </c:pt>
                      <c:pt idx="50">
                        <c:v>6.6783311239117822</c:v>
                      </c:pt>
                      <c:pt idx="51">
                        <c:v>6.6906262186723549</c:v>
                      </c:pt>
                      <c:pt idx="52">
                        <c:v>6.702921316323371</c:v>
                      </c:pt>
                      <c:pt idx="53">
                        <c:v>6.7152164168624218</c:v>
                      </c:pt>
                      <c:pt idx="54">
                        <c:v>6.7275115202871012</c:v>
                      </c:pt>
                      <c:pt idx="55">
                        <c:v>6.7398066265950067</c:v>
                      </c:pt>
                      <c:pt idx="56">
                        <c:v>6.7521017357837358</c:v>
                      </c:pt>
                      <c:pt idx="57">
                        <c:v>6.7643968478508887</c:v>
                      </c:pt>
                      <c:pt idx="58">
                        <c:v>6.7766919627940672</c:v>
                      </c:pt>
                      <c:pt idx="59">
                        <c:v>6.7889870806108776</c:v>
                      </c:pt>
                      <c:pt idx="60">
                        <c:v>6.8012822012989238</c:v>
                      </c:pt>
                      <c:pt idx="61">
                        <c:v>6.8135773248558156</c:v>
                      </c:pt>
                      <c:pt idx="62">
                        <c:v>6.8258724512791638</c:v>
                      </c:pt>
                      <c:pt idx="63">
                        <c:v>6.8381675805665783</c:v>
                      </c:pt>
                      <c:pt idx="64">
                        <c:v>6.8504627127156761</c:v>
                      </c:pt>
                      <c:pt idx="65">
                        <c:v>6.8627578477240716</c:v>
                      </c:pt>
                      <c:pt idx="66">
                        <c:v>6.8750529855893836</c:v>
                      </c:pt>
                      <c:pt idx="67">
                        <c:v>6.8873481263092335</c:v>
                      </c:pt>
                      <c:pt idx="68">
                        <c:v>6.8996432698812411</c:v>
                      </c:pt>
                      <c:pt idx="69">
                        <c:v>6.9119384163030322</c:v>
                      </c:pt>
                      <c:pt idx="70">
                        <c:v>6.9242335655722336</c:v>
                      </c:pt>
                      <c:pt idx="71">
                        <c:v>6.9365287176864721</c:v>
                      </c:pt>
                      <c:pt idx="72">
                        <c:v>6.9488238726433771</c:v>
                      </c:pt>
                      <c:pt idx="73">
                        <c:v>6.9611190304405834</c:v>
                      </c:pt>
                      <c:pt idx="74">
                        <c:v>6.9734141910757224</c:v>
                      </c:pt>
                      <c:pt idx="75">
                        <c:v>6.9857093545464322</c:v>
                      </c:pt>
                      <c:pt idx="76">
                        <c:v>6.9980045208503494</c:v>
                      </c:pt>
                      <c:pt idx="77">
                        <c:v>7.0102996899851142</c:v>
                      </c:pt>
                      <c:pt idx="78">
                        <c:v>7.0225948619483693</c:v>
                      </c:pt>
                      <c:pt idx="79">
                        <c:v>7.0348900367377576</c:v>
                      </c:pt>
                      <c:pt idx="80">
                        <c:v>7.0471852143509253</c:v>
                      </c:pt>
                      <c:pt idx="81">
                        <c:v>7.0594803947855214</c:v>
                      </c:pt>
                      <c:pt idx="82">
                        <c:v>7.071775578039194</c:v>
                      </c:pt>
                      <c:pt idx="83">
                        <c:v>7.0840707641095948</c:v>
                      </c:pt>
                      <c:pt idx="84">
                        <c:v>7.096365952994379</c:v>
                      </c:pt>
                      <c:pt idx="85">
                        <c:v>7.1086611446912018</c:v>
                      </c:pt>
                      <c:pt idx="86">
                        <c:v>7.1209563391977202</c:v>
                      </c:pt>
                      <c:pt idx="87">
                        <c:v>7.1332515365115947</c:v>
                      </c:pt>
                      <c:pt idx="88">
                        <c:v>7.145546736630485</c:v>
                      </c:pt>
                      <c:pt idx="89">
                        <c:v>7.1578419395520569</c:v>
                      </c:pt>
                      <c:pt idx="90">
                        <c:v>7.1701371452739737</c:v>
                      </c:pt>
                      <c:pt idx="91">
                        <c:v>7.1824323537939039</c:v>
                      </c:pt>
                      <c:pt idx="92">
                        <c:v>7.1947275651095168</c:v>
                      </c:pt>
                      <c:pt idx="93">
                        <c:v>7.2070227792184838</c:v>
                      </c:pt>
                      <c:pt idx="94">
                        <c:v>7.2193179961184768</c:v>
                      </c:pt>
                      <c:pt idx="95">
                        <c:v>7.2316132158071724</c:v>
                      </c:pt>
                      <c:pt idx="96">
                        <c:v>7.2439084382822472</c:v>
                      </c:pt>
                      <c:pt idx="97">
                        <c:v>7.2562036635413794</c:v>
                      </c:pt>
                      <c:pt idx="98">
                        <c:v>7.2684988915822508</c:v>
                      </c:pt>
                      <c:pt idx="99">
                        <c:v>7.2807941224025443</c:v>
                      </c:pt>
                      <c:pt idx="100">
                        <c:v>7.2930893559999443</c:v>
                      </c:pt>
                      <c:pt idx="101">
                        <c:v>7.3053845923721381</c:v>
                      </c:pt>
                      <c:pt idx="102">
                        <c:v>7.3176798315168128</c:v>
                      </c:pt>
                      <c:pt idx="103">
                        <c:v>7.3299750734316609</c:v>
                      </c:pt>
                      <c:pt idx="104">
                        <c:v>7.3422703181143731</c:v>
                      </c:pt>
                      <c:pt idx="105">
                        <c:v>7.3545655655626456</c:v>
                      </c:pt>
                      <c:pt idx="106">
                        <c:v>7.3668608157741735</c:v>
                      </c:pt>
                      <c:pt idx="107">
                        <c:v>7.3791560687466546</c:v>
                      </c:pt>
                      <c:pt idx="108">
                        <c:v>7.3914513244777904</c:v>
                      </c:pt>
                      <c:pt idx="109">
                        <c:v>7.4037465829652831</c:v>
                      </c:pt>
                      <c:pt idx="110">
                        <c:v>7.416041844206835</c:v>
                      </c:pt>
                      <c:pt idx="111">
                        <c:v>7.4283371082001537</c:v>
                      </c:pt>
                      <c:pt idx="112">
                        <c:v>7.4406323749429459</c:v>
                      </c:pt>
                      <c:pt idx="113">
                        <c:v>7.452927644432922</c:v>
                      </c:pt>
                      <c:pt idx="114">
                        <c:v>7.465222916667793</c:v>
                      </c:pt>
                      <c:pt idx="115">
                        <c:v>7.4775181916452729</c:v>
                      </c:pt>
                      <c:pt idx="116">
                        <c:v>7.4898134693630771</c:v>
                      </c:pt>
                      <c:pt idx="117">
                        <c:v>7.5021087498189232</c:v>
                      </c:pt>
                      <c:pt idx="118">
                        <c:v>7.5144040330105302</c:v>
                      </c:pt>
                      <c:pt idx="119">
                        <c:v>7.5266993189356191</c:v>
                      </c:pt>
                      <c:pt idx="120">
                        <c:v>7.5389946075919125</c:v>
                      </c:pt>
                      <c:pt idx="121">
                        <c:v>7.5512898989771369</c:v>
                      </c:pt>
                      <c:pt idx="122">
                        <c:v>7.5635851930890174</c:v>
                      </c:pt>
                      <c:pt idx="123">
                        <c:v>7.5758804899252841</c:v>
                      </c:pt>
                      <c:pt idx="124">
                        <c:v>7.5881757894836657</c:v>
                      </c:pt>
                      <c:pt idx="125">
                        <c:v>7.6004710917618974</c:v>
                      </c:pt>
                      <c:pt idx="126">
                        <c:v>7.6127663967577117</c:v>
                      </c:pt>
                      <c:pt idx="127">
                        <c:v>7.6250617044688456</c:v>
                      </c:pt>
                      <c:pt idx="128">
                        <c:v>7.6373570148930368</c:v>
                      </c:pt>
                      <c:pt idx="129">
                        <c:v>7.6496523280280257</c:v>
                      </c:pt>
                      <c:pt idx="130">
                        <c:v>7.6619476438715539</c:v>
                      </c:pt>
                      <c:pt idx="131">
                        <c:v>7.6742429624213662</c:v>
                      </c:pt>
                      <c:pt idx="132">
                        <c:v>7.6865382836752074</c:v>
                      </c:pt>
                      <c:pt idx="133">
                        <c:v>7.6988336076308252</c:v>
                      </c:pt>
                      <c:pt idx="134">
                        <c:v>7.711128934285969</c:v>
                      </c:pt>
                      <c:pt idx="135">
                        <c:v>7.7234242636383899</c:v>
                      </c:pt>
                      <c:pt idx="136">
                        <c:v>7.7357195956858424</c:v>
                      </c:pt>
                      <c:pt idx="137">
                        <c:v>7.7480149304260797</c:v>
                      </c:pt>
                      <c:pt idx="138">
                        <c:v>7.7603102678568607</c:v>
                      </c:pt>
                      <c:pt idx="139">
                        <c:v>7.7726056079759429</c:v>
                      </c:pt>
                      <c:pt idx="140">
                        <c:v>7.7849009507810871</c:v>
                      </c:pt>
                      <c:pt idx="141">
                        <c:v>7.7971962962700561</c:v>
                      </c:pt>
                      <c:pt idx="142">
                        <c:v>7.8094916444406151</c:v>
                      </c:pt>
                      <c:pt idx="143">
                        <c:v>7.8217869952905277</c:v>
                      </c:pt>
                      <c:pt idx="144">
                        <c:v>7.8340823488175655</c:v>
                      </c:pt>
                      <c:pt idx="145">
                        <c:v>7.8463777050194965</c:v>
                      </c:pt>
                      <c:pt idx="146">
                        <c:v>7.8586730638940923</c:v>
                      </c:pt>
                      <c:pt idx="147">
                        <c:v>7.8709684254391279</c:v>
                      </c:pt>
                      <c:pt idx="148">
                        <c:v>7.8832637896523785</c:v>
                      </c:pt>
                      <c:pt idx="149">
                        <c:v>7.8955591565316201</c:v>
                      </c:pt>
                      <c:pt idx="150">
                        <c:v>7.9078545260746331</c:v>
                      </c:pt>
                      <c:pt idx="151">
                        <c:v>7.9201498982791998</c:v>
                      </c:pt>
                      <c:pt idx="152">
                        <c:v>7.9324452731431014</c:v>
                      </c:pt>
                      <c:pt idx="153">
                        <c:v>7.9447406506641229</c:v>
                      </c:pt>
                      <c:pt idx="154">
                        <c:v>7.957036030840051</c:v>
                      </c:pt>
                      <c:pt idx="155">
                        <c:v>7.9693314136686748</c:v>
                      </c:pt>
                      <c:pt idx="156">
                        <c:v>7.9816267991477856</c:v>
                      </c:pt>
                      <c:pt idx="157">
                        <c:v>7.9939221872751727</c:v>
                      </c:pt>
                      <c:pt idx="158">
                        <c:v>8.0062175780486324</c:v>
                      </c:pt>
                      <c:pt idx="159">
                        <c:v>8.0185129714659595</c:v>
                      </c:pt>
                      <c:pt idx="160">
                        <c:v>8.0308083675249531</c:v>
                      </c:pt>
                      <c:pt idx="161">
                        <c:v>8.0431037662234104</c:v>
                      </c:pt>
                      <c:pt idx="162">
                        <c:v>8.0553991675591359</c:v>
                      </c:pt>
                      <c:pt idx="163">
                        <c:v>8.0676945715299286</c:v>
                      </c:pt>
                      <c:pt idx="164">
                        <c:v>8.0799899781335967</c:v>
                      </c:pt>
                      <c:pt idx="165">
                        <c:v>8.0922853873679479</c:v>
                      </c:pt>
                      <c:pt idx="166">
                        <c:v>8.1045807992307886</c:v>
                      </c:pt>
                      <c:pt idx="167">
                        <c:v>8.1168762137199284</c:v>
                      </c:pt>
                      <c:pt idx="168">
                        <c:v>8.1291716308331825</c:v>
                      </c:pt>
                      <c:pt idx="169">
                        <c:v>8.1414670505683642</c:v>
                      </c:pt>
                      <c:pt idx="170">
                        <c:v>8.1537624729232885</c:v>
                      </c:pt>
                      <c:pt idx="171">
                        <c:v>8.1660578978957723</c:v>
                      </c:pt>
                      <c:pt idx="172">
                        <c:v>8.1783533254836378</c:v>
                      </c:pt>
                      <c:pt idx="173">
                        <c:v>8.1906487556847054</c:v>
                      </c:pt>
                      <c:pt idx="174">
                        <c:v>8.2029441884967991</c:v>
                      </c:pt>
                      <c:pt idx="175">
                        <c:v>8.215239623917741</c:v>
                      </c:pt>
                      <c:pt idx="176">
                        <c:v>8.2275350619453604</c:v>
                      </c:pt>
                      <c:pt idx="177">
                        <c:v>8.2398305025774867</c:v>
                      </c:pt>
                      <c:pt idx="178">
                        <c:v>8.2521259458119474</c:v>
                      </c:pt>
                      <c:pt idx="179">
                        <c:v>8.2644213916465787</c:v>
                      </c:pt>
                      <c:pt idx="180">
                        <c:v>8.2767168400792119</c:v>
                      </c:pt>
                      <c:pt idx="181">
                        <c:v>8.2890122911076833</c:v>
                      </c:pt>
                      <c:pt idx="182">
                        <c:v>8.3013077447298311</c:v>
                      </c:pt>
                      <c:pt idx="183">
                        <c:v>8.3136032009434935</c:v>
                      </c:pt>
                      <c:pt idx="184">
                        <c:v>8.3258986597465139</c:v>
                      </c:pt>
                      <c:pt idx="185">
                        <c:v>8.3381941211367341</c:v>
                      </c:pt>
                      <c:pt idx="186">
                        <c:v>8.3504895851120011</c:v>
                      </c:pt>
                      <c:pt idx="187">
                        <c:v>8.3627850516701585</c:v>
                      </c:pt>
                      <c:pt idx="188">
                        <c:v>8.3750805208090551</c:v>
                      </c:pt>
                      <c:pt idx="189">
                        <c:v>8.3873759925265432</c:v>
                      </c:pt>
                      <c:pt idx="190">
                        <c:v>8.3996714668204735</c:v>
                      </c:pt>
                      <c:pt idx="191">
                        <c:v>8.4119669436887001</c:v>
                      </c:pt>
                      <c:pt idx="192">
                        <c:v>8.424262423129079</c:v>
                      </c:pt>
                      <c:pt idx="193">
                        <c:v>8.4365579051394679</c:v>
                      </c:pt>
                      <c:pt idx="194">
                        <c:v>8.4488533897177263</c:v>
                      </c:pt>
                      <c:pt idx="195">
                        <c:v>8.4611488768617118</c:v>
                      </c:pt>
                      <c:pt idx="196">
                        <c:v>8.4734443665692911</c:v>
                      </c:pt>
                      <c:pt idx="197">
                        <c:v>8.485739858838329</c:v>
                      </c:pt>
                      <c:pt idx="198">
                        <c:v>8.4980353536666886</c:v>
                      </c:pt>
                      <c:pt idx="199">
                        <c:v>8.51033085105224</c:v>
                      </c:pt>
                      <c:pt idx="200">
                        <c:v>8.5226263509928515</c:v>
                      </c:pt>
                      <c:pt idx="201">
                        <c:v>8.5349218534863986</c:v>
                      </c:pt>
                      <c:pt idx="202">
                        <c:v>8.5472173585307498</c:v>
                      </c:pt>
                      <c:pt idx="203">
                        <c:v>8.559512866123784</c:v>
                      </c:pt>
                      <c:pt idx="204">
                        <c:v>8.5718083762633768</c:v>
                      </c:pt>
                      <c:pt idx="205">
                        <c:v>8.5841038889474071</c:v>
                      </c:pt>
                      <c:pt idx="206">
                        <c:v>8.5963994041737557</c:v>
                      </c:pt>
                      <c:pt idx="207">
                        <c:v>8.6086949219403053</c:v>
                      </c:pt>
                      <c:pt idx="208">
                        <c:v>8.6209904422449366</c:v>
                      </c:pt>
                      <c:pt idx="209">
                        <c:v>8.6332859650855411</c:v>
                      </c:pt>
                      <c:pt idx="210">
                        <c:v>8.6455814904600015</c:v>
                      </c:pt>
                      <c:pt idx="211">
                        <c:v>8.657877018366209</c:v>
                      </c:pt>
                      <c:pt idx="212">
                        <c:v>8.6701725488020553</c:v>
                      </c:pt>
                      <c:pt idx="213">
                        <c:v>8.6824680817654318</c:v>
                      </c:pt>
                      <c:pt idx="214">
                        <c:v>8.6947636172542335</c:v>
                      </c:pt>
                      <c:pt idx="215">
                        <c:v>8.707059155266359</c:v>
                      </c:pt>
                      <c:pt idx="216">
                        <c:v>8.7193546957997032</c:v>
                      </c:pt>
                      <c:pt idx="217">
                        <c:v>8.7316502388521666</c:v>
                      </c:pt>
                      <c:pt idx="218">
                        <c:v>8.743945784421653</c:v>
                      </c:pt>
                      <c:pt idx="219">
                        <c:v>8.7562413325060628</c:v>
                      </c:pt>
                      <c:pt idx="220">
                        <c:v>8.7685368831033035</c:v>
                      </c:pt>
                      <c:pt idx="221">
                        <c:v>8.7808324362112824</c:v>
                      </c:pt>
                      <c:pt idx="222">
                        <c:v>8.7931279918279035</c:v>
                      </c:pt>
                      <c:pt idx="223">
                        <c:v>8.8054235499510831</c:v>
                      </c:pt>
                      <c:pt idx="224">
                        <c:v>8.8177191105787287</c:v>
                      </c:pt>
                      <c:pt idx="225">
                        <c:v>8.8300146737087566</c:v>
                      </c:pt>
                      <c:pt idx="226">
                        <c:v>8.8423102393390813</c:v>
                      </c:pt>
                      <c:pt idx="227">
                        <c:v>8.854605807467621</c:v>
                      </c:pt>
                      <c:pt idx="228">
                        <c:v>8.8669013780922956</c:v>
                      </c:pt>
                      <c:pt idx="229">
                        <c:v>8.8791969512110214</c:v>
                      </c:pt>
                      <c:pt idx="230">
                        <c:v>8.8914925268217253</c:v>
                      </c:pt>
                      <c:pt idx="231">
                        <c:v>8.9037881049223309</c:v>
                      </c:pt>
                      <c:pt idx="232">
                        <c:v>8.9160836855107632</c:v>
                      </c:pt>
                      <c:pt idx="233">
                        <c:v>8.9283792685849495</c:v>
                      </c:pt>
                      <c:pt idx="234">
                        <c:v>8.94067485414282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1B3-4988-BCA0-4565D2DACAA4}"/>
                  </c:ext>
                </c:extLst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Sheet1!$BM$19:$BM$253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5.8932264819190499</c:v>
                      </c:pt>
                      <c:pt idx="1">
                        <c:v>5.9254959174362289</c:v>
                      </c:pt>
                      <c:pt idx="2">
                        <c:v>5.9576364637891039</c:v>
                      </c:pt>
                      <c:pt idx="3">
                        <c:v>5.9896608201002142</c:v>
                      </c:pt>
                      <c:pt idx="4">
                        <c:v>6.021580544983097</c:v>
                      </c:pt>
                      <c:pt idx="5">
                        <c:v>6.0534061666838328</c:v>
                      </c:pt>
                      <c:pt idx="6">
                        <c:v>6.0851472807526532</c:v>
                      </c:pt>
                      <c:pt idx="7">
                        <c:v>6.1168126369343128</c:v>
                      </c:pt>
                      <c:pt idx="8">
                        <c:v>6.1484102167006558</c:v>
                      </c:pt>
                      <c:pt idx="9">
                        <c:v>6.1799473026301754</c:v>
                      </c:pt>
                      <c:pt idx="10">
                        <c:v>6.2114305406583696</c:v>
                      </c:pt>
                      <c:pt idx="11">
                        <c:v>6.2428659960722772</c:v>
                      </c:pt>
                      <c:pt idx="12">
                        <c:v>6.27425920399698</c:v>
                      </c:pt>
                      <c:pt idx="13">
                        <c:v>6.3056152150166955</c:v>
                      </c:pt>
                      <c:pt idx="14">
                        <c:v>6.3369386364846019</c:v>
                      </c:pt>
                      <c:pt idx="15">
                        <c:v>6.3682336700008975</c:v>
                      </c:pt>
                      <c:pt idx="16">
                        <c:v>6.3995041454753965</c:v>
                      </c:pt>
                      <c:pt idx="17">
                        <c:v>6.4307535521372667</c:v>
                      </c:pt>
                      <c:pt idx="18">
                        <c:v>6.4619850668087393</c:v>
                      </c:pt>
                      <c:pt idx="19">
                        <c:v>6.4932015797205294</c:v>
                      </c:pt>
                      <c:pt idx="20">
                        <c:v>6.524405718113135</c:v>
                      </c:pt>
                      <c:pt idx="21">
                        <c:v>6.5555998678393532</c:v>
                      </c:pt>
                      <c:pt idx="22">
                        <c:v>6.5867861931584546</c:v>
                      </c:pt>
                      <c:pt idx="23">
                        <c:v>6.6179666548909388</c:v>
                      </c:pt>
                      <c:pt idx="24">
                        <c:v>6.6491430270841345</c:v>
                      </c:pt>
                      <c:pt idx="25">
                        <c:v>6.6803169123226338</c:v>
                      </c:pt>
                      <c:pt idx="26">
                        <c:v>6.7114897558034121</c:v>
                      </c:pt>
                      <c:pt idx="27">
                        <c:v>6.7426628582830759</c:v>
                      </c:pt>
                      <c:pt idx="28">
                        <c:v>6.7738373879938001</c:v>
                      </c:pt>
                      <c:pt idx="29">
                        <c:v>6.8050143916149768</c:v>
                      </c:pt>
                      <c:pt idx="30">
                        <c:v>6.8361948043791259</c:v>
                      </c:pt>
                      <c:pt idx="31">
                        <c:v>6.8673794593831969</c:v>
                      </c:pt>
                      <c:pt idx="32">
                        <c:v>6.8985690961697443</c:v>
                      </c:pt>
                      <c:pt idx="33">
                        <c:v>6.9297643686365928</c:v>
                      </c:pt>
                      <c:pt idx="34">
                        <c:v>6.960965852328358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B3-4988-BCA0-4565D2DACAA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TK_16_model</c:v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Sheet1!$BR$19:$BR$253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6.3380960243483759</c:v>
                      </c:pt>
                      <c:pt idx="1">
                        <c:v>6.2568115265723678</c:v>
                      </c:pt>
                      <c:pt idx="2">
                        <c:v>6.1975784678912333</c:v>
                      </c:pt>
                      <c:pt idx="3">
                        <c:v>6.1609364824304169</c:v>
                      </c:pt>
                      <c:pt idx="4">
                        <c:v>6.1447562424452142</c:v>
                      </c:pt>
                      <c:pt idx="5">
                        <c:v>6.1450492450505481</c:v>
                      </c:pt>
                      <c:pt idx="6">
                        <c:v>6.1572479847591595</c:v>
                      </c:pt>
                      <c:pt idx="7">
                        <c:v>6.1772220740665285</c:v>
                      </c:pt>
                      <c:pt idx="8">
                        <c:v>6.2017445171044221</c:v>
                      </c:pt>
                      <c:pt idx="9">
                        <c:v>6.2285293744713028</c:v>
                      </c:pt>
                      <c:pt idx="10">
                        <c:v>6.2560671615994927</c:v>
                      </c:pt>
                      <c:pt idx="11">
                        <c:v>6.2834165088507588</c:v>
                      </c:pt>
                      <c:pt idx="12">
                        <c:v>6.3100233994278287</c:v>
                      </c:pt>
                      <c:pt idx="13">
                        <c:v>6.3355862066522155</c:v>
                      </c:pt>
                      <c:pt idx="14">
                        <c:v>6.3599624001532993</c:v>
                      </c:pt>
                      <c:pt idx="15">
                        <c:v>6.3831068220169769</c:v>
                      </c:pt>
                      <c:pt idx="16">
                        <c:v>6.4050319385646199</c:v>
                      </c:pt>
                      <c:pt idx="17">
                        <c:v>6.42578271933706</c:v>
                      </c:pt>
                      <c:pt idx="18">
                        <c:v>6.4454210098273856</c:v>
                      </c:pt>
                      <c:pt idx="19">
                        <c:v>6.4640159742910983</c:v>
                      </c:pt>
                      <c:pt idx="20">
                        <c:v>6.4816383811579392</c:v>
                      </c:pt>
                      <c:pt idx="21">
                        <c:v>6.498357301251211</c:v>
                      </c:pt>
                      <c:pt idx="22">
                        <c:v>6.5142383078780233</c:v>
                      </c:pt>
                      <c:pt idx="23">
                        <c:v>6.5293426010315168</c:v>
                      </c:pt>
                      <c:pt idx="24">
                        <c:v>6.543726690547083</c:v>
                      </c:pt>
                      <c:pt idx="25">
                        <c:v>6.5574424083417684</c:v>
                      </c:pt>
                      <c:pt idx="26">
                        <c:v>6.5705371058632247</c:v>
                      </c:pt>
                      <c:pt idx="27">
                        <c:v>6.5830539475064276</c:v>
                      </c:pt>
                      <c:pt idx="28">
                        <c:v>6.5950322454247123</c:v>
                      </c:pt>
                      <c:pt idx="29">
                        <c:v>6.6065078031091007</c:v>
                      </c:pt>
                      <c:pt idx="30">
                        <c:v>6.6175132489414805</c:v>
                      </c:pt>
                      <c:pt idx="31">
                        <c:v>6.6280783495768052</c:v>
                      </c:pt>
                      <c:pt idx="32">
                        <c:v>6.638230298351484</c:v>
                      </c:pt>
                      <c:pt idx="33">
                        <c:v>6.6479939771496577</c:v>
                      </c:pt>
                      <c:pt idx="34">
                        <c:v>6.6573921920561947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B3-4988-BCA0-4565D2DACAA4}"/>
                  </c:ext>
                </c:extLst>
              </c15:ser>
            </c15:filteredScatterSeries>
            <c15:filteredScatterSeries>
              <c15:ser>
                <c:idx val="10"/>
                <c:order val="9"/>
                <c:tx>
                  <c:v>TK_64_model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Sheet1!$BW$19:$BW$253</c15:sqref>
                        </c15:formulaRef>
                      </c:ext>
                    </c:extLst>
                    <c:numCache>
                      <c:formatCode>0.000</c:formatCode>
                      <c:ptCount val="235"/>
                      <c:pt idx="0">
                        <c:v>6.4172391637340249</c:v>
                      </c:pt>
                      <c:pt idx="1">
                        <c:v>6.338931930546293</c:v>
                      </c:pt>
                      <c:pt idx="2">
                        <c:v>6.2731403514401984</c:v>
                      </c:pt>
                      <c:pt idx="3">
                        <c:v>6.2212617832189094</c:v>
                      </c:pt>
                      <c:pt idx="4">
                        <c:v>6.183724749654079</c:v>
                      </c:pt>
                      <c:pt idx="5">
                        <c:v>6.1598639792355536</c:v>
                      </c:pt>
                      <c:pt idx="6">
                        <c:v>6.1480880639086326</c:v>
                      </c:pt>
                      <c:pt idx="7">
                        <c:v>6.1462530809676892</c:v>
                      </c:pt>
                      <c:pt idx="8">
                        <c:v>6.1520733458131351</c:v>
                      </c:pt>
                      <c:pt idx="9">
                        <c:v>6.1634337721044279</c:v>
                      </c:pt>
                      <c:pt idx="10">
                        <c:v>6.1785574085909474</c:v>
                      </c:pt>
                      <c:pt idx="11">
                        <c:v>6.1960512301641772</c:v>
                      </c:pt>
                      <c:pt idx="12">
                        <c:v>6.2148779131076388</c:v>
                      </c:pt>
                      <c:pt idx="13">
                        <c:v>6.2342954925603289</c:v>
                      </c:pt>
                      <c:pt idx="14">
                        <c:v>6.2537912800231146</c:v>
                      </c:pt>
                      <c:pt idx="15">
                        <c:v>6.2730228537602057</c:v>
                      </c:pt>
                      <c:pt idx="16">
                        <c:v>6.2917704079998114</c:v>
                      </c:pt>
                      <c:pt idx="17">
                        <c:v>6.309900443010326</c:v>
                      </c:pt>
                      <c:pt idx="18">
                        <c:v>6.3273390767748774</c:v>
                      </c:pt>
                      <c:pt idx="19">
                        <c:v>6.3440528852065281</c:v>
                      </c:pt>
                      <c:pt idx="20">
                        <c:v>6.3600353679268737</c:v>
                      </c:pt>
                      <c:pt idx="21">
                        <c:v>6.3752975015860951</c:v>
                      </c:pt>
                      <c:pt idx="22">
                        <c:v>6.3898612112010689</c:v>
                      </c:pt>
                      <c:pt idx="23">
                        <c:v>6.4037549007985772</c:v>
                      </c:pt>
                      <c:pt idx="24">
                        <c:v>6.4170104260138654</c:v>
                      </c:pt>
                      <c:pt idx="25">
                        <c:v>6.4296610705277129</c:v>
                      </c:pt>
                      <c:pt idx="26">
                        <c:v>6.4417402179037353</c:v>
                      </c:pt>
                      <c:pt idx="27">
                        <c:v>6.4532805027661864</c:v>
                      </c:pt>
                      <c:pt idx="28">
                        <c:v>6.4643132904591019</c:v>
                      </c:pt>
                      <c:pt idx="29">
                        <c:v>6.474868380099422</c:v>
                      </c:pt>
                      <c:pt idx="30">
                        <c:v>6.4849738579743033</c:v>
                      </c:pt>
                      <c:pt idx="31">
                        <c:v>6.4946560506239113</c:v>
                      </c:pt>
                      <c:pt idx="32">
                        <c:v>6.5039395425891255</c:v>
                      </c:pt>
                      <c:pt idx="33">
                        <c:v>6.5128472347213204</c:v>
                      </c:pt>
                      <c:pt idx="34">
                        <c:v>6.5214004265702323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18-429A-973B-1DA5F6A0257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v>TK_256_model</c:v>
                </c:tx>
                <c:spPr>
                  <a:ln w="2540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Sheet1!$AG$19:$AG$253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Sheet1!$CB$19:$CB$253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6.3327271449559648</c:v>
                      </c:pt>
                      <c:pt idx="1">
                        <c:v>6.35073226211248</c:v>
                      </c:pt>
                      <c:pt idx="2">
                        <c:v>6.3687375138999736</c:v>
                      </c:pt>
                      <c:pt idx="3">
                        <c:v>6.3867428998610754</c:v>
                      </c:pt>
                      <c:pt idx="4">
                        <c:v>6.4047484195399678</c:v>
                      </c:pt>
                      <c:pt idx="5">
                        <c:v>6.4227540724823813</c:v>
                      </c:pt>
                      <c:pt idx="6">
                        <c:v>6.4407598582355918</c:v>
                      </c:pt>
                      <c:pt idx="7">
                        <c:v>6.4587657763484119</c:v>
                      </c:pt>
                      <c:pt idx="8">
                        <c:v>6.4767718263711851</c:v>
                      </c:pt>
                      <c:pt idx="9">
                        <c:v>6.4947780078557855</c:v>
                      </c:pt>
                      <c:pt idx="10">
                        <c:v>6.5127843203556086</c:v>
                      </c:pt>
                      <c:pt idx="11">
                        <c:v>6.530790763425566</c:v>
                      </c:pt>
                      <c:pt idx="12">
                        <c:v>6.5487973366220817</c:v>
                      </c:pt>
                      <c:pt idx="13">
                        <c:v>6.5668040395030891</c:v>
                      </c:pt>
                      <c:pt idx="14">
                        <c:v>6.5848108716280196</c:v>
                      </c:pt>
                      <c:pt idx="15">
                        <c:v>6.6028178325578031</c:v>
                      </c:pt>
                      <c:pt idx="16">
                        <c:v>6.6208249218548625</c:v>
                      </c:pt>
                      <c:pt idx="17">
                        <c:v>6.6388321390831058</c:v>
                      </c:pt>
                      <c:pt idx="18">
                        <c:v>6.6568394838079206</c:v>
                      </c:pt>
                      <c:pt idx="19">
                        <c:v>6.6748469555961751</c:v>
                      </c:pt>
                      <c:pt idx="20">
                        <c:v>6.6928545540162059</c:v>
                      </c:pt>
                      <c:pt idx="21">
                        <c:v>6.7108622786378174</c:v>
                      </c:pt>
                      <c:pt idx="22">
                        <c:v>6.7288701290322743</c:v>
                      </c:pt>
                      <c:pt idx="23">
                        <c:v>6.7468781047722999</c:v>
                      </c:pt>
                      <c:pt idx="24">
                        <c:v>6.7648862054320658</c:v>
                      </c:pt>
                      <c:pt idx="25">
                        <c:v>6.7828944305871932</c:v>
                      </c:pt>
                      <c:pt idx="26">
                        <c:v>6.8009027798147441</c:v>
                      </c:pt>
                      <c:pt idx="27">
                        <c:v>6.8189112526932165</c:v>
                      </c:pt>
                      <c:pt idx="28">
                        <c:v>6.836919848802542</c:v>
                      </c:pt>
                      <c:pt idx="29">
                        <c:v>6.8549285677240768</c:v>
                      </c:pt>
                      <c:pt idx="30">
                        <c:v>6.8729374090406026</c:v>
                      </c:pt>
                      <c:pt idx="31">
                        <c:v>6.8909463723363151</c:v>
                      </c:pt>
                      <c:pt idx="32">
                        <c:v>6.9089554571968241</c:v>
                      </c:pt>
                      <c:pt idx="33">
                        <c:v>6.9269646632091488</c:v>
                      </c:pt>
                      <c:pt idx="34">
                        <c:v>6.9449739899617082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018-429A-973B-1DA5F6A0257B}"/>
                  </c:ext>
                </c:extLst>
              </c15:ser>
            </c15:filteredScatterSeries>
          </c:ext>
        </c:extLst>
      </c:scatterChart>
      <c:valAx>
        <c:axId val="79835839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8335"/>
        <c:crosses val="autoZero"/>
        <c:crossBetween val="midCat"/>
      </c:valAx>
      <c:valAx>
        <c:axId val="79838335"/>
        <c:scaling>
          <c:orientation val="minMax"/>
          <c:max val="10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5839"/>
        <c:crosses val="autoZero"/>
        <c:crossBetween val="midCat"/>
        <c:majorUnit val="0.1"/>
      </c:valAx>
      <c:spPr>
        <a:noFill/>
        <a:ln>
          <a:solidFill>
            <a:schemeClr val="accent1">
              <a:lumMod val="50000"/>
              <a:alpha val="2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7133787251104833"/>
          <c:y val="0.2617496663629808"/>
          <c:w val="0.11583910337228735"/>
          <c:h val="0.28566732820392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b-data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Sheet1!$CN$11:$CN$15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Sheet1!$CO$11:$CO$15</c:f>
              <c:numCache>
                <c:formatCode>General</c:formatCode>
                <c:ptCount val="5"/>
                <c:pt idx="0">
                  <c:v>1.87531695915034</c:v>
                </c:pt>
                <c:pt idx="1">
                  <c:v>1.3350408353303984</c:v>
                </c:pt>
                <c:pt idx="2">
                  <c:v>5.9439817804114776</c:v>
                </c:pt>
                <c:pt idx="3">
                  <c:v>5.2842958320780946</c:v>
                </c:pt>
                <c:pt idx="4">
                  <c:v>1.7165440783710508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8-4ADF-9111-A457E828458B}"/>
            </c:ext>
          </c:extLst>
        </c:ser>
        <c:ser>
          <c:idx val="1"/>
          <c:order val="1"/>
          <c:tx>
            <c:v>b-model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Sheet1!$CN$11:$CN$15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Sheet1!$CP$11:$CP$15</c:f>
              <c:numCache>
                <c:formatCode>General</c:formatCode>
                <c:ptCount val="5"/>
                <c:pt idx="0">
                  <c:v>8.7767006436192184E-6</c:v>
                </c:pt>
                <c:pt idx="1">
                  <c:v>1.3332509265800372</c:v>
                </c:pt>
                <c:pt idx="2">
                  <c:v>4.3136287964669675</c:v>
                </c:pt>
                <c:pt idx="3">
                  <c:v>4.3136726553363367</c:v>
                </c:pt>
                <c:pt idx="4">
                  <c:v>4.3136726555358225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58-4ADF-9111-A457E828458B}"/>
            </c:ext>
          </c:extLst>
        </c:ser>
        <c:ser>
          <c:idx val="2"/>
          <c:order val="2"/>
          <c:tx>
            <c:v>Kg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Sheet1!$CN$11:$CN$15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</c:numCache>
            </c:numRef>
          </c:xVal>
          <c:yVal>
            <c:numRef>
              <c:f>Sheet1!$CR$11:$CR$15</c:f>
              <c:numCache>
                <c:formatCode>General</c:formatCode>
                <c:ptCount val="5"/>
                <c:pt idx="0">
                  <c:v>2.2151388610926701</c:v>
                </c:pt>
                <c:pt idx="1">
                  <c:v>2.2151388610926701</c:v>
                </c:pt>
                <c:pt idx="2">
                  <c:v>2.2151388610926701</c:v>
                </c:pt>
                <c:pt idx="3">
                  <c:v>2.2151388610926701</c:v>
                </c:pt>
                <c:pt idx="4">
                  <c:v>2.2151388610926701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69-478A-B792-CE521A26F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696144"/>
        <c:axId val="1764760128"/>
      </c:scatterChart>
      <c:valAx>
        <c:axId val="18686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760128"/>
        <c:crosses val="autoZero"/>
        <c:crossBetween val="midCat"/>
      </c:valAx>
      <c:valAx>
        <c:axId val="17647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961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Ntotal data vs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86187643875845"/>
          <c:y val="7.7677063786623021E-2"/>
          <c:w val="0.73863978274526176"/>
          <c:h val="0.82094694071880381"/>
        </c:manualLayout>
      </c:layout>
      <c:scatterChart>
        <c:scatterStyle val="lineMarker"/>
        <c:varyColors val="0"/>
        <c:ser>
          <c:idx val="0"/>
          <c:order val="0"/>
          <c:tx>
            <c:v>TG_Data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Sheet1!$AH$19:$AH$49</c:f>
              <c:numCache>
                <c:formatCode>General</c:formatCode>
                <c:ptCount val="31"/>
                <c:pt idx="0">
                  <c:v>6.0042581961005084</c:v>
                </c:pt>
                <c:pt idx="1">
                  <c:v>6.0469116777243102</c:v>
                </c:pt>
                <c:pt idx="2">
                  <c:v>6.1278661544149147</c:v>
                </c:pt>
                <c:pt idx="3">
                  <c:v>6.1669756524278538</c:v>
                </c:pt>
                <c:pt idx="4">
                  <c:v>6.2093859568386938</c:v>
                </c:pt>
                <c:pt idx="5">
                  <c:v>6.231247108274979</c:v>
                </c:pt>
                <c:pt idx="6">
                  <c:v>6.2569066902663115</c:v>
                </c:pt>
                <c:pt idx="7">
                  <c:v>6.2488651620627307</c:v>
                </c:pt>
                <c:pt idx="8">
                  <c:v>6.3404227721629889</c:v>
                </c:pt>
                <c:pt idx="9">
                  <c:v>6.4282140410395909</c:v>
                </c:pt>
                <c:pt idx="10">
                  <c:v>6.4547362189165947</c:v>
                </c:pt>
                <c:pt idx="11">
                  <c:v>6.4903765207287982</c:v>
                </c:pt>
                <c:pt idx="12">
                  <c:v>6.642120465495652</c:v>
                </c:pt>
                <c:pt idx="13">
                  <c:v>6.684208867100768</c:v>
                </c:pt>
                <c:pt idx="14">
                  <c:v>6.7300358061255823</c:v>
                </c:pt>
                <c:pt idx="15">
                  <c:v>6.8294400710305512</c:v>
                </c:pt>
                <c:pt idx="16">
                  <c:v>6.9332440857957591</c:v>
                </c:pt>
                <c:pt idx="17">
                  <c:v>6.9704762945119088</c:v>
                </c:pt>
                <c:pt idx="18">
                  <c:v>7.0893600035578102</c:v>
                </c:pt>
                <c:pt idx="19">
                  <c:v>7.1853140351518867</c:v>
                </c:pt>
                <c:pt idx="20">
                  <c:v>7.2656203293368051</c:v>
                </c:pt>
                <c:pt idx="21">
                  <c:v>7.3580480407376898</c:v>
                </c:pt>
                <c:pt idx="22">
                  <c:v>7.4972183346271244</c:v>
                </c:pt>
                <c:pt idx="23">
                  <c:v>7.5073462380824312</c:v>
                </c:pt>
                <c:pt idx="24">
                  <c:v>7.5581062238501389</c:v>
                </c:pt>
                <c:pt idx="25">
                  <c:v>7.6658011062664855</c:v>
                </c:pt>
                <c:pt idx="26">
                  <c:v>7.7129112100176078</c:v>
                </c:pt>
                <c:pt idx="27">
                  <c:v>7.7834783203690732</c:v>
                </c:pt>
                <c:pt idx="28">
                  <c:v>7.8985035657541305</c:v>
                </c:pt>
                <c:pt idx="29">
                  <c:v>7.9787369800085814</c:v>
                </c:pt>
                <c:pt idx="30">
                  <c:v>8.0365913957490545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42-404C-8284-18C5D5A2C41F}"/>
            </c:ext>
          </c:extLst>
        </c:ser>
        <c:ser>
          <c:idx val="1"/>
          <c:order val="1"/>
          <c:tx>
            <c:v>TG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Sheet1!$BE$19:$BE$253</c:f>
              <c:numCache>
                <c:formatCode>General</c:formatCode>
                <c:ptCount val="235"/>
                <c:pt idx="10">
                  <c:v>6.4547362189165947</c:v>
                </c:pt>
                <c:pt idx="11">
                  <c:v>6.5360077166343897</c:v>
                </c:pt>
                <c:pt idx="12">
                  <c:v>6.6170444250397251</c:v>
                </c:pt>
                <c:pt idx="13">
                  <c:v>6.6978773969204806</c:v>
                </c:pt>
                <c:pt idx="14">
                  <c:v>6.7785303118473879</c:v>
                </c:pt>
                <c:pt idx="15">
                  <c:v>6.8590204244637052</c:v>
                </c:pt>
                <c:pt idx="16">
                  <c:v>6.9393592536391546</c:v>
                </c:pt>
                <c:pt idx="17">
                  <c:v>7.0195530506178194</c:v>
                </c:pt>
                <c:pt idx="18">
                  <c:v>7.0996030728899227</c:v>
                </c:pt>
                <c:pt idx="19">
                  <c:v>7.1795056816631941</c:v>
                </c:pt>
                <c:pt idx="20">
                  <c:v>7.2592522738110308</c:v>
                </c:pt>
                <c:pt idx="21">
                  <c:v>7.3388290536017706</c:v>
                </c:pt>
                <c:pt idx="22">
                  <c:v>7.4182166451360443</c:v>
                </c:pt>
                <c:pt idx="23">
                  <c:v>7.4973895431783522</c:v>
                </c:pt>
                <c:pt idx="24">
                  <c:v>7.5763153980690863</c:v>
                </c:pt>
                <c:pt idx="25">
                  <c:v>7.6549541299207267</c:v>
                </c:pt>
                <c:pt idx="26">
                  <c:v>7.7332568688046512</c:v>
                </c:pt>
                <c:pt idx="27">
                  <c:v>7.8111647218049907</c:v>
                </c:pt>
                <c:pt idx="28">
                  <c:v>7.8886073755665489</c:v>
                </c:pt>
                <c:pt idx="29">
                  <c:v>7.9655015554316391</c:v>
                </c:pt>
                <c:pt idx="30">
                  <c:v>8.0417493807464293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42-404C-8284-18C5D5A2C41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Sheet1!$AI$19:$AI$53</c:f>
              <c:numCache>
                <c:formatCode>General</c:formatCode>
                <c:ptCount val="35"/>
                <c:pt idx="0">
                  <c:v>6.0635801251695511</c:v>
                </c:pt>
                <c:pt idx="1">
                  <c:v>6.0436419373533452</c:v>
                </c:pt>
                <c:pt idx="2">
                  <c:v>6.1635864184988414</c:v>
                </c:pt>
                <c:pt idx="3">
                  <c:v>6.1924666142304803</c:v>
                </c:pt>
                <c:pt idx="4">
                  <c:v>6.197275365786223</c:v>
                </c:pt>
                <c:pt idx="5">
                  <c:v>6.1718484421059374</c:v>
                </c:pt>
                <c:pt idx="6">
                  <c:v>6.1905733059410322</c:v>
                </c:pt>
                <c:pt idx="7">
                  <c:v>6.2288827873610977</c:v>
                </c:pt>
                <c:pt idx="8">
                  <c:v>6.3335347889841884</c:v>
                </c:pt>
                <c:pt idx="9">
                  <c:v>6.3048230750871985</c:v>
                </c:pt>
                <c:pt idx="10">
                  <c:v>6.381611470044839</c:v>
                </c:pt>
                <c:pt idx="11">
                  <c:v>6.4575270105906677</c:v>
                </c:pt>
                <c:pt idx="12">
                  <c:v>6.4960917601035488</c:v>
                </c:pt>
                <c:pt idx="13">
                  <c:v>6.5370101939301399</c:v>
                </c:pt>
                <c:pt idx="14">
                  <c:v>6.6033999878969754</c:v>
                </c:pt>
                <c:pt idx="15">
                  <c:v>6.6996124678698807</c:v>
                </c:pt>
                <c:pt idx="16">
                  <c:v>6.8075766054466662</c:v>
                </c:pt>
                <c:pt idx="17">
                  <c:v>6.8506362465424813</c:v>
                </c:pt>
                <c:pt idx="18">
                  <c:v>6.9414662133126628</c:v>
                </c:pt>
                <c:pt idx="19">
                  <c:v>7.0139702515280389</c:v>
                </c:pt>
                <c:pt idx="20">
                  <c:v>7.1295378712942004</c:v>
                </c:pt>
                <c:pt idx="21">
                  <c:v>7.201470353719845</c:v>
                </c:pt>
                <c:pt idx="22">
                  <c:v>7.2846943776767503</c:v>
                </c:pt>
                <c:pt idx="23">
                  <c:v>7.4014419037933576</c:v>
                </c:pt>
                <c:pt idx="24">
                  <c:v>7.4754053303642962</c:v>
                </c:pt>
                <c:pt idx="25">
                  <c:v>7.5249938412333508</c:v>
                </c:pt>
                <c:pt idx="26">
                  <c:v>7.5796747395639805</c:v>
                </c:pt>
                <c:pt idx="27">
                  <c:v>7.6776546913175414</c:v>
                </c:pt>
                <c:pt idx="28">
                  <c:v>7.7655400153319976</c:v>
                </c:pt>
                <c:pt idx="29">
                  <c:v>7.8105672133563964</c:v>
                </c:pt>
                <c:pt idx="30">
                  <c:v>7.9073709125416718</c:v>
                </c:pt>
                <c:pt idx="31">
                  <c:v>7.9200226665261404</c:v>
                </c:pt>
                <c:pt idx="32">
                  <c:v>7.9201676153684986</c:v>
                </c:pt>
                <c:pt idx="33">
                  <c:v>7.9955429978952059</c:v>
                </c:pt>
                <c:pt idx="34">
                  <c:v>8.0450558546579014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42-404C-8284-18C5D5A2C41F}"/>
            </c:ext>
          </c:extLst>
        </c:ser>
        <c:ser>
          <c:idx val="3"/>
          <c:order val="3"/>
          <c:tx>
            <c:v>TK_1_model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Sheet1!$BH$19:$BH$253</c:f>
              <c:numCache>
                <c:formatCode>General</c:formatCode>
                <c:ptCount val="235"/>
                <c:pt idx="0">
                  <c:v>6.0635801250000005</c:v>
                </c:pt>
                <c:pt idx="1">
                  <c:v>6.0758750721238179</c:v>
                </c:pt>
                <c:pt idx="2">
                  <c:v>6.0881700222610569</c:v>
                </c:pt>
                <c:pt idx="3">
                  <c:v>6.1004649754092082</c:v>
                </c:pt>
                <c:pt idx="4">
                  <c:v>6.1127599315657628</c:v>
                </c:pt>
                <c:pt idx="5">
                  <c:v>6.1250548907282152</c:v>
                </c:pt>
                <c:pt idx="6">
                  <c:v>6.1373498528940615</c:v>
                </c:pt>
                <c:pt idx="7">
                  <c:v>6.1496448180607999</c:v>
                </c:pt>
                <c:pt idx="8">
                  <c:v>6.16193978622593</c:v>
                </c:pt>
                <c:pt idx="9">
                  <c:v>6.1742347573869552</c:v>
                </c:pt>
                <c:pt idx="10">
                  <c:v>6.1865297315413796</c:v>
                </c:pt>
                <c:pt idx="11">
                  <c:v>6.1988247086867103</c:v>
                </c:pt>
                <c:pt idx="12">
                  <c:v>6.211119688820455</c:v>
                </c:pt>
                <c:pt idx="13">
                  <c:v>6.223414671940124</c:v>
                </c:pt>
                <c:pt idx="14">
                  <c:v>6.2357096580432314</c:v>
                </c:pt>
                <c:pt idx="15">
                  <c:v>6.2480046471272921</c:v>
                </c:pt>
                <c:pt idx="16">
                  <c:v>6.2602996391898209</c:v>
                </c:pt>
                <c:pt idx="17">
                  <c:v>6.272594634228339</c:v>
                </c:pt>
                <c:pt idx="18">
                  <c:v>6.2848896322403673</c:v>
                </c:pt>
                <c:pt idx="19">
                  <c:v>6.2971846332234271</c:v>
                </c:pt>
                <c:pt idx="20">
                  <c:v>6.3094796371750457</c:v>
                </c:pt>
                <c:pt idx="21">
                  <c:v>6.3217746440927485</c:v>
                </c:pt>
                <c:pt idx="22">
                  <c:v>6.3340696539740664</c:v>
                </c:pt>
                <c:pt idx="23">
                  <c:v>6.3463646668165294</c:v>
                </c:pt>
                <c:pt idx="24">
                  <c:v>6.358659682617672</c:v>
                </c:pt>
                <c:pt idx="25">
                  <c:v>6.3709547013750285</c:v>
                </c:pt>
                <c:pt idx="26">
                  <c:v>6.3832497230861378</c:v>
                </c:pt>
                <c:pt idx="27">
                  <c:v>6.3955447477485388</c:v>
                </c:pt>
                <c:pt idx="28">
                  <c:v>6.4078397753597729</c:v>
                </c:pt>
                <c:pt idx="29">
                  <c:v>6.4201348059173835</c:v>
                </c:pt>
                <c:pt idx="30">
                  <c:v>6.4324298394189174</c:v>
                </c:pt>
                <c:pt idx="31">
                  <c:v>6.4447248758619207</c:v>
                </c:pt>
                <c:pt idx="32">
                  <c:v>6.4570199152439454</c:v>
                </c:pt>
                <c:pt idx="33">
                  <c:v>6.4693149575625419</c:v>
                </c:pt>
                <c:pt idx="34">
                  <c:v>6.4816100028152634</c:v>
                </c:pt>
                <c:pt idx="35">
                  <c:v>6.4939050509996674</c:v>
                </c:pt>
                <c:pt idx="36">
                  <c:v>6.5062001021133113</c:v>
                </c:pt>
                <c:pt idx="37">
                  <c:v>6.5184951561537545</c:v>
                </c:pt>
                <c:pt idx="38">
                  <c:v>6.5307902131185598</c:v>
                </c:pt>
                <c:pt idx="39">
                  <c:v>6.5430852730052909</c:v>
                </c:pt>
                <c:pt idx="40">
                  <c:v>6.5553803358115141</c:v>
                </c:pt>
                <c:pt idx="41">
                  <c:v>6.5676754015347969</c:v>
                </c:pt>
                <c:pt idx="42">
                  <c:v>6.57997047017271</c:v>
                </c:pt>
                <c:pt idx="43">
                  <c:v>6.5922655417228251</c:v>
                </c:pt>
                <c:pt idx="44">
                  <c:v>6.6045606161827175</c:v>
                </c:pt>
                <c:pt idx="45">
                  <c:v>6.6168556935499616</c:v>
                </c:pt>
                <c:pt idx="46">
                  <c:v>6.6291507738221371</c:v>
                </c:pt>
                <c:pt idx="47">
                  <c:v>6.6414458569968238</c:v>
                </c:pt>
                <c:pt idx="48">
                  <c:v>6.653740943071603</c:v>
                </c:pt>
                <c:pt idx="49">
                  <c:v>6.6660360320440599</c:v>
                </c:pt>
                <c:pt idx="50">
                  <c:v>6.6783311239117822</c:v>
                </c:pt>
                <c:pt idx="51">
                  <c:v>6.6906262186723549</c:v>
                </c:pt>
                <c:pt idx="52">
                  <c:v>6.702921316323371</c:v>
                </c:pt>
                <c:pt idx="53">
                  <c:v>6.7152164168624218</c:v>
                </c:pt>
                <c:pt idx="54">
                  <c:v>6.7275115202871012</c:v>
                </c:pt>
                <c:pt idx="55">
                  <c:v>6.7398066265950067</c:v>
                </c:pt>
                <c:pt idx="56">
                  <c:v>6.7521017357837358</c:v>
                </c:pt>
                <c:pt idx="57">
                  <c:v>6.7643968478508887</c:v>
                </c:pt>
                <c:pt idx="58">
                  <c:v>6.7766919627940672</c:v>
                </c:pt>
                <c:pt idx="59">
                  <c:v>6.7889870806108776</c:v>
                </c:pt>
                <c:pt idx="60">
                  <c:v>6.8012822012989238</c:v>
                </c:pt>
                <c:pt idx="61">
                  <c:v>6.8135773248558156</c:v>
                </c:pt>
                <c:pt idx="62">
                  <c:v>6.8258724512791638</c:v>
                </c:pt>
                <c:pt idx="63">
                  <c:v>6.8381675805665783</c:v>
                </c:pt>
                <c:pt idx="64">
                  <c:v>6.8504627127156761</c:v>
                </c:pt>
                <c:pt idx="65">
                  <c:v>6.8627578477240716</c:v>
                </c:pt>
                <c:pt idx="66">
                  <c:v>6.8750529855893836</c:v>
                </c:pt>
                <c:pt idx="67">
                  <c:v>6.8873481263092335</c:v>
                </c:pt>
                <c:pt idx="68">
                  <c:v>6.8996432698812411</c:v>
                </c:pt>
                <c:pt idx="69">
                  <c:v>6.9119384163030322</c:v>
                </c:pt>
                <c:pt idx="70">
                  <c:v>6.9242335655722336</c:v>
                </c:pt>
                <c:pt idx="71">
                  <c:v>6.9365287176864721</c:v>
                </c:pt>
                <c:pt idx="72">
                  <c:v>6.9488238726433771</c:v>
                </c:pt>
                <c:pt idx="73">
                  <c:v>6.9611190304405834</c:v>
                </c:pt>
                <c:pt idx="74">
                  <c:v>6.9734141910757224</c:v>
                </c:pt>
                <c:pt idx="75">
                  <c:v>6.9857093545464322</c:v>
                </c:pt>
                <c:pt idx="76">
                  <c:v>6.9980045208503494</c:v>
                </c:pt>
                <c:pt idx="77">
                  <c:v>7.0102996899851142</c:v>
                </c:pt>
                <c:pt idx="78">
                  <c:v>7.0225948619483693</c:v>
                </c:pt>
                <c:pt idx="79">
                  <c:v>7.0348900367377576</c:v>
                </c:pt>
                <c:pt idx="80">
                  <c:v>7.0471852143509253</c:v>
                </c:pt>
                <c:pt idx="81">
                  <c:v>7.0594803947855214</c:v>
                </c:pt>
                <c:pt idx="82">
                  <c:v>7.071775578039194</c:v>
                </c:pt>
                <c:pt idx="83">
                  <c:v>7.0840707641095948</c:v>
                </c:pt>
                <c:pt idx="84">
                  <c:v>7.096365952994379</c:v>
                </c:pt>
                <c:pt idx="85">
                  <c:v>7.1086611446912018</c:v>
                </c:pt>
                <c:pt idx="86">
                  <c:v>7.1209563391977202</c:v>
                </c:pt>
                <c:pt idx="87">
                  <c:v>7.1332515365115947</c:v>
                </c:pt>
                <c:pt idx="88">
                  <c:v>7.145546736630485</c:v>
                </c:pt>
                <c:pt idx="89">
                  <c:v>7.1578419395520569</c:v>
                </c:pt>
                <c:pt idx="90">
                  <c:v>7.1701371452739737</c:v>
                </c:pt>
                <c:pt idx="91">
                  <c:v>7.1824323537939039</c:v>
                </c:pt>
                <c:pt idx="92">
                  <c:v>7.1947275651095168</c:v>
                </c:pt>
                <c:pt idx="93">
                  <c:v>7.2070227792184838</c:v>
                </c:pt>
                <c:pt idx="94">
                  <c:v>7.2193179961184768</c:v>
                </c:pt>
                <c:pt idx="95">
                  <c:v>7.2316132158071724</c:v>
                </c:pt>
                <c:pt idx="96">
                  <c:v>7.2439084382822472</c:v>
                </c:pt>
                <c:pt idx="97">
                  <c:v>7.2562036635413794</c:v>
                </c:pt>
                <c:pt idx="98">
                  <c:v>7.2684988915822508</c:v>
                </c:pt>
                <c:pt idx="99">
                  <c:v>7.2807941224025443</c:v>
                </c:pt>
                <c:pt idx="100">
                  <c:v>7.2930893559999443</c:v>
                </c:pt>
                <c:pt idx="101">
                  <c:v>7.3053845923721381</c:v>
                </c:pt>
                <c:pt idx="102">
                  <c:v>7.3176798315168128</c:v>
                </c:pt>
                <c:pt idx="103">
                  <c:v>7.3299750734316609</c:v>
                </c:pt>
                <c:pt idx="104">
                  <c:v>7.3422703181143731</c:v>
                </c:pt>
                <c:pt idx="105">
                  <c:v>7.3545655655626456</c:v>
                </c:pt>
                <c:pt idx="106">
                  <c:v>7.3668608157741735</c:v>
                </c:pt>
                <c:pt idx="107">
                  <c:v>7.3791560687466546</c:v>
                </c:pt>
                <c:pt idx="108">
                  <c:v>7.3914513244777904</c:v>
                </c:pt>
                <c:pt idx="109">
                  <c:v>7.4037465829652831</c:v>
                </c:pt>
                <c:pt idx="110">
                  <c:v>7.416041844206835</c:v>
                </c:pt>
                <c:pt idx="111">
                  <c:v>7.4283371082001537</c:v>
                </c:pt>
                <c:pt idx="112">
                  <c:v>7.4406323749429459</c:v>
                </c:pt>
                <c:pt idx="113">
                  <c:v>7.452927644432922</c:v>
                </c:pt>
                <c:pt idx="114">
                  <c:v>7.465222916667793</c:v>
                </c:pt>
                <c:pt idx="115">
                  <c:v>7.4775181916452729</c:v>
                </c:pt>
                <c:pt idx="116">
                  <c:v>7.4898134693630771</c:v>
                </c:pt>
                <c:pt idx="117">
                  <c:v>7.5021087498189232</c:v>
                </c:pt>
                <c:pt idx="118">
                  <c:v>7.5144040330105302</c:v>
                </c:pt>
                <c:pt idx="119">
                  <c:v>7.5266993189356191</c:v>
                </c:pt>
                <c:pt idx="120">
                  <c:v>7.5389946075919125</c:v>
                </c:pt>
                <c:pt idx="121">
                  <c:v>7.5512898989771369</c:v>
                </c:pt>
                <c:pt idx="122">
                  <c:v>7.5635851930890174</c:v>
                </c:pt>
                <c:pt idx="123">
                  <c:v>7.5758804899252841</c:v>
                </c:pt>
                <c:pt idx="124">
                  <c:v>7.5881757894836657</c:v>
                </c:pt>
                <c:pt idx="125">
                  <c:v>7.6004710917618974</c:v>
                </c:pt>
                <c:pt idx="126">
                  <c:v>7.6127663967577117</c:v>
                </c:pt>
                <c:pt idx="127">
                  <c:v>7.6250617044688456</c:v>
                </c:pt>
                <c:pt idx="128">
                  <c:v>7.6373570148930368</c:v>
                </c:pt>
                <c:pt idx="129">
                  <c:v>7.6496523280280257</c:v>
                </c:pt>
                <c:pt idx="130">
                  <c:v>7.6619476438715539</c:v>
                </c:pt>
                <c:pt idx="131">
                  <c:v>7.6742429624213662</c:v>
                </c:pt>
                <c:pt idx="132">
                  <c:v>7.6865382836752074</c:v>
                </c:pt>
                <c:pt idx="133">
                  <c:v>7.6988336076308252</c:v>
                </c:pt>
                <c:pt idx="134">
                  <c:v>7.711128934285969</c:v>
                </c:pt>
                <c:pt idx="135">
                  <c:v>7.7234242636383899</c:v>
                </c:pt>
                <c:pt idx="136">
                  <c:v>7.7357195956858424</c:v>
                </c:pt>
                <c:pt idx="137">
                  <c:v>7.7480149304260797</c:v>
                </c:pt>
                <c:pt idx="138">
                  <c:v>7.7603102678568607</c:v>
                </c:pt>
                <c:pt idx="139">
                  <c:v>7.7726056079759429</c:v>
                </c:pt>
                <c:pt idx="140">
                  <c:v>7.7849009507810871</c:v>
                </c:pt>
                <c:pt idx="141">
                  <c:v>7.7971962962700561</c:v>
                </c:pt>
                <c:pt idx="142">
                  <c:v>7.8094916444406151</c:v>
                </c:pt>
                <c:pt idx="143">
                  <c:v>7.8217869952905277</c:v>
                </c:pt>
                <c:pt idx="144">
                  <c:v>7.8340823488175655</c:v>
                </c:pt>
                <c:pt idx="145">
                  <c:v>7.8463777050194965</c:v>
                </c:pt>
                <c:pt idx="146">
                  <c:v>7.8586730638940923</c:v>
                </c:pt>
                <c:pt idx="147">
                  <c:v>7.8709684254391279</c:v>
                </c:pt>
                <c:pt idx="148">
                  <c:v>7.8832637896523785</c:v>
                </c:pt>
                <c:pt idx="149">
                  <c:v>7.8955591565316201</c:v>
                </c:pt>
                <c:pt idx="150">
                  <c:v>7.9078545260746331</c:v>
                </c:pt>
                <c:pt idx="151">
                  <c:v>7.9201498982791998</c:v>
                </c:pt>
                <c:pt idx="152">
                  <c:v>7.9324452731431014</c:v>
                </c:pt>
                <c:pt idx="153">
                  <c:v>7.9447406506641229</c:v>
                </c:pt>
                <c:pt idx="154">
                  <c:v>7.957036030840051</c:v>
                </c:pt>
                <c:pt idx="155">
                  <c:v>7.9693314136686748</c:v>
                </c:pt>
                <c:pt idx="156">
                  <c:v>7.9816267991477856</c:v>
                </c:pt>
                <c:pt idx="157">
                  <c:v>7.9939221872751727</c:v>
                </c:pt>
                <c:pt idx="158">
                  <c:v>8.0062175780486324</c:v>
                </c:pt>
                <c:pt idx="159">
                  <c:v>8.0185129714659595</c:v>
                </c:pt>
                <c:pt idx="160">
                  <c:v>8.0308083675249531</c:v>
                </c:pt>
                <c:pt idx="161">
                  <c:v>8.0431037662234104</c:v>
                </c:pt>
                <c:pt idx="162">
                  <c:v>8.0553991675591359</c:v>
                </c:pt>
                <c:pt idx="163">
                  <c:v>8.0676945715299286</c:v>
                </c:pt>
                <c:pt idx="164">
                  <c:v>8.0799899781335967</c:v>
                </c:pt>
                <c:pt idx="165">
                  <c:v>8.0922853873679479</c:v>
                </c:pt>
                <c:pt idx="166">
                  <c:v>8.1045807992307886</c:v>
                </c:pt>
                <c:pt idx="167">
                  <c:v>8.1168762137199284</c:v>
                </c:pt>
                <c:pt idx="168">
                  <c:v>8.1291716308331825</c:v>
                </c:pt>
                <c:pt idx="169">
                  <c:v>8.1414670505683642</c:v>
                </c:pt>
                <c:pt idx="170">
                  <c:v>8.1537624729232885</c:v>
                </c:pt>
                <c:pt idx="171">
                  <c:v>8.1660578978957723</c:v>
                </c:pt>
                <c:pt idx="172">
                  <c:v>8.1783533254836378</c:v>
                </c:pt>
                <c:pt idx="173">
                  <c:v>8.1906487556847054</c:v>
                </c:pt>
                <c:pt idx="174">
                  <c:v>8.2029441884967991</c:v>
                </c:pt>
                <c:pt idx="175">
                  <c:v>8.215239623917741</c:v>
                </c:pt>
                <c:pt idx="176">
                  <c:v>8.2275350619453604</c:v>
                </c:pt>
                <c:pt idx="177">
                  <c:v>8.2398305025774867</c:v>
                </c:pt>
                <c:pt idx="178">
                  <c:v>8.2521259458119474</c:v>
                </c:pt>
                <c:pt idx="179">
                  <c:v>8.2644213916465787</c:v>
                </c:pt>
                <c:pt idx="180">
                  <c:v>8.2767168400792119</c:v>
                </c:pt>
                <c:pt idx="181">
                  <c:v>8.2890122911076833</c:v>
                </c:pt>
                <c:pt idx="182">
                  <c:v>8.3013077447298311</c:v>
                </c:pt>
                <c:pt idx="183">
                  <c:v>8.3136032009434935</c:v>
                </c:pt>
                <c:pt idx="184">
                  <c:v>8.3258986597465139</c:v>
                </c:pt>
                <c:pt idx="185">
                  <c:v>8.3381941211367341</c:v>
                </c:pt>
                <c:pt idx="186">
                  <c:v>8.3504895851120011</c:v>
                </c:pt>
                <c:pt idx="187">
                  <c:v>8.3627850516701585</c:v>
                </c:pt>
                <c:pt idx="188">
                  <c:v>8.3750805208090551</c:v>
                </c:pt>
                <c:pt idx="189">
                  <c:v>8.3873759925265432</c:v>
                </c:pt>
                <c:pt idx="190">
                  <c:v>8.3996714668204735</c:v>
                </c:pt>
                <c:pt idx="191">
                  <c:v>8.4119669436887001</c:v>
                </c:pt>
                <c:pt idx="192">
                  <c:v>8.424262423129079</c:v>
                </c:pt>
                <c:pt idx="193">
                  <c:v>8.4365579051394679</c:v>
                </c:pt>
                <c:pt idx="194">
                  <c:v>8.4488533897177263</c:v>
                </c:pt>
                <c:pt idx="195">
                  <c:v>8.4611488768617118</c:v>
                </c:pt>
                <c:pt idx="196">
                  <c:v>8.4734443665692911</c:v>
                </c:pt>
                <c:pt idx="197">
                  <c:v>8.485739858838329</c:v>
                </c:pt>
                <c:pt idx="198">
                  <c:v>8.4980353536666886</c:v>
                </c:pt>
                <c:pt idx="199">
                  <c:v>8.51033085105224</c:v>
                </c:pt>
                <c:pt idx="200">
                  <c:v>8.5226263509928515</c:v>
                </c:pt>
                <c:pt idx="201">
                  <c:v>8.5349218534863986</c:v>
                </c:pt>
                <c:pt idx="202">
                  <c:v>8.5472173585307498</c:v>
                </c:pt>
                <c:pt idx="203">
                  <c:v>8.559512866123784</c:v>
                </c:pt>
                <c:pt idx="204">
                  <c:v>8.5718083762633768</c:v>
                </c:pt>
                <c:pt idx="205">
                  <c:v>8.5841038889474071</c:v>
                </c:pt>
                <c:pt idx="206">
                  <c:v>8.5963994041737557</c:v>
                </c:pt>
                <c:pt idx="207">
                  <c:v>8.6086949219403053</c:v>
                </c:pt>
                <c:pt idx="208">
                  <c:v>8.6209904422449366</c:v>
                </c:pt>
                <c:pt idx="209">
                  <c:v>8.6332859650855411</c:v>
                </c:pt>
                <c:pt idx="210">
                  <c:v>8.6455814904600015</c:v>
                </c:pt>
                <c:pt idx="211">
                  <c:v>8.657877018366209</c:v>
                </c:pt>
                <c:pt idx="212">
                  <c:v>8.6701725488020553</c:v>
                </c:pt>
                <c:pt idx="213">
                  <c:v>8.6824680817654318</c:v>
                </c:pt>
                <c:pt idx="214">
                  <c:v>8.6947636172542335</c:v>
                </c:pt>
                <c:pt idx="215">
                  <c:v>8.707059155266359</c:v>
                </c:pt>
                <c:pt idx="216">
                  <c:v>8.7193546957997032</c:v>
                </c:pt>
                <c:pt idx="217">
                  <c:v>8.7316502388521666</c:v>
                </c:pt>
                <c:pt idx="218">
                  <c:v>8.743945784421653</c:v>
                </c:pt>
                <c:pt idx="219">
                  <c:v>8.7562413325060628</c:v>
                </c:pt>
                <c:pt idx="220">
                  <c:v>8.7685368831033035</c:v>
                </c:pt>
                <c:pt idx="221">
                  <c:v>8.7808324362112824</c:v>
                </c:pt>
                <c:pt idx="222">
                  <c:v>8.7931279918279035</c:v>
                </c:pt>
                <c:pt idx="223">
                  <c:v>8.8054235499510831</c:v>
                </c:pt>
                <c:pt idx="224">
                  <c:v>8.8177191105787287</c:v>
                </c:pt>
                <c:pt idx="225">
                  <c:v>8.8300146737087566</c:v>
                </c:pt>
                <c:pt idx="226">
                  <c:v>8.8423102393390813</c:v>
                </c:pt>
                <c:pt idx="227">
                  <c:v>8.854605807467621</c:v>
                </c:pt>
                <c:pt idx="228">
                  <c:v>8.8669013780922956</c:v>
                </c:pt>
                <c:pt idx="229">
                  <c:v>8.8791969512110214</c:v>
                </c:pt>
                <c:pt idx="230">
                  <c:v>8.8914925268217253</c:v>
                </c:pt>
                <c:pt idx="231">
                  <c:v>8.9037881049223309</c:v>
                </c:pt>
                <c:pt idx="232">
                  <c:v>8.9160836855107632</c:v>
                </c:pt>
                <c:pt idx="233">
                  <c:v>8.9283792685849495</c:v>
                </c:pt>
                <c:pt idx="234">
                  <c:v>8.94067485414282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42-404C-8284-18C5D5A2C41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Sheet1!$AJ$19:$AJ$130</c:f>
              <c:numCache>
                <c:formatCode>General</c:formatCode>
                <c:ptCount val="112"/>
                <c:pt idx="0">
                  <c:v>6.09107163247229</c:v>
                </c:pt>
                <c:pt idx="1">
                  <c:v>6.0953891151145516</c:v>
                </c:pt>
                <c:pt idx="2">
                  <c:v>6.1011376606329781</c:v>
                </c:pt>
                <c:pt idx="3">
                  <c:v>6.2349509601889714</c:v>
                </c:pt>
                <c:pt idx="4">
                  <c:v>6.1735910669734899</c:v>
                </c:pt>
                <c:pt idx="5">
                  <c:v>6.2705955187536677</c:v>
                </c:pt>
                <c:pt idx="6">
                  <c:v>6.3298863702784347</c:v>
                </c:pt>
                <c:pt idx="7">
                  <c:v>6.334777701379938</c:v>
                </c:pt>
                <c:pt idx="8">
                  <c:v>6.3373470796100957</c:v>
                </c:pt>
                <c:pt idx="9">
                  <c:v>6.3071737814663322</c:v>
                </c:pt>
                <c:pt idx="10">
                  <c:v>6.358531397606475</c:v>
                </c:pt>
                <c:pt idx="11">
                  <c:v>6.3961707972145234</c:v>
                </c:pt>
                <c:pt idx="12">
                  <c:v>6.4786153740125165</c:v>
                </c:pt>
                <c:pt idx="13">
                  <c:v>6.5088100991603248</c:v>
                </c:pt>
                <c:pt idx="14">
                  <c:v>6.5413907878829889</c:v>
                </c:pt>
                <c:pt idx="15">
                  <c:v>6.5824530781048303</c:v>
                </c:pt>
                <c:pt idx="16">
                  <c:v>6.7366842988720119</c:v>
                </c:pt>
                <c:pt idx="17">
                  <c:v>6.7565488676362957</c:v>
                </c:pt>
                <c:pt idx="18">
                  <c:v>6.8614779564007113</c:v>
                </c:pt>
                <c:pt idx="19">
                  <c:v>6.8889099677077477</c:v>
                </c:pt>
                <c:pt idx="20">
                  <c:v>6.9875564729136759</c:v>
                </c:pt>
                <c:pt idx="21">
                  <c:v>6.9786947741202816</c:v>
                </c:pt>
                <c:pt idx="22">
                  <c:v>6.9741312936856703</c:v>
                </c:pt>
                <c:pt idx="23">
                  <c:v>6.9824697704834957</c:v>
                </c:pt>
                <c:pt idx="24">
                  <c:v>7.0757624708123252</c:v>
                </c:pt>
                <c:pt idx="25">
                  <c:v>7.1032223132354542</c:v>
                </c:pt>
                <c:pt idx="26">
                  <c:v>7.1528259658746398</c:v>
                </c:pt>
                <c:pt idx="27">
                  <c:v>7.1352217647275236</c:v>
                </c:pt>
                <c:pt idx="28">
                  <c:v>7.1741279502037134</c:v>
                </c:pt>
                <c:pt idx="29">
                  <c:v>7.1752631525225343</c:v>
                </c:pt>
                <c:pt idx="30">
                  <c:v>7.2025669646017558</c:v>
                </c:pt>
                <c:pt idx="31">
                  <c:v>7.2814456792846531</c:v>
                </c:pt>
                <c:pt idx="32">
                  <c:v>7.246088341466141</c:v>
                </c:pt>
                <c:pt idx="33">
                  <c:v>7.3093342564682668</c:v>
                </c:pt>
                <c:pt idx="34">
                  <c:v>7.2808122719624313</c:v>
                </c:pt>
                <c:pt idx="35">
                  <c:v>7.3672968062752835</c:v>
                </c:pt>
                <c:pt idx="36">
                  <c:v>7.3608230399702723</c:v>
                </c:pt>
                <c:pt idx="37">
                  <c:v>7.3913506167951164</c:v>
                </c:pt>
                <c:pt idx="38">
                  <c:v>7.3955648384269121</c:v>
                </c:pt>
                <c:pt idx="39">
                  <c:v>7.389954057387766</c:v>
                </c:pt>
                <c:pt idx="40">
                  <c:v>7.4242622654354484</c:v>
                </c:pt>
                <c:pt idx="41">
                  <c:v>7.4712578916705237</c:v>
                </c:pt>
                <c:pt idx="42">
                  <c:v>7.4725874107781252</c:v>
                </c:pt>
                <c:pt idx="43">
                  <c:v>7.4644342555138952</c:v>
                </c:pt>
                <c:pt idx="44">
                  <c:v>7.5257067297379052</c:v>
                </c:pt>
                <c:pt idx="45">
                  <c:v>7.5739224621111205</c:v>
                </c:pt>
                <c:pt idx="46">
                  <c:v>7.483730386586112</c:v>
                </c:pt>
                <c:pt idx="47">
                  <c:v>7.5889084516272503</c:v>
                </c:pt>
                <c:pt idx="48">
                  <c:v>7.6142086442704464</c:v>
                </c:pt>
                <c:pt idx="49">
                  <c:v>7.6472368273746456</c:v>
                </c:pt>
                <c:pt idx="50">
                  <c:v>7.6423586850608585</c:v>
                </c:pt>
                <c:pt idx="51">
                  <c:v>7.6233540883192283</c:v>
                </c:pt>
                <c:pt idx="52">
                  <c:v>7.6689597880231677</c:v>
                </c:pt>
                <c:pt idx="53">
                  <c:v>7.6798618127820486</c:v>
                </c:pt>
                <c:pt idx="54">
                  <c:v>7.6439241334859727</c:v>
                </c:pt>
                <c:pt idx="55">
                  <c:v>7.6537609840452543</c:v>
                </c:pt>
                <c:pt idx="56">
                  <c:v>7.729323922713129</c:v>
                </c:pt>
                <c:pt idx="57">
                  <c:v>7.6990819619170257</c:v>
                </c:pt>
                <c:pt idx="58">
                  <c:v>7.6994771529684725</c:v>
                </c:pt>
                <c:pt idx="59">
                  <c:v>7.6485336092391956</c:v>
                </c:pt>
                <c:pt idx="60">
                  <c:v>7.7381860305800068</c:v>
                </c:pt>
                <c:pt idx="61">
                  <c:v>7.7376735701389787</c:v>
                </c:pt>
                <c:pt idx="62">
                  <c:v>7.6877343833569256</c:v>
                </c:pt>
                <c:pt idx="63">
                  <c:v>7.7677258162744867</c:v>
                </c:pt>
                <c:pt idx="64">
                  <c:v>7.7579720405168509</c:v>
                </c:pt>
                <c:pt idx="65">
                  <c:v>7.7405460355676068</c:v>
                </c:pt>
                <c:pt idx="66">
                  <c:v>7.7012915863745803</c:v>
                </c:pt>
                <c:pt idx="67">
                  <c:v>7.7546061409917364</c:v>
                </c:pt>
                <c:pt idx="68">
                  <c:v>7.8008409529289438</c:v>
                </c:pt>
                <c:pt idx="69">
                  <c:v>7.6912739001673227</c:v>
                </c:pt>
                <c:pt idx="70">
                  <c:v>7.7441504264283001</c:v>
                </c:pt>
                <c:pt idx="71">
                  <c:v>7.7656863393496645</c:v>
                </c:pt>
                <c:pt idx="72">
                  <c:v>7.7848566651821596</c:v>
                </c:pt>
                <c:pt idx="73">
                  <c:v>7.7136184933536835</c:v>
                </c:pt>
                <c:pt idx="74">
                  <c:v>7.6895236596176897</c:v>
                </c:pt>
                <c:pt idx="75">
                  <c:v>7.7899439836488362</c:v>
                </c:pt>
                <c:pt idx="76">
                  <c:v>7.7038805861354236</c:v>
                </c:pt>
                <c:pt idx="77">
                  <c:v>7.7300153829084302</c:v>
                </c:pt>
                <c:pt idx="78">
                  <c:v>7.7455199486455077</c:v>
                </c:pt>
                <c:pt idx="79">
                  <c:v>7.7673803004312667</c:v>
                </c:pt>
                <c:pt idx="80">
                  <c:v>7.6579606405122611</c:v>
                </c:pt>
                <c:pt idx="81">
                  <c:v>7.7963535215169308</c:v>
                </c:pt>
                <c:pt idx="82">
                  <c:v>7.7918020880700229</c:v>
                </c:pt>
                <c:pt idx="83">
                  <c:v>7.8274008950297951</c:v>
                </c:pt>
                <c:pt idx="84">
                  <c:v>7.6427517098761948</c:v>
                </c:pt>
                <c:pt idx="85">
                  <c:v>7.7669211384135046</c:v>
                </c:pt>
                <c:pt idx="86">
                  <c:v>7.7390302741278365</c:v>
                </c:pt>
                <c:pt idx="87">
                  <c:v>7.7062336278433428</c:v>
                </c:pt>
                <c:pt idx="88">
                  <c:v>7.7584269670272139</c:v>
                </c:pt>
                <c:pt idx="89">
                  <c:v>7.8042335311398876</c:v>
                </c:pt>
                <c:pt idx="90">
                  <c:v>7.6779678940417746</c:v>
                </c:pt>
                <c:pt idx="91">
                  <c:v>7.7336056129074464</c:v>
                </c:pt>
                <c:pt idx="92">
                  <c:v>7.7196290550679807</c:v>
                </c:pt>
                <c:pt idx="93">
                  <c:v>7.7723803081854683</c:v>
                </c:pt>
                <c:pt idx="94">
                  <c:v>7.6929393318889696</c:v>
                </c:pt>
                <c:pt idx="95">
                  <c:v>7.7441563847224142</c:v>
                </c:pt>
                <c:pt idx="96">
                  <c:v>7.7188494762067172</c:v>
                </c:pt>
                <c:pt idx="97">
                  <c:v>7.6636279613502847</c:v>
                </c:pt>
                <c:pt idx="98">
                  <c:v>7.7022938964463545</c:v>
                </c:pt>
                <c:pt idx="99">
                  <c:v>7.7601974544801555</c:v>
                </c:pt>
                <c:pt idx="100">
                  <c:v>7.7275984585659874</c:v>
                </c:pt>
                <c:pt idx="101">
                  <c:v>7.7265742429349054</c:v>
                </c:pt>
                <c:pt idx="102">
                  <c:v>7.7543558406370519</c:v>
                </c:pt>
                <c:pt idx="103">
                  <c:v>7.707446736474167</c:v>
                </c:pt>
                <c:pt idx="104">
                  <c:v>7.670597986765797</c:v>
                </c:pt>
                <c:pt idx="105">
                  <c:v>7.7177222514376034</c:v>
                </c:pt>
                <c:pt idx="106">
                  <c:v>7.7191869744586574</c:v>
                </c:pt>
                <c:pt idx="107">
                  <c:v>7.7257275764882127</c:v>
                </c:pt>
                <c:pt idx="108">
                  <c:v>7.780952419395212</c:v>
                </c:pt>
                <c:pt idx="109">
                  <c:v>7.7693924717119929</c:v>
                </c:pt>
                <c:pt idx="110">
                  <c:v>7.6847882440449187</c:v>
                </c:pt>
                <c:pt idx="111">
                  <c:v>7.7382713311653903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42-404C-8284-18C5D5A2C41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Sheet1!$BM$19:$BM$130</c:f>
              <c:numCache>
                <c:formatCode>General</c:formatCode>
                <c:ptCount val="112"/>
                <c:pt idx="0">
                  <c:v>5.8932264819190499</c:v>
                </c:pt>
                <c:pt idx="1">
                  <c:v>5.9254959174362289</c:v>
                </c:pt>
                <c:pt idx="2">
                  <c:v>5.9576364637891039</c:v>
                </c:pt>
                <c:pt idx="3">
                  <c:v>5.9896608201002142</c:v>
                </c:pt>
                <c:pt idx="4">
                  <c:v>6.021580544983097</c:v>
                </c:pt>
                <c:pt idx="5">
                  <c:v>6.0534061666838328</c:v>
                </c:pt>
                <c:pt idx="6">
                  <c:v>6.0851472807526532</c:v>
                </c:pt>
                <c:pt idx="7">
                  <c:v>6.1168126369343128</c:v>
                </c:pt>
                <c:pt idx="8">
                  <c:v>6.1484102167006558</c:v>
                </c:pt>
                <c:pt idx="9">
                  <c:v>6.1799473026301754</c:v>
                </c:pt>
                <c:pt idx="10">
                  <c:v>6.2114305406583696</c:v>
                </c:pt>
                <c:pt idx="11">
                  <c:v>6.2428659960722772</c:v>
                </c:pt>
                <c:pt idx="12">
                  <c:v>6.27425920399698</c:v>
                </c:pt>
                <c:pt idx="13">
                  <c:v>6.3056152150166955</c:v>
                </c:pt>
                <c:pt idx="14">
                  <c:v>6.3369386364846019</c:v>
                </c:pt>
                <c:pt idx="15">
                  <c:v>6.3682336700008975</c:v>
                </c:pt>
                <c:pt idx="16">
                  <c:v>6.3995041454753965</c:v>
                </c:pt>
                <c:pt idx="17">
                  <c:v>6.4307535521372667</c:v>
                </c:pt>
                <c:pt idx="18">
                  <c:v>6.4619850668087393</c:v>
                </c:pt>
                <c:pt idx="19">
                  <c:v>6.4932015797205294</c:v>
                </c:pt>
                <c:pt idx="20">
                  <c:v>6.524405718113135</c:v>
                </c:pt>
                <c:pt idx="21">
                  <c:v>6.5555998678393532</c:v>
                </c:pt>
                <c:pt idx="22">
                  <c:v>6.5867861931584546</c:v>
                </c:pt>
                <c:pt idx="23">
                  <c:v>6.6179666548909388</c:v>
                </c:pt>
                <c:pt idx="24">
                  <c:v>6.6491430270841345</c:v>
                </c:pt>
                <c:pt idx="25">
                  <c:v>6.6803169123226338</c:v>
                </c:pt>
                <c:pt idx="26">
                  <c:v>6.7114897558034121</c:v>
                </c:pt>
                <c:pt idx="27">
                  <c:v>6.7426628582830759</c:v>
                </c:pt>
                <c:pt idx="28">
                  <c:v>6.7738373879938001</c:v>
                </c:pt>
                <c:pt idx="29">
                  <c:v>6.8050143916149768</c:v>
                </c:pt>
                <c:pt idx="30">
                  <c:v>6.8361948043791259</c:v>
                </c:pt>
                <c:pt idx="31">
                  <c:v>6.8673794593831969</c:v>
                </c:pt>
                <c:pt idx="32">
                  <c:v>6.8985690961697443</c:v>
                </c:pt>
                <c:pt idx="33">
                  <c:v>6.9297643686365928</c:v>
                </c:pt>
                <c:pt idx="34">
                  <c:v>6.960965852328358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42-404C-8284-18C5D5A2C41F}"/>
            </c:ext>
          </c:extLst>
        </c:ser>
        <c:ser>
          <c:idx val="6"/>
          <c:order val="6"/>
          <c:tx>
            <c:v>TK_16_data_average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Sheet1!$AK$19:$AK$253</c:f>
              <c:numCache>
                <c:formatCode>General</c:formatCode>
                <c:ptCount val="235"/>
                <c:pt idx="0">
                  <c:v>6.1988051926333965</c:v>
                </c:pt>
                <c:pt idx="1">
                  <c:v>6.1432726135034832</c:v>
                </c:pt>
                <c:pt idx="2">
                  <c:v>6.2483950510750743</c:v>
                </c:pt>
                <c:pt idx="3">
                  <c:v>6.2647697800900684</c:v>
                </c:pt>
                <c:pt idx="4">
                  <c:v>6.2523554804895687</c:v>
                </c:pt>
                <c:pt idx="5">
                  <c:v>6.2831729697487102</c:v>
                </c:pt>
                <c:pt idx="6">
                  <c:v>6.2365986799215918</c:v>
                </c:pt>
                <c:pt idx="7">
                  <c:v>6.2101460565279325</c:v>
                </c:pt>
                <c:pt idx="8">
                  <c:v>6.2217258218823961</c:v>
                </c:pt>
                <c:pt idx="9">
                  <c:v>6.2761320625510066</c:v>
                </c:pt>
                <c:pt idx="10">
                  <c:v>6.261588663367462</c:v>
                </c:pt>
                <c:pt idx="11">
                  <c:v>6.3050459312510654</c:v>
                </c:pt>
                <c:pt idx="12">
                  <c:v>6.4217170750205259</c:v>
                </c:pt>
                <c:pt idx="13">
                  <c:v>6.5231925306198608</c:v>
                </c:pt>
                <c:pt idx="14">
                  <c:v>6.5339836014419017</c:v>
                </c:pt>
                <c:pt idx="15">
                  <c:v>6.6170525826796336</c:v>
                </c:pt>
                <c:pt idx="16">
                  <c:v>6.6006763046389967</c:v>
                </c:pt>
                <c:pt idx="17">
                  <c:v>6.6759121632297429</c:v>
                </c:pt>
                <c:pt idx="18">
                  <c:v>6.7227653419880049</c:v>
                </c:pt>
                <c:pt idx="19">
                  <c:v>6.7147939645995844</c:v>
                </c:pt>
                <c:pt idx="20">
                  <c:v>6.7316477812378359</c:v>
                </c:pt>
                <c:pt idx="21">
                  <c:v>6.7872202313214025</c:v>
                </c:pt>
                <c:pt idx="22">
                  <c:v>6.7776204671759093</c:v>
                </c:pt>
                <c:pt idx="23">
                  <c:v>6.7420222503387954</c:v>
                </c:pt>
                <c:pt idx="24">
                  <c:v>6.7068641724587295</c:v>
                </c:pt>
                <c:pt idx="25">
                  <c:v>6.7716370624672209</c:v>
                </c:pt>
                <c:pt idx="26">
                  <c:v>6.7850847789913651</c:v>
                </c:pt>
                <c:pt idx="27">
                  <c:v>6.785601998857679</c:v>
                </c:pt>
                <c:pt idx="28">
                  <c:v>6.786119218723992</c:v>
                </c:pt>
                <c:pt idx="29">
                  <c:v>6.7866364385903051</c:v>
                </c:pt>
                <c:pt idx="30">
                  <c:v>6.7871536584566181</c:v>
                </c:pt>
                <c:pt idx="31">
                  <c:v>6.787670878322932</c:v>
                </c:pt>
                <c:pt idx="32">
                  <c:v>6.7881880981892451</c:v>
                </c:pt>
                <c:pt idx="33">
                  <c:v>6.7887053180555581</c:v>
                </c:pt>
                <c:pt idx="34">
                  <c:v>6.789222537921872</c:v>
                </c:pt>
                <c:pt idx="35">
                  <c:v>6.7897397577881851</c:v>
                </c:pt>
                <c:pt idx="36">
                  <c:v>6.7902569776544981</c:v>
                </c:pt>
                <c:pt idx="37">
                  <c:v>6.7907741975208111</c:v>
                </c:pt>
                <c:pt idx="38">
                  <c:v>6.7912914173871251</c:v>
                </c:pt>
                <c:pt idx="39">
                  <c:v>6.7918086372534381</c:v>
                </c:pt>
                <c:pt idx="40">
                  <c:v>6.7923258571197511</c:v>
                </c:pt>
                <c:pt idx="41">
                  <c:v>6.7928430769860642</c:v>
                </c:pt>
                <c:pt idx="42">
                  <c:v>6.7933602968523781</c:v>
                </c:pt>
                <c:pt idx="43">
                  <c:v>6.7938775167186911</c:v>
                </c:pt>
                <c:pt idx="44">
                  <c:v>6.7943947365850041</c:v>
                </c:pt>
                <c:pt idx="45">
                  <c:v>6.7949119564513181</c:v>
                </c:pt>
                <c:pt idx="46">
                  <c:v>6.7954291763176311</c:v>
                </c:pt>
                <c:pt idx="47">
                  <c:v>6.7959463961839441</c:v>
                </c:pt>
                <c:pt idx="48">
                  <c:v>6.7964636160502572</c:v>
                </c:pt>
                <c:pt idx="49">
                  <c:v>6.7969808359165711</c:v>
                </c:pt>
                <c:pt idx="50">
                  <c:v>6.7974980557828841</c:v>
                </c:pt>
                <c:pt idx="51">
                  <c:v>6.7980152756491972</c:v>
                </c:pt>
                <c:pt idx="52">
                  <c:v>6.7985324955155111</c:v>
                </c:pt>
                <c:pt idx="53">
                  <c:v>6.7990497153818241</c:v>
                </c:pt>
                <c:pt idx="54">
                  <c:v>6.7995669352481372</c:v>
                </c:pt>
                <c:pt idx="55">
                  <c:v>6.8000841551144502</c:v>
                </c:pt>
                <c:pt idx="56">
                  <c:v>6.8006013749807641</c:v>
                </c:pt>
                <c:pt idx="57">
                  <c:v>6.8011185948470771</c:v>
                </c:pt>
                <c:pt idx="58">
                  <c:v>6.8016358147133902</c:v>
                </c:pt>
                <c:pt idx="59">
                  <c:v>6.8021530345797041</c:v>
                </c:pt>
                <c:pt idx="60">
                  <c:v>6.8026702544460171</c:v>
                </c:pt>
                <c:pt idx="61">
                  <c:v>6.8031874743123302</c:v>
                </c:pt>
                <c:pt idx="62">
                  <c:v>6.8037046941786432</c:v>
                </c:pt>
                <c:pt idx="63">
                  <c:v>6.8042219140449571</c:v>
                </c:pt>
                <c:pt idx="64">
                  <c:v>6.8047391339112702</c:v>
                </c:pt>
                <c:pt idx="65">
                  <c:v>6.8052563537775832</c:v>
                </c:pt>
                <c:pt idx="66">
                  <c:v>6.8057735736438962</c:v>
                </c:pt>
                <c:pt idx="67">
                  <c:v>6.8062907935102102</c:v>
                </c:pt>
                <c:pt idx="68">
                  <c:v>6.8068080133765232</c:v>
                </c:pt>
                <c:pt idx="69">
                  <c:v>6.8073252332428362</c:v>
                </c:pt>
                <c:pt idx="70">
                  <c:v>6.8078424531091501</c:v>
                </c:pt>
                <c:pt idx="71">
                  <c:v>6.8083596729754632</c:v>
                </c:pt>
                <c:pt idx="72">
                  <c:v>6.8088768928417762</c:v>
                </c:pt>
                <c:pt idx="73">
                  <c:v>6.8093941127080893</c:v>
                </c:pt>
                <c:pt idx="74">
                  <c:v>6.8099113325744032</c:v>
                </c:pt>
                <c:pt idx="75">
                  <c:v>6.8104285524407162</c:v>
                </c:pt>
                <c:pt idx="76">
                  <c:v>6.8109457723070292</c:v>
                </c:pt>
                <c:pt idx="77">
                  <c:v>6.8114629921733432</c:v>
                </c:pt>
                <c:pt idx="78">
                  <c:v>6.8119802120396562</c:v>
                </c:pt>
                <c:pt idx="79">
                  <c:v>6.8124974319059692</c:v>
                </c:pt>
                <c:pt idx="80">
                  <c:v>6.8130146517722823</c:v>
                </c:pt>
                <c:pt idx="81">
                  <c:v>6.8135318716385962</c:v>
                </c:pt>
                <c:pt idx="82">
                  <c:v>6.8140490915049092</c:v>
                </c:pt>
                <c:pt idx="83">
                  <c:v>6.8145663113712223</c:v>
                </c:pt>
                <c:pt idx="84">
                  <c:v>6.8150835312375362</c:v>
                </c:pt>
                <c:pt idx="85">
                  <c:v>6.8156007511038492</c:v>
                </c:pt>
                <c:pt idx="86">
                  <c:v>6.8161179709701623</c:v>
                </c:pt>
                <c:pt idx="87">
                  <c:v>6.8166351908364753</c:v>
                </c:pt>
                <c:pt idx="88">
                  <c:v>6.8171524107027892</c:v>
                </c:pt>
                <c:pt idx="89">
                  <c:v>6.8176696305691022</c:v>
                </c:pt>
                <c:pt idx="90">
                  <c:v>6.8181868504354153</c:v>
                </c:pt>
                <c:pt idx="91">
                  <c:v>6.8187040703017283</c:v>
                </c:pt>
                <c:pt idx="92">
                  <c:v>6.8192212901680422</c:v>
                </c:pt>
                <c:pt idx="93">
                  <c:v>6.8197385100343553</c:v>
                </c:pt>
                <c:pt idx="94">
                  <c:v>6.8202557299006683</c:v>
                </c:pt>
                <c:pt idx="95">
                  <c:v>6.8207729497669822</c:v>
                </c:pt>
                <c:pt idx="96">
                  <c:v>6.8212901696332953</c:v>
                </c:pt>
                <c:pt idx="97">
                  <c:v>6.8218073894996083</c:v>
                </c:pt>
                <c:pt idx="98">
                  <c:v>6.8223246093659213</c:v>
                </c:pt>
                <c:pt idx="99">
                  <c:v>6.8228418292322353</c:v>
                </c:pt>
                <c:pt idx="100">
                  <c:v>6.8233590490985483</c:v>
                </c:pt>
                <c:pt idx="101">
                  <c:v>6.8238762689648613</c:v>
                </c:pt>
                <c:pt idx="102">
                  <c:v>6.8243934888311752</c:v>
                </c:pt>
                <c:pt idx="103">
                  <c:v>6.8249107086974883</c:v>
                </c:pt>
                <c:pt idx="104">
                  <c:v>6.8254279285638013</c:v>
                </c:pt>
                <c:pt idx="105">
                  <c:v>6.8259451484301144</c:v>
                </c:pt>
                <c:pt idx="106">
                  <c:v>6.8264623682964283</c:v>
                </c:pt>
                <c:pt idx="107">
                  <c:v>6.8269795881627413</c:v>
                </c:pt>
                <c:pt idx="108">
                  <c:v>6.8274968080290543</c:v>
                </c:pt>
                <c:pt idx="109">
                  <c:v>6.8280140278953683</c:v>
                </c:pt>
                <c:pt idx="110">
                  <c:v>6.8285312477616813</c:v>
                </c:pt>
                <c:pt idx="111">
                  <c:v>6.8290484676279943</c:v>
                </c:pt>
                <c:pt idx="112">
                  <c:v>6.8295656874943074</c:v>
                </c:pt>
                <c:pt idx="113">
                  <c:v>6.8300829073606213</c:v>
                </c:pt>
                <c:pt idx="114">
                  <c:v>6.8306001272269343</c:v>
                </c:pt>
                <c:pt idx="115">
                  <c:v>6.8311173470932474</c:v>
                </c:pt>
                <c:pt idx="116">
                  <c:v>6.8316345669595604</c:v>
                </c:pt>
                <c:pt idx="117">
                  <c:v>6.8321517868258743</c:v>
                </c:pt>
                <c:pt idx="118">
                  <c:v>6.8326690066921874</c:v>
                </c:pt>
                <c:pt idx="119">
                  <c:v>6.8331862265585004</c:v>
                </c:pt>
                <c:pt idx="120">
                  <c:v>6.8337034464248143</c:v>
                </c:pt>
                <c:pt idx="121">
                  <c:v>6.8342206662911273</c:v>
                </c:pt>
                <c:pt idx="122">
                  <c:v>6.8347378861574404</c:v>
                </c:pt>
                <c:pt idx="123">
                  <c:v>6.8352551060237534</c:v>
                </c:pt>
                <c:pt idx="124">
                  <c:v>6.8357723258900673</c:v>
                </c:pt>
                <c:pt idx="125">
                  <c:v>6.8362895457563804</c:v>
                </c:pt>
                <c:pt idx="126">
                  <c:v>6.8368067656226934</c:v>
                </c:pt>
                <c:pt idx="127">
                  <c:v>6.8373239854890073</c:v>
                </c:pt>
                <c:pt idx="128">
                  <c:v>6.8378412053553204</c:v>
                </c:pt>
                <c:pt idx="129">
                  <c:v>6.8383584252216334</c:v>
                </c:pt>
                <c:pt idx="130">
                  <c:v>6.8388756450879464</c:v>
                </c:pt>
                <c:pt idx="131">
                  <c:v>6.8393928649542604</c:v>
                </c:pt>
                <c:pt idx="132">
                  <c:v>6.8399100848205734</c:v>
                </c:pt>
                <c:pt idx="133">
                  <c:v>6.8404273046868864</c:v>
                </c:pt>
                <c:pt idx="134">
                  <c:v>6.8409445245532003</c:v>
                </c:pt>
                <c:pt idx="135">
                  <c:v>6.8414617444195134</c:v>
                </c:pt>
                <c:pt idx="136">
                  <c:v>6.8419789642858264</c:v>
                </c:pt>
                <c:pt idx="137">
                  <c:v>6.8424961841521394</c:v>
                </c:pt>
                <c:pt idx="138">
                  <c:v>6.8430134040184534</c:v>
                </c:pt>
                <c:pt idx="139">
                  <c:v>6.8435306238847664</c:v>
                </c:pt>
                <c:pt idx="140">
                  <c:v>6.8440478437510794</c:v>
                </c:pt>
                <c:pt idx="141">
                  <c:v>6.8445650636173925</c:v>
                </c:pt>
                <c:pt idx="142">
                  <c:v>6.8450822834837064</c:v>
                </c:pt>
                <c:pt idx="143">
                  <c:v>6.8455995033500194</c:v>
                </c:pt>
                <c:pt idx="144">
                  <c:v>6.8461167232163325</c:v>
                </c:pt>
                <c:pt idx="145">
                  <c:v>6.8466339430826464</c:v>
                </c:pt>
                <c:pt idx="146">
                  <c:v>6.8471511629489594</c:v>
                </c:pt>
                <c:pt idx="147">
                  <c:v>6.8476683828152725</c:v>
                </c:pt>
                <c:pt idx="148">
                  <c:v>6.8481856026815855</c:v>
                </c:pt>
                <c:pt idx="149">
                  <c:v>6.8487028225478994</c:v>
                </c:pt>
                <c:pt idx="150">
                  <c:v>6.8492200424142125</c:v>
                </c:pt>
                <c:pt idx="151">
                  <c:v>6.8497372622805255</c:v>
                </c:pt>
                <c:pt idx="152">
                  <c:v>6.8502544821468394</c:v>
                </c:pt>
                <c:pt idx="153">
                  <c:v>6.8507717020131524</c:v>
                </c:pt>
                <c:pt idx="154">
                  <c:v>6.8512889218794655</c:v>
                </c:pt>
                <c:pt idx="155">
                  <c:v>6.8518061417457785</c:v>
                </c:pt>
                <c:pt idx="156">
                  <c:v>6.8523233616120924</c:v>
                </c:pt>
                <c:pt idx="157">
                  <c:v>6.8528405814784055</c:v>
                </c:pt>
                <c:pt idx="158">
                  <c:v>6.8533578013447185</c:v>
                </c:pt>
                <c:pt idx="159">
                  <c:v>6.8538750212110324</c:v>
                </c:pt>
                <c:pt idx="160">
                  <c:v>6.8543922410773455</c:v>
                </c:pt>
                <c:pt idx="161">
                  <c:v>6.8549094609436585</c:v>
                </c:pt>
                <c:pt idx="162">
                  <c:v>6.8554266808099715</c:v>
                </c:pt>
                <c:pt idx="163">
                  <c:v>6.8559439006762855</c:v>
                </c:pt>
                <c:pt idx="164">
                  <c:v>6.8564611205425985</c:v>
                </c:pt>
                <c:pt idx="165">
                  <c:v>6.8569783404089115</c:v>
                </c:pt>
                <c:pt idx="166">
                  <c:v>6.8574955602752246</c:v>
                </c:pt>
                <c:pt idx="167">
                  <c:v>6.8580127801415385</c:v>
                </c:pt>
                <c:pt idx="168">
                  <c:v>6.8585300000078515</c:v>
                </c:pt>
                <c:pt idx="169">
                  <c:v>6.8590472198741645</c:v>
                </c:pt>
                <c:pt idx="170">
                  <c:v>6.8595644397404785</c:v>
                </c:pt>
                <c:pt idx="171">
                  <c:v>6.8600816596067915</c:v>
                </c:pt>
                <c:pt idx="172">
                  <c:v>6.8605988794731045</c:v>
                </c:pt>
                <c:pt idx="173">
                  <c:v>6.8611160993394176</c:v>
                </c:pt>
                <c:pt idx="174">
                  <c:v>6.8616333192057315</c:v>
                </c:pt>
                <c:pt idx="175">
                  <c:v>6.8621505390720445</c:v>
                </c:pt>
                <c:pt idx="176">
                  <c:v>6.8626677589383576</c:v>
                </c:pt>
                <c:pt idx="177">
                  <c:v>6.8631849788046715</c:v>
                </c:pt>
                <c:pt idx="178">
                  <c:v>6.8637021986709845</c:v>
                </c:pt>
                <c:pt idx="179">
                  <c:v>6.8642194185372976</c:v>
                </c:pt>
                <c:pt idx="180">
                  <c:v>6.8647366384036106</c:v>
                </c:pt>
                <c:pt idx="181">
                  <c:v>6.8652538582699245</c:v>
                </c:pt>
                <c:pt idx="182">
                  <c:v>6.8657710781362375</c:v>
                </c:pt>
                <c:pt idx="183">
                  <c:v>6.8662882980025506</c:v>
                </c:pt>
                <c:pt idx="184">
                  <c:v>6.8668055178688645</c:v>
                </c:pt>
                <c:pt idx="185">
                  <c:v>6.8673227377351775</c:v>
                </c:pt>
                <c:pt idx="186">
                  <c:v>6.8678399576014906</c:v>
                </c:pt>
                <c:pt idx="187">
                  <c:v>6.8683571774678036</c:v>
                </c:pt>
                <c:pt idx="188">
                  <c:v>6.8688743973341175</c:v>
                </c:pt>
                <c:pt idx="189">
                  <c:v>6.8693916172004306</c:v>
                </c:pt>
                <c:pt idx="190">
                  <c:v>6.8699088370667436</c:v>
                </c:pt>
                <c:pt idx="191">
                  <c:v>6.8704260569330566</c:v>
                </c:pt>
                <c:pt idx="192">
                  <c:v>6.8709432767993706</c:v>
                </c:pt>
                <c:pt idx="193">
                  <c:v>6.8714604966656836</c:v>
                </c:pt>
                <c:pt idx="194">
                  <c:v>6.8719777165319966</c:v>
                </c:pt>
                <c:pt idx="195">
                  <c:v>6.8724949363983105</c:v>
                </c:pt>
                <c:pt idx="196">
                  <c:v>6.8730121562646236</c:v>
                </c:pt>
                <c:pt idx="197">
                  <c:v>6.8735293761309366</c:v>
                </c:pt>
                <c:pt idx="198">
                  <c:v>6.8740465959972497</c:v>
                </c:pt>
                <c:pt idx="199">
                  <c:v>6.8745638158635636</c:v>
                </c:pt>
                <c:pt idx="200">
                  <c:v>6.8750810357298766</c:v>
                </c:pt>
                <c:pt idx="201">
                  <c:v>6.8755982555961896</c:v>
                </c:pt>
                <c:pt idx="202">
                  <c:v>6.8761154754625036</c:v>
                </c:pt>
                <c:pt idx="203">
                  <c:v>6.8766326953288166</c:v>
                </c:pt>
                <c:pt idx="204">
                  <c:v>6.8771499151951296</c:v>
                </c:pt>
                <c:pt idx="205">
                  <c:v>6.8776671350614427</c:v>
                </c:pt>
                <c:pt idx="206">
                  <c:v>6.8781843549277566</c:v>
                </c:pt>
                <c:pt idx="207">
                  <c:v>6.8787015747940696</c:v>
                </c:pt>
                <c:pt idx="208">
                  <c:v>6.8792187946603827</c:v>
                </c:pt>
                <c:pt idx="209">
                  <c:v>6.8797360145266966</c:v>
                </c:pt>
                <c:pt idx="210">
                  <c:v>6.8802532343930096</c:v>
                </c:pt>
                <c:pt idx="211">
                  <c:v>6.8807704542593227</c:v>
                </c:pt>
                <c:pt idx="212">
                  <c:v>6.8812876741256357</c:v>
                </c:pt>
                <c:pt idx="213">
                  <c:v>6.8818048939919496</c:v>
                </c:pt>
                <c:pt idx="214">
                  <c:v>6.8823221138582626</c:v>
                </c:pt>
                <c:pt idx="215">
                  <c:v>6.8828393337245757</c:v>
                </c:pt>
                <c:pt idx="216">
                  <c:v>6.8833565535908887</c:v>
                </c:pt>
                <c:pt idx="217">
                  <c:v>6.8838737734572026</c:v>
                </c:pt>
                <c:pt idx="218">
                  <c:v>6.8843909933235157</c:v>
                </c:pt>
                <c:pt idx="219">
                  <c:v>6.8849082131898287</c:v>
                </c:pt>
                <c:pt idx="220">
                  <c:v>6.8854254330561426</c:v>
                </c:pt>
                <c:pt idx="221">
                  <c:v>6.8859426529224557</c:v>
                </c:pt>
                <c:pt idx="222">
                  <c:v>6.8864598727887687</c:v>
                </c:pt>
                <c:pt idx="223">
                  <c:v>6.8869770926550817</c:v>
                </c:pt>
                <c:pt idx="224">
                  <c:v>6.8874943125213957</c:v>
                </c:pt>
                <c:pt idx="225">
                  <c:v>6.8880115323877087</c:v>
                </c:pt>
                <c:pt idx="226">
                  <c:v>6.8885287522540217</c:v>
                </c:pt>
                <c:pt idx="227">
                  <c:v>6.8890459721203356</c:v>
                </c:pt>
                <c:pt idx="228">
                  <c:v>6.8895631919866487</c:v>
                </c:pt>
                <c:pt idx="229">
                  <c:v>6.8900804118529617</c:v>
                </c:pt>
                <c:pt idx="230">
                  <c:v>6.8905976317192748</c:v>
                </c:pt>
                <c:pt idx="231">
                  <c:v>6.8911148515855887</c:v>
                </c:pt>
                <c:pt idx="232">
                  <c:v>6.8916320714519017</c:v>
                </c:pt>
                <c:pt idx="233">
                  <c:v>6.8921492913182147</c:v>
                </c:pt>
                <c:pt idx="234">
                  <c:v>6.8926665111845287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42-404C-8284-18C5D5A2C41F}"/>
            </c:ext>
          </c:extLst>
        </c:ser>
        <c:ser>
          <c:idx val="7"/>
          <c:order val="7"/>
          <c:tx>
            <c:v>TK_16_model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Sheet1!$BR$19:$BR$253</c:f>
              <c:numCache>
                <c:formatCode>General</c:formatCode>
                <c:ptCount val="235"/>
                <c:pt idx="0">
                  <c:v>6.3380960243483759</c:v>
                </c:pt>
                <c:pt idx="1">
                  <c:v>6.2568115265723678</c:v>
                </c:pt>
                <c:pt idx="2">
                  <c:v>6.1975784678912333</c:v>
                </c:pt>
                <c:pt idx="3">
                  <c:v>6.1609364824304169</c:v>
                </c:pt>
                <c:pt idx="4">
                  <c:v>6.1447562424452142</c:v>
                </c:pt>
                <c:pt idx="5">
                  <c:v>6.1450492450505481</c:v>
                </c:pt>
                <c:pt idx="6">
                  <c:v>6.1572479847591595</c:v>
                </c:pt>
                <c:pt idx="7">
                  <c:v>6.1772220740665285</c:v>
                </c:pt>
                <c:pt idx="8">
                  <c:v>6.2017445171044221</c:v>
                </c:pt>
                <c:pt idx="9">
                  <c:v>6.2285293744713028</c:v>
                </c:pt>
                <c:pt idx="10">
                  <c:v>6.2560671615994927</c:v>
                </c:pt>
                <c:pt idx="11">
                  <c:v>6.2834165088507588</c:v>
                </c:pt>
                <c:pt idx="12">
                  <c:v>6.3100233994278287</c:v>
                </c:pt>
                <c:pt idx="13">
                  <c:v>6.3355862066522155</c:v>
                </c:pt>
                <c:pt idx="14">
                  <c:v>6.3599624001532993</c:v>
                </c:pt>
                <c:pt idx="15">
                  <c:v>6.3831068220169769</c:v>
                </c:pt>
                <c:pt idx="16">
                  <c:v>6.4050319385646199</c:v>
                </c:pt>
                <c:pt idx="17">
                  <c:v>6.42578271933706</c:v>
                </c:pt>
                <c:pt idx="18">
                  <c:v>6.4454210098273856</c:v>
                </c:pt>
                <c:pt idx="19">
                  <c:v>6.4640159742910983</c:v>
                </c:pt>
                <c:pt idx="20">
                  <c:v>6.4816383811579392</c:v>
                </c:pt>
                <c:pt idx="21">
                  <c:v>6.498357301251211</c:v>
                </c:pt>
                <c:pt idx="22">
                  <c:v>6.5142383078780233</c:v>
                </c:pt>
                <c:pt idx="23">
                  <c:v>6.5293426010315168</c:v>
                </c:pt>
                <c:pt idx="24">
                  <c:v>6.543726690547083</c:v>
                </c:pt>
                <c:pt idx="25">
                  <c:v>6.5574424083417684</c:v>
                </c:pt>
                <c:pt idx="26">
                  <c:v>6.5705371058632247</c:v>
                </c:pt>
                <c:pt idx="27">
                  <c:v>6.5830539475064276</c:v>
                </c:pt>
                <c:pt idx="28">
                  <c:v>6.5950322454247123</c:v>
                </c:pt>
                <c:pt idx="29">
                  <c:v>6.6065078031091007</c:v>
                </c:pt>
                <c:pt idx="30">
                  <c:v>6.6175132489414805</c:v>
                </c:pt>
                <c:pt idx="31">
                  <c:v>6.6280783495768052</c:v>
                </c:pt>
                <c:pt idx="32">
                  <c:v>6.638230298351484</c:v>
                </c:pt>
                <c:pt idx="33">
                  <c:v>6.6479939771496577</c:v>
                </c:pt>
                <c:pt idx="34">
                  <c:v>6.6573921920561947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A42-404C-8284-18C5D5A2C41F}"/>
            </c:ext>
          </c:extLst>
        </c:ser>
        <c:ser>
          <c:idx val="8"/>
          <c:order val="8"/>
          <c:tx>
            <c:v>TK_64_data_average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Sheet1!$AL$19:$AL$253</c:f>
              <c:numCache>
                <c:formatCode>General</c:formatCode>
                <c:ptCount val="235"/>
                <c:pt idx="0">
                  <c:v>6.2632341817296853</c:v>
                </c:pt>
                <c:pt idx="1">
                  <c:v>6.2998545662993033</c:v>
                </c:pt>
                <c:pt idx="2">
                  <c:v>6.2964203198349509</c:v>
                </c:pt>
                <c:pt idx="3">
                  <c:v>6.2491753754013217</c:v>
                </c:pt>
                <c:pt idx="4">
                  <c:v>6.2688899941838612</c:v>
                </c:pt>
                <c:pt idx="5">
                  <c:v>6.2896896462888678</c:v>
                </c:pt>
                <c:pt idx="6">
                  <c:v>6.2822114848162336</c:v>
                </c:pt>
                <c:pt idx="7">
                  <c:v>6.2711724055671256</c:v>
                </c:pt>
                <c:pt idx="8">
                  <c:v>6.3464529720392022</c:v>
                </c:pt>
                <c:pt idx="9">
                  <c:v>6.2637087905276863</c:v>
                </c:pt>
                <c:pt idx="10">
                  <c:v>6.2508244974248584</c:v>
                </c:pt>
                <c:pt idx="11">
                  <c:v>6.3205765725327039</c:v>
                </c:pt>
                <c:pt idx="12">
                  <c:v>6.3459714300451084</c:v>
                </c:pt>
                <c:pt idx="13">
                  <c:v>6.4007218853612242</c:v>
                </c:pt>
                <c:pt idx="14">
                  <c:v>6.5049255283483056</c:v>
                </c:pt>
                <c:pt idx="15">
                  <c:v>6.5198723943679679</c:v>
                </c:pt>
                <c:pt idx="16">
                  <c:v>6.6075784682780601</c:v>
                </c:pt>
                <c:pt idx="17">
                  <c:v>6.6046164773901461</c:v>
                </c:pt>
                <c:pt idx="18">
                  <c:v>6.6550431330797837</c:v>
                </c:pt>
                <c:pt idx="19">
                  <c:v>6.6161014971206562</c:v>
                </c:pt>
                <c:pt idx="20">
                  <c:v>6.6538128306717574</c:v>
                </c:pt>
                <c:pt idx="21">
                  <c:v>6.6835486238022499</c:v>
                </c:pt>
                <c:pt idx="22">
                  <c:v>6.7119404304115191</c:v>
                </c:pt>
                <c:pt idx="23">
                  <c:v>6.6985624059695068</c:v>
                </c:pt>
                <c:pt idx="24">
                  <c:v>6.6819373104038151</c:v>
                </c:pt>
                <c:pt idx="25">
                  <c:v>6.6763584795651019</c:v>
                </c:pt>
                <c:pt idx="26">
                  <c:v>6.6823264113690355</c:v>
                </c:pt>
                <c:pt idx="27">
                  <c:v>6.696291347759499</c:v>
                </c:pt>
                <c:pt idx="28">
                  <c:v>6.696808567625812</c:v>
                </c:pt>
                <c:pt idx="29">
                  <c:v>6.697325787492125</c:v>
                </c:pt>
                <c:pt idx="30">
                  <c:v>6.6978430073584381</c:v>
                </c:pt>
                <c:pt idx="31">
                  <c:v>6.698360227224752</c:v>
                </c:pt>
                <c:pt idx="32">
                  <c:v>6.698877447091065</c:v>
                </c:pt>
                <c:pt idx="33">
                  <c:v>6.6993946669573781</c:v>
                </c:pt>
                <c:pt idx="34">
                  <c:v>6.699911886823692</c:v>
                </c:pt>
                <c:pt idx="35">
                  <c:v>6.700429106690005</c:v>
                </c:pt>
                <c:pt idx="36">
                  <c:v>6.7009463265563181</c:v>
                </c:pt>
                <c:pt idx="37">
                  <c:v>6.7014635464226311</c:v>
                </c:pt>
                <c:pt idx="38">
                  <c:v>6.701980766288945</c:v>
                </c:pt>
                <c:pt idx="39">
                  <c:v>6.702497986155258</c:v>
                </c:pt>
                <c:pt idx="40">
                  <c:v>6.7030152060215711</c:v>
                </c:pt>
                <c:pt idx="41">
                  <c:v>6.7035324258878841</c:v>
                </c:pt>
                <c:pt idx="42">
                  <c:v>6.704049645754198</c:v>
                </c:pt>
                <c:pt idx="43">
                  <c:v>6.7045668656205111</c:v>
                </c:pt>
                <c:pt idx="44">
                  <c:v>6.7050840854868241</c:v>
                </c:pt>
                <c:pt idx="45">
                  <c:v>6.705601305353138</c:v>
                </c:pt>
                <c:pt idx="46">
                  <c:v>6.7061185252194511</c:v>
                </c:pt>
                <c:pt idx="47">
                  <c:v>6.7066357450857641</c:v>
                </c:pt>
                <c:pt idx="48">
                  <c:v>6.7071529649520771</c:v>
                </c:pt>
                <c:pt idx="49">
                  <c:v>6.7076701848183911</c:v>
                </c:pt>
                <c:pt idx="50">
                  <c:v>6.7081874046847041</c:v>
                </c:pt>
                <c:pt idx="51">
                  <c:v>6.7087046245510171</c:v>
                </c:pt>
                <c:pt idx="52">
                  <c:v>6.709221844417331</c:v>
                </c:pt>
                <c:pt idx="53">
                  <c:v>6.7097390642836441</c:v>
                </c:pt>
                <c:pt idx="54">
                  <c:v>6.7102562841499571</c:v>
                </c:pt>
                <c:pt idx="55">
                  <c:v>6.7107735040162702</c:v>
                </c:pt>
                <c:pt idx="56">
                  <c:v>6.7112907238825841</c:v>
                </c:pt>
                <c:pt idx="57">
                  <c:v>6.7118079437488971</c:v>
                </c:pt>
                <c:pt idx="58">
                  <c:v>6.7123251636152101</c:v>
                </c:pt>
                <c:pt idx="59">
                  <c:v>6.7128423834815241</c:v>
                </c:pt>
                <c:pt idx="60">
                  <c:v>6.7133596033478371</c:v>
                </c:pt>
                <c:pt idx="61">
                  <c:v>6.7138768232141501</c:v>
                </c:pt>
                <c:pt idx="62">
                  <c:v>6.7143940430804632</c:v>
                </c:pt>
                <c:pt idx="63">
                  <c:v>6.7149112629467771</c:v>
                </c:pt>
                <c:pt idx="64">
                  <c:v>6.7154284828130901</c:v>
                </c:pt>
                <c:pt idx="65">
                  <c:v>6.7159457026794032</c:v>
                </c:pt>
                <c:pt idx="66">
                  <c:v>6.7164629225457162</c:v>
                </c:pt>
                <c:pt idx="67">
                  <c:v>6.7169801424120301</c:v>
                </c:pt>
                <c:pt idx="68">
                  <c:v>6.7174973622783432</c:v>
                </c:pt>
                <c:pt idx="69">
                  <c:v>6.7180145821446562</c:v>
                </c:pt>
                <c:pt idx="70">
                  <c:v>6.7185318020109701</c:v>
                </c:pt>
                <c:pt idx="71">
                  <c:v>6.7190490218772831</c:v>
                </c:pt>
                <c:pt idx="72">
                  <c:v>6.7195662417435962</c:v>
                </c:pt>
                <c:pt idx="73">
                  <c:v>6.7200834616099092</c:v>
                </c:pt>
                <c:pt idx="74">
                  <c:v>6.7206006814762231</c:v>
                </c:pt>
                <c:pt idx="75">
                  <c:v>6.7211179013425362</c:v>
                </c:pt>
                <c:pt idx="76">
                  <c:v>6.7216351212088492</c:v>
                </c:pt>
                <c:pt idx="77">
                  <c:v>6.7221523410751631</c:v>
                </c:pt>
                <c:pt idx="78">
                  <c:v>6.7226695609414762</c:v>
                </c:pt>
                <c:pt idx="79">
                  <c:v>6.7231867808077892</c:v>
                </c:pt>
                <c:pt idx="80">
                  <c:v>6.7237040006741022</c:v>
                </c:pt>
                <c:pt idx="81">
                  <c:v>6.7242212205404162</c:v>
                </c:pt>
                <c:pt idx="82">
                  <c:v>6.7247384404067292</c:v>
                </c:pt>
                <c:pt idx="83">
                  <c:v>6.7252556602730422</c:v>
                </c:pt>
                <c:pt idx="84">
                  <c:v>6.7257728801393561</c:v>
                </c:pt>
                <c:pt idx="85">
                  <c:v>6.7262901000056692</c:v>
                </c:pt>
                <c:pt idx="86">
                  <c:v>6.7268073198719822</c:v>
                </c:pt>
                <c:pt idx="87">
                  <c:v>6.7273245397382953</c:v>
                </c:pt>
                <c:pt idx="88">
                  <c:v>6.7278417596046092</c:v>
                </c:pt>
                <c:pt idx="89">
                  <c:v>6.7283589794709222</c:v>
                </c:pt>
                <c:pt idx="90">
                  <c:v>6.7288761993372352</c:v>
                </c:pt>
                <c:pt idx="91">
                  <c:v>6.7293934192035483</c:v>
                </c:pt>
                <c:pt idx="92">
                  <c:v>6.7299106390698622</c:v>
                </c:pt>
                <c:pt idx="93">
                  <c:v>6.7304278589361752</c:v>
                </c:pt>
                <c:pt idx="94">
                  <c:v>6.7309450788024883</c:v>
                </c:pt>
                <c:pt idx="95">
                  <c:v>6.7314622986688022</c:v>
                </c:pt>
                <c:pt idx="96">
                  <c:v>6.7319795185351152</c:v>
                </c:pt>
                <c:pt idx="97">
                  <c:v>6.7324967384014283</c:v>
                </c:pt>
                <c:pt idx="98">
                  <c:v>6.7330139582677413</c:v>
                </c:pt>
                <c:pt idx="99">
                  <c:v>6.7335311781340552</c:v>
                </c:pt>
                <c:pt idx="100">
                  <c:v>6.7340483980003683</c:v>
                </c:pt>
                <c:pt idx="101">
                  <c:v>6.7345656178666813</c:v>
                </c:pt>
                <c:pt idx="102">
                  <c:v>6.7350828377329952</c:v>
                </c:pt>
                <c:pt idx="103">
                  <c:v>6.7356000575993082</c:v>
                </c:pt>
                <c:pt idx="104">
                  <c:v>6.7361172774656213</c:v>
                </c:pt>
                <c:pt idx="105">
                  <c:v>6.7366344973319343</c:v>
                </c:pt>
                <c:pt idx="106">
                  <c:v>6.7371517171982482</c:v>
                </c:pt>
                <c:pt idx="107">
                  <c:v>6.7376689370645613</c:v>
                </c:pt>
                <c:pt idx="108">
                  <c:v>6.7381861569308743</c:v>
                </c:pt>
                <c:pt idx="109">
                  <c:v>6.7387033767971882</c:v>
                </c:pt>
                <c:pt idx="110">
                  <c:v>6.7392205966635013</c:v>
                </c:pt>
                <c:pt idx="111">
                  <c:v>6.7397378165298143</c:v>
                </c:pt>
                <c:pt idx="112">
                  <c:v>6.7402550363961273</c:v>
                </c:pt>
                <c:pt idx="113">
                  <c:v>6.7407722562624413</c:v>
                </c:pt>
                <c:pt idx="114">
                  <c:v>6.7412894761287543</c:v>
                </c:pt>
                <c:pt idx="115">
                  <c:v>6.7418066959950673</c:v>
                </c:pt>
                <c:pt idx="116">
                  <c:v>6.7423239158613804</c:v>
                </c:pt>
                <c:pt idx="117">
                  <c:v>6.7428411357276943</c:v>
                </c:pt>
                <c:pt idx="118">
                  <c:v>6.7433583555940073</c:v>
                </c:pt>
                <c:pt idx="119">
                  <c:v>6.7438755754603203</c:v>
                </c:pt>
                <c:pt idx="120">
                  <c:v>6.7443927953266343</c:v>
                </c:pt>
                <c:pt idx="121">
                  <c:v>6.7449100151929473</c:v>
                </c:pt>
                <c:pt idx="122">
                  <c:v>6.7454272350592603</c:v>
                </c:pt>
                <c:pt idx="123">
                  <c:v>6.7459444549255734</c:v>
                </c:pt>
                <c:pt idx="124">
                  <c:v>6.7464616747918873</c:v>
                </c:pt>
                <c:pt idx="125">
                  <c:v>6.7469788946582003</c:v>
                </c:pt>
                <c:pt idx="126">
                  <c:v>6.7474961145245134</c:v>
                </c:pt>
                <c:pt idx="127">
                  <c:v>6.7480133343908273</c:v>
                </c:pt>
                <c:pt idx="128">
                  <c:v>6.7485305542571403</c:v>
                </c:pt>
                <c:pt idx="129">
                  <c:v>6.7490477741234534</c:v>
                </c:pt>
                <c:pt idx="130">
                  <c:v>6.7495649939897664</c:v>
                </c:pt>
                <c:pt idx="131">
                  <c:v>6.7500822138560803</c:v>
                </c:pt>
                <c:pt idx="132">
                  <c:v>6.7505994337223933</c:v>
                </c:pt>
                <c:pt idx="133">
                  <c:v>6.7511166535887064</c:v>
                </c:pt>
                <c:pt idx="134">
                  <c:v>6.7516338734550203</c:v>
                </c:pt>
                <c:pt idx="135">
                  <c:v>6.7521510933213333</c:v>
                </c:pt>
                <c:pt idx="136">
                  <c:v>6.7526683131876464</c:v>
                </c:pt>
                <c:pt idx="137">
                  <c:v>6.7531855330539594</c:v>
                </c:pt>
                <c:pt idx="138">
                  <c:v>6.7537027529202733</c:v>
                </c:pt>
                <c:pt idx="139">
                  <c:v>6.7542199727865864</c:v>
                </c:pt>
                <c:pt idx="140">
                  <c:v>6.7547371926528994</c:v>
                </c:pt>
                <c:pt idx="141">
                  <c:v>6.7552544125192124</c:v>
                </c:pt>
                <c:pt idx="142">
                  <c:v>6.7557716323855264</c:v>
                </c:pt>
                <c:pt idx="143">
                  <c:v>6.7562888522518394</c:v>
                </c:pt>
                <c:pt idx="144">
                  <c:v>6.7568060721181524</c:v>
                </c:pt>
                <c:pt idx="145">
                  <c:v>6.7573232919844664</c:v>
                </c:pt>
                <c:pt idx="146">
                  <c:v>6.7578405118507794</c:v>
                </c:pt>
                <c:pt idx="147">
                  <c:v>6.7583577317170924</c:v>
                </c:pt>
                <c:pt idx="148">
                  <c:v>6.7588749515834055</c:v>
                </c:pt>
                <c:pt idx="149">
                  <c:v>6.7593921714497194</c:v>
                </c:pt>
                <c:pt idx="150">
                  <c:v>6.7599093913160324</c:v>
                </c:pt>
                <c:pt idx="151">
                  <c:v>6.7604266111823454</c:v>
                </c:pt>
                <c:pt idx="152">
                  <c:v>6.7609438310486594</c:v>
                </c:pt>
                <c:pt idx="153">
                  <c:v>6.7614610509149724</c:v>
                </c:pt>
                <c:pt idx="154">
                  <c:v>6.7619782707812854</c:v>
                </c:pt>
                <c:pt idx="155">
                  <c:v>6.7624954906475985</c:v>
                </c:pt>
                <c:pt idx="156">
                  <c:v>6.7630127105139124</c:v>
                </c:pt>
                <c:pt idx="157">
                  <c:v>6.7635299303802254</c:v>
                </c:pt>
                <c:pt idx="158">
                  <c:v>6.7640471502465385</c:v>
                </c:pt>
                <c:pt idx="159">
                  <c:v>6.7645643701128524</c:v>
                </c:pt>
                <c:pt idx="160">
                  <c:v>6.7650815899791654</c:v>
                </c:pt>
                <c:pt idx="161">
                  <c:v>6.7655988098454785</c:v>
                </c:pt>
                <c:pt idx="162">
                  <c:v>6.7661160297117915</c:v>
                </c:pt>
                <c:pt idx="163">
                  <c:v>6.7666332495781054</c:v>
                </c:pt>
                <c:pt idx="164">
                  <c:v>6.7671504694444184</c:v>
                </c:pt>
                <c:pt idx="165">
                  <c:v>6.7676676893107315</c:v>
                </c:pt>
                <c:pt idx="166">
                  <c:v>6.7681849091770445</c:v>
                </c:pt>
                <c:pt idx="167">
                  <c:v>6.7687021290433584</c:v>
                </c:pt>
                <c:pt idx="168">
                  <c:v>6.7692193489096715</c:v>
                </c:pt>
                <c:pt idx="169">
                  <c:v>6.7697365687759845</c:v>
                </c:pt>
                <c:pt idx="170">
                  <c:v>6.7702537886422984</c:v>
                </c:pt>
                <c:pt idx="171">
                  <c:v>6.7707710085086115</c:v>
                </c:pt>
                <c:pt idx="172">
                  <c:v>6.7712882283749245</c:v>
                </c:pt>
                <c:pt idx="173">
                  <c:v>6.7718054482412375</c:v>
                </c:pt>
                <c:pt idx="174">
                  <c:v>6.7723226681075515</c:v>
                </c:pt>
                <c:pt idx="175">
                  <c:v>6.7728398879738645</c:v>
                </c:pt>
                <c:pt idx="176">
                  <c:v>6.7733571078401775</c:v>
                </c:pt>
                <c:pt idx="177">
                  <c:v>6.7738743277064914</c:v>
                </c:pt>
                <c:pt idx="178">
                  <c:v>6.7743915475728045</c:v>
                </c:pt>
                <c:pt idx="179">
                  <c:v>6.7749087674391175</c:v>
                </c:pt>
                <c:pt idx="180">
                  <c:v>6.7754259873054306</c:v>
                </c:pt>
                <c:pt idx="181">
                  <c:v>6.7759432071717445</c:v>
                </c:pt>
                <c:pt idx="182">
                  <c:v>6.7764604270380575</c:v>
                </c:pt>
                <c:pt idx="183">
                  <c:v>6.7769776469043705</c:v>
                </c:pt>
                <c:pt idx="184">
                  <c:v>6.7774948667706845</c:v>
                </c:pt>
                <c:pt idx="185">
                  <c:v>6.7780120866369975</c:v>
                </c:pt>
                <c:pt idx="186">
                  <c:v>6.7785293065033105</c:v>
                </c:pt>
                <c:pt idx="187">
                  <c:v>6.7790465263696236</c:v>
                </c:pt>
                <c:pt idx="188">
                  <c:v>6.7795637462359375</c:v>
                </c:pt>
                <c:pt idx="189">
                  <c:v>6.7800809661022505</c:v>
                </c:pt>
                <c:pt idx="190">
                  <c:v>6.7805981859685636</c:v>
                </c:pt>
                <c:pt idx="191">
                  <c:v>6.7811154058348766</c:v>
                </c:pt>
                <c:pt idx="192">
                  <c:v>6.7816326257011905</c:v>
                </c:pt>
                <c:pt idx="193">
                  <c:v>6.7821498455675036</c:v>
                </c:pt>
                <c:pt idx="194">
                  <c:v>6.7826670654338166</c:v>
                </c:pt>
                <c:pt idx="195">
                  <c:v>6.7831842853001305</c:v>
                </c:pt>
                <c:pt idx="196">
                  <c:v>6.7837015051664435</c:v>
                </c:pt>
                <c:pt idx="197">
                  <c:v>6.7842187250327566</c:v>
                </c:pt>
                <c:pt idx="198">
                  <c:v>6.7847359448990696</c:v>
                </c:pt>
                <c:pt idx="199">
                  <c:v>6.7852531647653835</c:v>
                </c:pt>
                <c:pt idx="200">
                  <c:v>6.7857703846316966</c:v>
                </c:pt>
                <c:pt idx="201">
                  <c:v>6.7862876044980096</c:v>
                </c:pt>
                <c:pt idx="202">
                  <c:v>6.7868048243643235</c:v>
                </c:pt>
                <c:pt idx="203">
                  <c:v>6.7873220442306366</c:v>
                </c:pt>
                <c:pt idx="204">
                  <c:v>6.7878392640969496</c:v>
                </c:pt>
                <c:pt idx="205">
                  <c:v>6.7883564839632626</c:v>
                </c:pt>
                <c:pt idx="206">
                  <c:v>6.7888737038295766</c:v>
                </c:pt>
                <c:pt idx="207">
                  <c:v>6.7893909236958896</c:v>
                </c:pt>
                <c:pt idx="208">
                  <c:v>6.7899081435622026</c:v>
                </c:pt>
                <c:pt idx="209">
                  <c:v>6.7904253634285165</c:v>
                </c:pt>
                <c:pt idx="210">
                  <c:v>6.7909425832948296</c:v>
                </c:pt>
                <c:pt idx="211">
                  <c:v>6.7914598031611426</c:v>
                </c:pt>
                <c:pt idx="212">
                  <c:v>6.7919770230274557</c:v>
                </c:pt>
                <c:pt idx="213">
                  <c:v>6.7924942428937696</c:v>
                </c:pt>
                <c:pt idx="214">
                  <c:v>6.7930114627600826</c:v>
                </c:pt>
                <c:pt idx="215">
                  <c:v>6.7935286826263956</c:v>
                </c:pt>
                <c:pt idx="216">
                  <c:v>6.7940459024927087</c:v>
                </c:pt>
                <c:pt idx="217">
                  <c:v>6.7945631223590226</c:v>
                </c:pt>
                <c:pt idx="218">
                  <c:v>6.7950803422253356</c:v>
                </c:pt>
                <c:pt idx="219">
                  <c:v>6.7955975620916487</c:v>
                </c:pt>
                <c:pt idx="220">
                  <c:v>6.7961147819579626</c:v>
                </c:pt>
                <c:pt idx="221">
                  <c:v>6.7966320018242756</c:v>
                </c:pt>
                <c:pt idx="222">
                  <c:v>6.7971492216905887</c:v>
                </c:pt>
                <c:pt idx="223">
                  <c:v>6.7976664415569017</c:v>
                </c:pt>
                <c:pt idx="224">
                  <c:v>6.7981836614232156</c:v>
                </c:pt>
                <c:pt idx="225">
                  <c:v>6.7987008812895287</c:v>
                </c:pt>
                <c:pt idx="226">
                  <c:v>6.7992181011558417</c:v>
                </c:pt>
                <c:pt idx="227">
                  <c:v>6.7997353210221556</c:v>
                </c:pt>
                <c:pt idx="228">
                  <c:v>6.8002525408884686</c:v>
                </c:pt>
                <c:pt idx="229">
                  <c:v>6.8007697607547817</c:v>
                </c:pt>
                <c:pt idx="230">
                  <c:v>6.8012869806210947</c:v>
                </c:pt>
                <c:pt idx="231">
                  <c:v>6.8018042004874086</c:v>
                </c:pt>
                <c:pt idx="232">
                  <c:v>6.8023214203537217</c:v>
                </c:pt>
                <c:pt idx="233">
                  <c:v>6.8028386402200347</c:v>
                </c:pt>
                <c:pt idx="234">
                  <c:v>6.8033558600863486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A42-404C-8284-18C5D5A2C41F}"/>
            </c:ext>
          </c:extLst>
        </c:ser>
        <c:ser>
          <c:idx val="10"/>
          <c:order val="9"/>
          <c:tx>
            <c:v>TK_64_model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Sheet1!$BW$19:$BW$253</c:f>
              <c:numCache>
                <c:formatCode>0.000</c:formatCode>
                <c:ptCount val="235"/>
                <c:pt idx="0">
                  <c:v>6.4172391637340249</c:v>
                </c:pt>
                <c:pt idx="1">
                  <c:v>6.338931930546293</c:v>
                </c:pt>
                <c:pt idx="2">
                  <c:v>6.2731403514401984</c:v>
                </c:pt>
                <c:pt idx="3">
                  <c:v>6.2212617832189094</c:v>
                </c:pt>
                <c:pt idx="4">
                  <c:v>6.183724749654079</c:v>
                </c:pt>
                <c:pt idx="5">
                  <c:v>6.1598639792355536</c:v>
                </c:pt>
                <c:pt idx="6">
                  <c:v>6.1480880639086326</c:v>
                </c:pt>
                <c:pt idx="7">
                  <c:v>6.1462530809676892</c:v>
                </c:pt>
                <c:pt idx="8">
                  <c:v>6.1520733458131351</c:v>
                </c:pt>
                <c:pt idx="9">
                  <c:v>6.1634337721044279</c:v>
                </c:pt>
                <c:pt idx="10">
                  <c:v>6.1785574085909474</c:v>
                </c:pt>
                <c:pt idx="11">
                  <c:v>6.1960512301641772</c:v>
                </c:pt>
                <c:pt idx="12">
                  <c:v>6.2148779131076388</c:v>
                </c:pt>
                <c:pt idx="13">
                  <c:v>6.2342954925603289</c:v>
                </c:pt>
                <c:pt idx="14">
                  <c:v>6.2537912800231146</c:v>
                </c:pt>
                <c:pt idx="15">
                  <c:v>6.2730228537602057</c:v>
                </c:pt>
                <c:pt idx="16">
                  <c:v>6.2917704079998114</c:v>
                </c:pt>
                <c:pt idx="17">
                  <c:v>6.309900443010326</c:v>
                </c:pt>
                <c:pt idx="18">
                  <c:v>6.3273390767748774</c:v>
                </c:pt>
                <c:pt idx="19">
                  <c:v>6.3440528852065281</c:v>
                </c:pt>
                <c:pt idx="20">
                  <c:v>6.3600353679268737</c:v>
                </c:pt>
                <c:pt idx="21">
                  <c:v>6.3752975015860951</c:v>
                </c:pt>
                <c:pt idx="22">
                  <c:v>6.3898612112010689</c:v>
                </c:pt>
                <c:pt idx="23">
                  <c:v>6.4037549007985772</c:v>
                </c:pt>
                <c:pt idx="24">
                  <c:v>6.4170104260138654</c:v>
                </c:pt>
                <c:pt idx="25">
                  <c:v>6.4296610705277129</c:v>
                </c:pt>
                <c:pt idx="26">
                  <c:v>6.4417402179037353</c:v>
                </c:pt>
                <c:pt idx="27">
                  <c:v>6.4532805027661864</c:v>
                </c:pt>
                <c:pt idx="28">
                  <c:v>6.4643132904591019</c:v>
                </c:pt>
                <c:pt idx="29">
                  <c:v>6.474868380099422</c:v>
                </c:pt>
                <c:pt idx="30">
                  <c:v>6.4849738579743033</c:v>
                </c:pt>
                <c:pt idx="31">
                  <c:v>6.4946560506239113</c:v>
                </c:pt>
                <c:pt idx="32">
                  <c:v>6.5039395425891255</c:v>
                </c:pt>
                <c:pt idx="33">
                  <c:v>6.5128472347213204</c:v>
                </c:pt>
                <c:pt idx="34">
                  <c:v>6.5214004265702323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A42-404C-8284-18C5D5A2C41F}"/>
            </c:ext>
          </c:extLst>
        </c:ser>
        <c:ser>
          <c:idx val="9"/>
          <c:order val="10"/>
          <c:tx>
            <c:v>TK_256_data_average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Sheet1!$AM$19:$AM$253</c:f>
              <c:numCache>
                <c:formatCode>General</c:formatCode>
                <c:ptCount val="235"/>
                <c:pt idx="0">
                  <c:v>6.4622179502316799</c:v>
                </c:pt>
                <c:pt idx="1">
                  <c:v>6.3066447607426781</c:v>
                </c:pt>
                <c:pt idx="2">
                  <c:v>6.3592468409491971</c:v>
                </c:pt>
                <c:pt idx="3">
                  <c:v>6.3141963176203841</c:v>
                </c:pt>
                <c:pt idx="4">
                  <c:v>6.3550099475076625</c:v>
                </c:pt>
                <c:pt idx="5">
                  <c:v>6.3473282295299986</c:v>
                </c:pt>
                <c:pt idx="6">
                  <c:v>6.3393451677156802</c:v>
                </c:pt>
                <c:pt idx="7">
                  <c:v>6.3459575094335356</c:v>
                </c:pt>
                <c:pt idx="8">
                  <c:v>6.3426021022621679</c:v>
                </c:pt>
                <c:pt idx="9">
                  <c:v>6.3023963804757743</c:v>
                </c:pt>
                <c:pt idx="10">
                  <c:v>6.3457948412622933</c:v>
                </c:pt>
                <c:pt idx="11">
                  <c:v>6.3910278885590133</c:v>
                </c:pt>
                <c:pt idx="12">
                  <c:v>6.4015185627545987</c:v>
                </c:pt>
                <c:pt idx="13">
                  <c:v>6.417468383068476</c:v>
                </c:pt>
                <c:pt idx="14">
                  <c:v>6.5660757681387976</c:v>
                </c:pt>
                <c:pt idx="15">
                  <c:v>6.561976675931783</c:v>
                </c:pt>
                <c:pt idx="16">
                  <c:v>6.6073215866889825</c:v>
                </c:pt>
                <c:pt idx="17">
                  <c:v>6.6161143244163059</c:v>
                </c:pt>
                <c:pt idx="18">
                  <c:v>6.6166315442826189</c:v>
                </c:pt>
                <c:pt idx="19">
                  <c:v>6.6171487641489319</c:v>
                </c:pt>
                <c:pt idx="20">
                  <c:v>6.6176659840152459</c:v>
                </c:pt>
                <c:pt idx="21">
                  <c:v>6.6181832038815589</c:v>
                </c:pt>
                <c:pt idx="22">
                  <c:v>6.6187004237478719</c:v>
                </c:pt>
                <c:pt idx="23">
                  <c:v>6.619217643614185</c:v>
                </c:pt>
                <c:pt idx="24">
                  <c:v>6.6197348634804989</c:v>
                </c:pt>
                <c:pt idx="25">
                  <c:v>6.6202520833468119</c:v>
                </c:pt>
                <c:pt idx="26">
                  <c:v>6.620769303213125</c:v>
                </c:pt>
                <c:pt idx="27">
                  <c:v>6.6212865230794389</c:v>
                </c:pt>
                <c:pt idx="28">
                  <c:v>6.6218037429457519</c:v>
                </c:pt>
                <c:pt idx="29">
                  <c:v>6.6223209628120649</c:v>
                </c:pt>
                <c:pt idx="30">
                  <c:v>6.622838182678378</c:v>
                </c:pt>
                <c:pt idx="31">
                  <c:v>6.6233554025446919</c:v>
                </c:pt>
                <c:pt idx="32">
                  <c:v>6.6238726224110049</c:v>
                </c:pt>
                <c:pt idx="33">
                  <c:v>6.624389842277318</c:v>
                </c:pt>
                <c:pt idx="34">
                  <c:v>6.6249070621436319</c:v>
                </c:pt>
                <c:pt idx="35">
                  <c:v>6.6254242820099449</c:v>
                </c:pt>
                <c:pt idx="36">
                  <c:v>6.625941501876258</c:v>
                </c:pt>
                <c:pt idx="37">
                  <c:v>6.626458721742571</c:v>
                </c:pt>
                <c:pt idx="38">
                  <c:v>6.6269759416088849</c:v>
                </c:pt>
                <c:pt idx="39">
                  <c:v>6.627493161475198</c:v>
                </c:pt>
                <c:pt idx="40">
                  <c:v>6.628010381341511</c:v>
                </c:pt>
                <c:pt idx="41">
                  <c:v>6.628527601207824</c:v>
                </c:pt>
                <c:pt idx="42">
                  <c:v>6.6290448210741379</c:v>
                </c:pt>
                <c:pt idx="43">
                  <c:v>6.629562040940451</c:v>
                </c:pt>
                <c:pt idx="44">
                  <c:v>6.630079260806764</c:v>
                </c:pt>
                <c:pt idx="45">
                  <c:v>6.6305964806730779</c:v>
                </c:pt>
                <c:pt idx="46">
                  <c:v>6.631113700539391</c:v>
                </c:pt>
                <c:pt idx="47">
                  <c:v>6.631630920405704</c:v>
                </c:pt>
                <c:pt idx="48">
                  <c:v>6.632148140272017</c:v>
                </c:pt>
                <c:pt idx="49">
                  <c:v>6.632665360138331</c:v>
                </c:pt>
                <c:pt idx="50">
                  <c:v>6.633182580004644</c:v>
                </c:pt>
                <c:pt idx="51">
                  <c:v>6.633699799870957</c:v>
                </c:pt>
                <c:pt idx="52">
                  <c:v>6.634217019737271</c:v>
                </c:pt>
                <c:pt idx="53">
                  <c:v>6.634734239603584</c:v>
                </c:pt>
                <c:pt idx="54">
                  <c:v>6.635251459469897</c:v>
                </c:pt>
                <c:pt idx="55">
                  <c:v>6.6357686793362101</c:v>
                </c:pt>
                <c:pt idx="56">
                  <c:v>6.636285899202524</c:v>
                </c:pt>
                <c:pt idx="57">
                  <c:v>6.636803119068837</c:v>
                </c:pt>
                <c:pt idx="58">
                  <c:v>6.6373203389351501</c:v>
                </c:pt>
                <c:pt idx="59">
                  <c:v>6.637837558801464</c:v>
                </c:pt>
                <c:pt idx="60">
                  <c:v>6.638354778667777</c:v>
                </c:pt>
                <c:pt idx="61">
                  <c:v>6.63887199853409</c:v>
                </c:pt>
                <c:pt idx="62">
                  <c:v>6.6393892184004031</c:v>
                </c:pt>
                <c:pt idx="63">
                  <c:v>6.639906438266717</c:v>
                </c:pt>
                <c:pt idx="64">
                  <c:v>6.64042365813303</c:v>
                </c:pt>
                <c:pt idx="65">
                  <c:v>6.6409408779993431</c:v>
                </c:pt>
                <c:pt idx="66">
                  <c:v>6.6414580978656561</c:v>
                </c:pt>
                <c:pt idx="67">
                  <c:v>6.64197531773197</c:v>
                </c:pt>
                <c:pt idx="68">
                  <c:v>6.6424925375982831</c:v>
                </c:pt>
                <c:pt idx="69">
                  <c:v>6.6430097574645961</c:v>
                </c:pt>
                <c:pt idx="70">
                  <c:v>6.64352697733091</c:v>
                </c:pt>
                <c:pt idx="71">
                  <c:v>6.6440441971972231</c:v>
                </c:pt>
                <c:pt idx="72">
                  <c:v>6.6445614170635361</c:v>
                </c:pt>
                <c:pt idx="73">
                  <c:v>6.6450786369298491</c:v>
                </c:pt>
                <c:pt idx="74">
                  <c:v>6.645595856796163</c:v>
                </c:pt>
                <c:pt idx="75">
                  <c:v>6.6461130766624761</c:v>
                </c:pt>
                <c:pt idx="76">
                  <c:v>6.6466302965287891</c:v>
                </c:pt>
                <c:pt idx="77">
                  <c:v>6.647147516395103</c:v>
                </c:pt>
                <c:pt idx="78">
                  <c:v>6.6476647362614161</c:v>
                </c:pt>
                <c:pt idx="79">
                  <c:v>6.6481819561277291</c:v>
                </c:pt>
                <c:pt idx="80">
                  <c:v>6.6486991759940421</c:v>
                </c:pt>
                <c:pt idx="81">
                  <c:v>6.6492163958603561</c:v>
                </c:pt>
                <c:pt idx="82">
                  <c:v>6.6497336157266691</c:v>
                </c:pt>
                <c:pt idx="83">
                  <c:v>6.6502508355929821</c:v>
                </c:pt>
                <c:pt idx="84">
                  <c:v>6.6507680554592961</c:v>
                </c:pt>
                <c:pt idx="85">
                  <c:v>6.6512852753256091</c:v>
                </c:pt>
                <c:pt idx="86">
                  <c:v>6.6518024951919221</c:v>
                </c:pt>
                <c:pt idx="87">
                  <c:v>6.6523197150582352</c:v>
                </c:pt>
                <c:pt idx="88">
                  <c:v>6.6528369349245491</c:v>
                </c:pt>
                <c:pt idx="89">
                  <c:v>6.6533541547908621</c:v>
                </c:pt>
                <c:pt idx="90">
                  <c:v>6.6538713746571752</c:v>
                </c:pt>
                <c:pt idx="91">
                  <c:v>6.6543885945234882</c:v>
                </c:pt>
                <c:pt idx="92">
                  <c:v>6.6549058143898021</c:v>
                </c:pt>
                <c:pt idx="93">
                  <c:v>6.6554230342561151</c:v>
                </c:pt>
                <c:pt idx="94">
                  <c:v>6.6559402541224282</c:v>
                </c:pt>
                <c:pt idx="95">
                  <c:v>6.6564574739887421</c:v>
                </c:pt>
                <c:pt idx="96">
                  <c:v>6.6569746938550551</c:v>
                </c:pt>
                <c:pt idx="97">
                  <c:v>6.6574919137213682</c:v>
                </c:pt>
                <c:pt idx="98">
                  <c:v>6.6580091335876812</c:v>
                </c:pt>
                <c:pt idx="99">
                  <c:v>6.6585263534539951</c:v>
                </c:pt>
                <c:pt idx="100">
                  <c:v>6.6590435733203082</c:v>
                </c:pt>
                <c:pt idx="101">
                  <c:v>6.6595607931866212</c:v>
                </c:pt>
                <c:pt idx="102">
                  <c:v>6.6600780130529351</c:v>
                </c:pt>
                <c:pt idx="103">
                  <c:v>6.6605952329192482</c:v>
                </c:pt>
                <c:pt idx="104">
                  <c:v>6.6611124527855612</c:v>
                </c:pt>
                <c:pt idx="105">
                  <c:v>6.6616296726518742</c:v>
                </c:pt>
                <c:pt idx="106">
                  <c:v>6.6621468925181881</c:v>
                </c:pt>
                <c:pt idx="107">
                  <c:v>6.6626641123845012</c:v>
                </c:pt>
                <c:pt idx="108">
                  <c:v>6.6631813322508142</c:v>
                </c:pt>
                <c:pt idx="109">
                  <c:v>6.6636985521171281</c:v>
                </c:pt>
                <c:pt idx="110">
                  <c:v>6.6642157719834412</c:v>
                </c:pt>
                <c:pt idx="111">
                  <c:v>6.6647329918497542</c:v>
                </c:pt>
                <c:pt idx="112">
                  <c:v>6.6652502117160672</c:v>
                </c:pt>
                <c:pt idx="113">
                  <c:v>6.6657674315823812</c:v>
                </c:pt>
                <c:pt idx="114">
                  <c:v>6.6662846514486942</c:v>
                </c:pt>
                <c:pt idx="115">
                  <c:v>6.6668018713150072</c:v>
                </c:pt>
                <c:pt idx="116">
                  <c:v>6.6673190911813203</c:v>
                </c:pt>
                <c:pt idx="117">
                  <c:v>6.6678363110476342</c:v>
                </c:pt>
                <c:pt idx="118">
                  <c:v>6.6683535309139472</c:v>
                </c:pt>
                <c:pt idx="119">
                  <c:v>6.6688707507802603</c:v>
                </c:pt>
                <c:pt idx="120">
                  <c:v>6.6693879706465742</c:v>
                </c:pt>
                <c:pt idx="121">
                  <c:v>6.6699051905128872</c:v>
                </c:pt>
                <c:pt idx="122">
                  <c:v>6.6704224103792003</c:v>
                </c:pt>
                <c:pt idx="123">
                  <c:v>6.6709396302455133</c:v>
                </c:pt>
                <c:pt idx="124">
                  <c:v>6.6714568501118272</c:v>
                </c:pt>
                <c:pt idx="125">
                  <c:v>6.6719740699781402</c:v>
                </c:pt>
                <c:pt idx="126">
                  <c:v>6.6724912898444533</c:v>
                </c:pt>
                <c:pt idx="127">
                  <c:v>6.6730085097107672</c:v>
                </c:pt>
                <c:pt idx="128">
                  <c:v>6.6735257295770802</c:v>
                </c:pt>
                <c:pt idx="129">
                  <c:v>6.6740429494433933</c:v>
                </c:pt>
                <c:pt idx="130">
                  <c:v>6.6745601693097063</c:v>
                </c:pt>
                <c:pt idx="131">
                  <c:v>6.6750773891760202</c:v>
                </c:pt>
                <c:pt idx="132">
                  <c:v>6.6755946090423333</c:v>
                </c:pt>
                <c:pt idx="133">
                  <c:v>6.6761118289086463</c:v>
                </c:pt>
                <c:pt idx="134">
                  <c:v>6.6766290487749602</c:v>
                </c:pt>
                <c:pt idx="135">
                  <c:v>6.6771462686412733</c:v>
                </c:pt>
                <c:pt idx="136">
                  <c:v>6.6776634885075863</c:v>
                </c:pt>
                <c:pt idx="137">
                  <c:v>6.6781807083738993</c:v>
                </c:pt>
                <c:pt idx="138">
                  <c:v>6.6786979282402132</c:v>
                </c:pt>
                <c:pt idx="139">
                  <c:v>6.6792151481065263</c:v>
                </c:pt>
                <c:pt idx="140">
                  <c:v>6.6797323679728393</c:v>
                </c:pt>
                <c:pt idx="141">
                  <c:v>6.6802495878391523</c:v>
                </c:pt>
                <c:pt idx="142">
                  <c:v>6.6807668077054663</c:v>
                </c:pt>
                <c:pt idx="143">
                  <c:v>6.6812840275717793</c:v>
                </c:pt>
                <c:pt idx="144">
                  <c:v>6.6818012474380923</c:v>
                </c:pt>
                <c:pt idx="145">
                  <c:v>6.6823184673044063</c:v>
                </c:pt>
                <c:pt idx="146">
                  <c:v>6.6828356871707193</c:v>
                </c:pt>
                <c:pt idx="147">
                  <c:v>6.6833529070370323</c:v>
                </c:pt>
                <c:pt idx="148">
                  <c:v>6.6838701269033454</c:v>
                </c:pt>
                <c:pt idx="149">
                  <c:v>6.6843873467696593</c:v>
                </c:pt>
                <c:pt idx="150">
                  <c:v>6.6849045666359723</c:v>
                </c:pt>
                <c:pt idx="151">
                  <c:v>6.6854217865022854</c:v>
                </c:pt>
                <c:pt idx="152">
                  <c:v>6.6859390063685993</c:v>
                </c:pt>
                <c:pt idx="153">
                  <c:v>6.6864562262349123</c:v>
                </c:pt>
                <c:pt idx="154">
                  <c:v>6.6869734461012253</c:v>
                </c:pt>
                <c:pt idx="155">
                  <c:v>6.6874906659675384</c:v>
                </c:pt>
                <c:pt idx="156">
                  <c:v>6.6880078858338523</c:v>
                </c:pt>
                <c:pt idx="157">
                  <c:v>6.6885251057001653</c:v>
                </c:pt>
                <c:pt idx="158">
                  <c:v>6.6890423255664784</c:v>
                </c:pt>
                <c:pt idx="159">
                  <c:v>6.6895595454327923</c:v>
                </c:pt>
                <c:pt idx="160">
                  <c:v>6.6900767652991053</c:v>
                </c:pt>
                <c:pt idx="161">
                  <c:v>6.6905939851654184</c:v>
                </c:pt>
                <c:pt idx="162">
                  <c:v>6.6911112050317314</c:v>
                </c:pt>
                <c:pt idx="163">
                  <c:v>6.6916284248980453</c:v>
                </c:pt>
                <c:pt idx="164">
                  <c:v>6.6921456447643584</c:v>
                </c:pt>
                <c:pt idx="165">
                  <c:v>6.6926628646306714</c:v>
                </c:pt>
                <c:pt idx="166">
                  <c:v>6.6931800844969844</c:v>
                </c:pt>
                <c:pt idx="167">
                  <c:v>6.6936973043632984</c:v>
                </c:pt>
                <c:pt idx="168">
                  <c:v>6.6942145242296114</c:v>
                </c:pt>
                <c:pt idx="169">
                  <c:v>6.6947317440959244</c:v>
                </c:pt>
                <c:pt idx="170">
                  <c:v>6.6952489639622383</c:v>
                </c:pt>
                <c:pt idx="171">
                  <c:v>6.6957661838285514</c:v>
                </c:pt>
                <c:pt idx="172">
                  <c:v>6.6962834036948644</c:v>
                </c:pt>
                <c:pt idx="173">
                  <c:v>6.6968006235611774</c:v>
                </c:pt>
                <c:pt idx="174">
                  <c:v>6.6973178434274914</c:v>
                </c:pt>
                <c:pt idx="175">
                  <c:v>6.6978350632938044</c:v>
                </c:pt>
                <c:pt idx="176">
                  <c:v>6.6983522831601174</c:v>
                </c:pt>
                <c:pt idx="177">
                  <c:v>6.6988695030264314</c:v>
                </c:pt>
                <c:pt idx="178">
                  <c:v>6.6993867228927444</c:v>
                </c:pt>
                <c:pt idx="179">
                  <c:v>6.6999039427590574</c:v>
                </c:pt>
                <c:pt idx="180">
                  <c:v>6.7004211626253705</c:v>
                </c:pt>
                <c:pt idx="181">
                  <c:v>6.7009383824916844</c:v>
                </c:pt>
                <c:pt idx="182">
                  <c:v>6.7014556023579974</c:v>
                </c:pt>
                <c:pt idx="183">
                  <c:v>6.7019728222243105</c:v>
                </c:pt>
                <c:pt idx="184">
                  <c:v>6.7024900420906244</c:v>
                </c:pt>
                <c:pt idx="185">
                  <c:v>6.7030072619569374</c:v>
                </c:pt>
                <c:pt idx="186">
                  <c:v>6.7035244818232504</c:v>
                </c:pt>
                <c:pt idx="187">
                  <c:v>6.7040417016895635</c:v>
                </c:pt>
                <c:pt idx="188">
                  <c:v>6.7045589215558774</c:v>
                </c:pt>
                <c:pt idx="189">
                  <c:v>6.7050761414221904</c:v>
                </c:pt>
                <c:pt idx="190">
                  <c:v>6.7055933612885035</c:v>
                </c:pt>
                <c:pt idx="191">
                  <c:v>6.7061105811548165</c:v>
                </c:pt>
                <c:pt idx="192">
                  <c:v>6.7066278010211304</c:v>
                </c:pt>
                <c:pt idx="193">
                  <c:v>6.7071450208874435</c:v>
                </c:pt>
                <c:pt idx="194">
                  <c:v>6.7076622407537565</c:v>
                </c:pt>
                <c:pt idx="195">
                  <c:v>6.7081794606200704</c:v>
                </c:pt>
                <c:pt idx="196">
                  <c:v>6.7086966804863835</c:v>
                </c:pt>
                <c:pt idx="197">
                  <c:v>6.7092139003526965</c:v>
                </c:pt>
                <c:pt idx="198">
                  <c:v>6.7097311202190095</c:v>
                </c:pt>
                <c:pt idx="199">
                  <c:v>6.7102483400853234</c:v>
                </c:pt>
                <c:pt idx="200">
                  <c:v>6.7107655599516365</c:v>
                </c:pt>
                <c:pt idx="201">
                  <c:v>6.7112827798179495</c:v>
                </c:pt>
                <c:pt idx="202">
                  <c:v>6.7117999996842634</c:v>
                </c:pt>
                <c:pt idx="203">
                  <c:v>6.7123172195505765</c:v>
                </c:pt>
                <c:pt idx="204">
                  <c:v>6.7128344394168895</c:v>
                </c:pt>
                <c:pt idx="205">
                  <c:v>6.7133516592832025</c:v>
                </c:pt>
                <c:pt idx="206">
                  <c:v>6.7138688791495165</c:v>
                </c:pt>
                <c:pt idx="207">
                  <c:v>6.7143860990158295</c:v>
                </c:pt>
                <c:pt idx="208">
                  <c:v>6.7149033188821425</c:v>
                </c:pt>
                <c:pt idx="209">
                  <c:v>6.7154205387484565</c:v>
                </c:pt>
                <c:pt idx="210">
                  <c:v>6.7159377586147695</c:v>
                </c:pt>
                <c:pt idx="211">
                  <c:v>6.7164549784810825</c:v>
                </c:pt>
                <c:pt idx="212">
                  <c:v>6.7169721983473956</c:v>
                </c:pt>
                <c:pt idx="213">
                  <c:v>6.7174894182137095</c:v>
                </c:pt>
                <c:pt idx="214">
                  <c:v>6.7180066380800225</c:v>
                </c:pt>
                <c:pt idx="215">
                  <c:v>6.7185238579463356</c:v>
                </c:pt>
                <c:pt idx="216">
                  <c:v>6.7190410778126486</c:v>
                </c:pt>
                <c:pt idx="217">
                  <c:v>6.7195582976789625</c:v>
                </c:pt>
                <c:pt idx="218">
                  <c:v>6.7200755175452755</c:v>
                </c:pt>
                <c:pt idx="219">
                  <c:v>6.7205927374115886</c:v>
                </c:pt>
                <c:pt idx="220">
                  <c:v>6.7211099572779025</c:v>
                </c:pt>
                <c:pt idx="221">
                  <c:v>6.7216271771442155</c:v>
                </c:pt>
                <c:pt idx="222">
                  <c:v>6.7221443970105286</c:v>
                </c:pt>
                <c:pt idx="223">
                  <c:v>6.7226616168768416</c:v>
                </c:pt>
                <c:pt idx="224">
                  <c:v>6.7231788367431555</c:v>
                </c:pt>
                <c:pt idx="225">
                  <c:v>6.7236960566094686</c:v>
                </c:pt>
                <c:pt idx="226">
                  <c:v>6.7242132764757816</c:v>
                </c:pt>
                <c:pt idx="227">
                  <c:v>6.7247304963420955</c:v>
                </c:pt>
                <c:pt idx="228">
                  <c:v>6.7252477162084086</c:v>
                </c:pt>
                <c:pt idx="229">
                  <c:v>6.7257649360747216</c:v>
                </c:pt>
                <c:pt idx="230">
                  <c:v>6.7262821559410346</c:v>
                </c:pt>
                <c:pt idx="231">
                  <c:v>6.7267993758073485</c:v>
                </c:pt>
                <c:pt idx="232">
                  <c:v>6.7273165956736616</c:v>
                </c:pt>
                <c:pt idx="233">
                  <c:v>6.7278338155399746</c:v>
                </c:pt>
                <c:pt idx="234">
                  <c:v>6.7283510354062885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3A42-404C-8284-18C5D5A2C41F}"/>
            </c:ext>
          </c:extLst>
        </c:ser>
        <c:ser>
          <c:idx val="11"/>
          <c:order val="11"/>
          <c:tx>
            <c:v>TK_256_model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  <c:extLst xmlns:c15="http://schemas.microsoft.com/office/drawing/2012/chart"/>
            </c:numRef>
          </c:xVal>
          <c:yVal>
            <c:numRef>
              <c:f>Sheet1!$CB$19:$CB$253</c:f>
              <c:numCache>
                <c:formatCode>General</c:formatCode>
                <c:ptCount val="235"/>
                <c:pt idx="0">
                  <c:v>6.3327271449559648</c:v>
                </c:pt>
                <c:pt idx="1">
                  <c:v>6.35073226211248</c:v>
                </c:pt>
                <c:pt idx="2">
                  <c:v>6.3687375138999736</c:v>
                </c:pt>
                <c:pt idx="3">
                  <c:v>6.3867428998610754</c:v>
                </c:pt>
                <c:pt idx="4">
                  <c:v>6.4047484195399678</c:v>
                </c:pt>
                <c:pt idx="5">
                  <c:v>6.4227540724823813</c:v>
                </c:pt>
                <c:pt idx="6">
                  <c:v>6.4407598582355918</c:v>
                </c:pt>
                <c:pt idx="7">
                  <c:v>6.4587657763484119</c:v>
                </c:pt>
                <c:pt idx="8">
                  <c:v>6.4767718263711851</c:v>
                </c:pt>
                <c:pt idx="9">
                  <c:v>6.4947780078557855</c:v>
                </c:pt>
                <c:pt idx="10">
                  <c:v>6.5127843203556086</c:v>
                </c:pt>
                <c:pt idx="11">
                  <c:v>6.530790763425566</c:v>
                </c:pt>
                <c:pt idx="12">
                  <c:v>6.5487973366220817</c:v>
                </c:pt>
                <c:pt idx="13">
                  <c:v>6.5668040395030891</c:v>
                </c:pt>
                <c:pt idx="14">
                  <c:v>6.5848108716280196</c:v>
                </c:pt>
                <c:pt idx="15">
                  <c:v>6.6028178325578031</c:v>
                </c:pt>
                <c:pt idx="16">
                  <c:v>6.6208249218548625</c:v>
                </c:pt>
                <c:pt idx="17">
                  <c:v>6.6388321390831058</c:v>
                </c:pt>
                <c:pt idx="18">
                  <c:v>6.6568394838079206</c:v>
                </c:pt>
                <c:pt idx="19">
                  <c:v>6.6748469555961751</c:v>
                </c:pt>
                <c:pt idx="20">
                  <c:v>6.6928545540162059</c:v>
                </c:pt>
                <c:pt idx="21">
                  <c:v>6.7108622786378174</c:v>
                </c:pt>
                <c:pt idx="22">
                  <c:v>6.7288701290322743</c:v>
                </c:pt>
                <c:pt idx="23">
                  <c:v>6.7468781047722999</c:v>
                </c:pt>
                <c:pt idx="24">
                  <c:v>6.7648862054320658</c:v>
                </c:pt>
                <c:pt idx="25">
                  <c:v>6.7828944305871932</c:v>
                </c:pt>
                <c:pt idx="26">
                  <c:v>6.8009027798147441</c:v>
                </c:pt>
                <c:pt idx="27">
                  <c:v>6.8189112526932165</c:v>
                </c:pt>
                <c:pt idx="28">
                  <c:v>6.836919848802542</c:v>
                </c:pt>
                <c:pt idx="29">
                  <c:v>6.8549285677240768</c:v>
                </c:pt>
                <c:pt idx="30">
                  <c:v>6.8729374090406026</c:v>
                </c:pt>
                <c:pt idx="31">
                  <c:v>6.8909463723363151</c:v>
                </c:pt>
                <c:pt idx="32">
                  <c:v>6.9089554571968241</c:v>
                </c:pt>
                <c:pt idx="33">
                  <c:v>6.9269646632091488</c:v>
                </c:pt>
                <c:pt idx="34">
                  <c:v>6.9449739899617082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3A42-404C-8284-18C5D5A2C41F}"/>
            </c:ext>
          </c:extLst>
        </c:ser>
        <c:ser>
          <c:idx val="13"/>
          <c:order val="13"/>
          <c:tx>
            <c:v>TK_live_1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Sheet1!$AG$19:$AG$253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Sheet1!$CV$6:$CV$240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6.534579153406705</c:v>
                </c:pt>
                <c:pt idx="2">
                  <c:v>6.614494643359575</c:v>
                </c:pt>
                <c:pt idx="3">
                  <c:v>6.6944826283374761</c:v>
                </c:pt>
                <c:pt idx="4">
                  <c:v>6.7745430479530739</c:v>
                </c:pt>
                <c:pt idx="5">
                  <c:v>6.8546758418693168</c:v>
                </c:pt>
                <c:pt idx="6">
                  <c:v>6.9348809497993944</c:v>
                </c:pt>
                <c:pt idx="7">
                  <c:v>7.0151583115067435</c:v>
                </c:pt>
                <c:pt idx="8">
                  <c:v>7.0955078668049518</c:v>
                </c:pt>
                <c:pt idx="9">
                  <c:v>7.1759295555577607</c:v>
                </c:pt>
                <c:pt idx="10">
                  <c:v>7.2564233176790029</c:v>
                </c:pt>
                <c:pt idx="11">
                  <c:v>7.3369890931325505</c:v>
                </c:pt>
                <c:pt idx="12">
                  <c:v>7.4176268219322958</c:v>
                </c:pt>
                <c:pt idx="13">
                  <c:v>7.4983364441420779</c:v>
                </c:pt>
                <c:pt idx="14">
                  <c:v>7.5791178998757003</c:v>
                </c:pt>
                <c:pt idx="15">
                  <c:v>7.6599711292968156</c:v>
                </c:pt>
                <c:pt idx="16">
                  <c:v>7.7408960726189298</c:v>
                </c:pt>
                <c:pt idx="17">
                  <c:v>7.8218926701053624</c:v>
                </c:pt>
                <c:pt idx="18">
                  <c:v>7.9029608620691771</c:v>
                </c:pt>
                <c:pt idx="19">
                  <c:v>7.9841005888731615</c:v>
                </c:pt>
                <c:pt idx="20">
                  <c:v>8.0653117909297816</c:v>
                </c:pt>
                <c:pt idx="21">
                  <c:v>8.1465944087011408</c:v>
                </c:pt>
                <c:pt idx="22">
                  <c:v>8.2279483826989175</c:v>
                </c:pt>
                <c:pt idx="23">
                  <c:v>8.3093736534843785</c:v>
                </c:pt>
                <c:pt idx="24">
                  <c:v>8.3908701616682784</c:v>
                </c:pt>
                <c:pt idx="25">
                  <c:v>8.4724378479108449</c:v>
                </c:pt>
                <c:pt idx="26">
                  <c:v>8.5540766529217365</c:v>
                </c:pt>
                <c:pt idx="27">
                  <c:v>8.6357865174600033</c:v>
                </c:pt>
                <c:pt idx="28">
                  <c:v>8.7175673823340407</c:v>
                </c:pt>
                <c:pt idx="29">
                  <c:v>8.7994191884015276</c:v>
                </c:pt>
                <c:pt idx="30">
                  <c:v>8.881341876569449</c:v>
                </c:pt>
                <c:pt idx="31">
                  <c:v>8.9633353877940021</c:v>
                </c:pt>
                <c:pt idx="32">
                  <c:v>9.0453996630805307</c:v>
                </c:pt>
                <c:pt idx="33">
                  <c:v>9.127534643483564</c:v>
                </c:pt>
                <c:pt idx="34">
                  <c:v>9.2097402701067121</c:v>
                </c:pt>
                <c:pt idx="35">
                  <c:v>9.2920164841026427</c:v>
                </c:pt>
                <c:pt idx="36">
                  <c:v>9.3743632266730543</c:v>
                </c:pt>
                <c:pt idx="37">
                  <c:v>9.4567804390686234</c:v>
                </c:pt>
                <c:pt idx="38">
                  <c:v>9.539268062588933</c:v>
                </c:pt>
                <c:pt idx="39">
                  <c:v>9.6218260385825189</c:v>
                </c:pt>
                <c:pt idx="40">
                  <c:v>9.7044543084467225</c:v>
                </c:pt>
                <c:pt idx="41">
                  <c:v>9.7871528136277206</c:v>
                </c:pt>
                <c:pt idx="42">
                  <c:v>9.8699214956204635</c:v>
                </c:pt>
                <c:pt idx="43">
                  <c:v>9.952760295968643</c:v>
                </c:pt>
                <c:pt idx="44">
                  <c:v>10.035669156264628</c:v>
                </c:pt>
                <c:pt idx="45">
                  <c:v>10.118648018149448</c:v>
                </c:pt>
                <c:pt idx="46">
                  <c:v>10.201696823312746</c:v>
                </c:pt>
                <c:pt idx="47">
                  <c:v>10.284815513492729</c:v>
                </c:pt>
                <c:pt idx="48">
                  <c:v>10.368004030476158</c:v>
                </c:pt>
                <c:pt idx="49">
                  <c:v>10.451262316098264</c:v>
                </c:pt>
                <c:pt idx="50">
                  <c:v>10.534590312242722</c:v>
                </c:pt>
                <c:pt idx="51">
                  <c:v>10.617987960841647</c:v>
                </c:pt>
                <c:pt idx="52">
                  <c:v>10.701455203875486</c:v>
                </c:pt>
                <c:pt idx="53">
                  <c:v>10.784991983373038</c:v>
                </c:pt>
                <c:pt idx="54">
                  <c:v>10.868598241411407</c:v>
                </c:pt>
                <c:pt idx="55">
                  <c:v>10.952273920115898</c:v>
                </c:pt>
                <c:pt idx="56">
                  <c:v>11.03601896166008</c:v>
                </c:pt>
                <c:pt idx="57">
                  <c:v>11.119833308265646</c:v>
                </c:pt>
                <c:pt idx="58">
                  <c:v>11.203716902202443</c:v>
                </c:pt>
                <c:pt idx="59">
                  <c:v>11.287669685788396</c:v>
                </c:pt>
                <c:pt idx="60">
                  <c:v>11.371691601389481</c:v>
                </c:pt>
                <c:pt idx="61">
                  <c:v>11.455782591419684</c:v>
                </c:pt>
                <c:pt idx="62">
                  <c:v>11.539942598340968</c:v>
                </c:pt>
                <c:pt idx="63">
                  <c:v>11.624171564663204</c:v>
                </c:pt>
                <c:pt idx="64">
                  <c:v>11.70846943294417</c:v>
                </c:pt>
                <c:pt idx="65">
                  <c:v>11.792836145789472</c:v>
                </c:pt>
                <c:pt idx="66">
                  <c:v>11.87727164585254</c:v>
                </c:pt>
                <c:pt idx="67">
                  <c:v>11.961775875834586</c:v>
                </c:pt>
                <c:pt idx="68">
                  <c:v>12.04634877848452</c:v>
                </c:pt>
                <c:pt idx="69">
                  <c:v>12.130990296598959</c:v>
                </c:pt>
                <c:pt idx="70">
                  <c:v>12.215700373022178</c:v>
                </c:pt>
                <c:pt idx="71">
                  <c:v>12.300478950646042</c:v>
                </c:pt>
                <c:pt idx="72">
                  <c:v>12.385325972409989</c:v>
                </c:pt>
                <c:pt idx="73">
                  <c:v>12.470241381301001</c:v>
                </c:pt>
                <c:pt idx="74">
                  <c:v>12.555225120353555</c:v>
                </c:pt>
                <c:pt idx="75">
                  <c:v>12.640277132649556</c:v>
                </c:pt>
                <c:pt idx="76">
                  <c:v>12.725397361318327</c:v>
                </c:pt>
                <c:pt idx="77">
                  <c:v>12.810585749536596</c:v>
                </c:pt>
                <c:pt idx="78">
                  <c:v>12.895842240528376</c:v>
                </c:pt>
                <c:pt idx="79">
                  <c:v>12.981166777565006</c:v>
                </c:pt>
                <c:pt idx="80">
                  <c:v>13.066559303965066</c:v>
                </c:pt>
                <c:pt idx="81">
                  <c:v>13.152019763094343</c:v>
                </c:pt>
                <c:pt idx="82">
                  <c:v>13.237548098365831</c:v>
                </c:pt>
                <c:pt idx="83">
                  <c:v>13.32314425323964</c:v>
                </c:pt>
                <c:pt idx="84">
                  <c:v>13.408808171222956</c:v>
                </c:pt>
                <c:pt idx="85">
                  <c:v>13.494539795870047</c:v>
                </c:pt>
                <c:pt idx="86">
                  <c:v>13.580339070782216</c:v>
                </c:pt>
                <c:pt idx="87">
                  <c:v>13.666205939607712</c:v>
                </c:pt>
                <c:pt idx="88">
                  <c:v>13.752140346041733</c:v>
                </c:pt>
                <c:pt idx="89">
                  <c:v>13.838142233826392</c:v>
                </c:pt>
                <c:pt idx="90">
                  <c:v>13.924211546750637</c:v>
                </c:pt>
                <c:pt idx="91">
                  <c:v>14.010348228650287</c:v>
                </c:pt>
                <c:pt idx="92">
                  <c:v>14.096552223407885</c:v>
                </c:pt>
                <c:pt idx="93">
                  <c:v>14.182823474952766</c:v>
                </c:pt>
                <c:pt idx="94">
                  <c:v>14.269161927260956</c:v>
                </c:pt>
                <c:pt idx="95">
                  <c:v>14.355567524355131</c:v>
                </c:pt>
                <c:pt idx="96">
                  <c:v>14.442040210304624</c:v>
                </c:pt>
                <c:pt idx="97">
                  <c:v>14.528579929225341</c:v>
                </c:pt>
                <c:pt idx="98">
                  <c:v>14.615186625279728</c:v>
                </c:pt>
                <c:pt idx="99">
                  <c:v>14.701860242676778</c:v>
                </c:pt>
                <c:pt idx="100">
                  <c:v>14.788600725671925</c:v>
                </c:pt>
                <c:pt idx="101">
                  <c:v>14.875408018567034</c:v>
                </c:pt>
                <c:pt idx="102">
                  <c:v>14.962282065710411</c:v>
                </c:pt>
                <c:pt idx="103">
                  <c:v>15.049222811496662</c:v>
                </c:pt>
                <c:pt idx="104">
                  <c:v>15.13623020036675</c:v>
                </c:pt>
                <c:pt idx="105">
                  <c:v>15.223304176807893</c:v>
                </c:pt>
                <c:pt idx="106">
                  <c:v>15.310444685353586</c:v>
                </c:pt>
                <c:pt idx="107">
                  <c:v>15.397651670583473</c:v>
                </c:pt>
                <c:pt idx="108">
                  <c:v>15.484925077123421</c:v>
                </c:pt>
                <c:pt idx="109">
                  <c:v>15.572264849645384</c:v>
                </c:pt>
                <c:pt idx="110">
                  <c:v>15.659670932867401</c:v>
                </c:pt>
                <c:pt idx="111">
                  <c:v>15.74714327155359</c:v>
                </c:pt>
                <c:pt idx="112">
                  <c:v>15.834681810514063</c:v>
                </c:pt>
                <c:pt idx="113">
                  <c:v>15.922286494604895</c:v>
                </c:pt>
                <c:pt idx="114">
                  <c:v>16.009957268728112</c:v>
                </c:pt>
                <c:pt idx="115">
                  <c:v>16.097694077831626</c:v>
                </c:pt>
                <c:pt idx="116">
                  <c:v>16.185496866909212</c:v>
                </c:pt>
                <c:pt idx="117">
                  <c:v>16.273365581000451</c:v>
                </c:pt>
                <c:pt idx="118">
                  <c:v>16.361300165190734</c:v>
                </c:pt>
                <c:pt idx="119">
                  <c:v>16.449300564611161</c:v>
                </c:pt>
                <c:pt idx="120">
                  <c:v>16.537366724438552</c:v>
                </c:pt>
                <c:pt idx="121">
                  <c:v>16.625498589895418</c:v>
                </c:pt>
                <c:pt idx="122">
                  <c:v>16.713696106249856</c:v>
                </c:pt>
                <c:pt idx="123">
                  <c:v>16.801959218815576</c:v>
                </c:pt>
                <c:pt idx="124">
                  <c:v>16.890287872951838</c:v>
                </c:pt>
                <c:pt idx="125">
                  <c:v>16.97868201406342</c:v>
                </c:pt>
                <c:pt idx="126">
                  <c:v>17.067141587600577</c:v>
                </c:pt>
                <c:pt idx="127">
                  <c:v>17.155666539059002</c:v>
                </c:pt>
                <c:pt idx="128">
                  <c:v>17.244256813979781</c:v>
                </c:pt>
                <c:pt idx="129">
                  <c:v>17.332912357949382</c:v>
                </c:pt>
                <c:pt idx="130">
                  <c:v>17.421633116599573</c:v>
                </c:pt>
                <c:pt idx="131">
                  <c:v>17.510419035607423</c:v>
                </c:pt>
                <c:pt idx="132">
                  <c:v>17.599270060695279</c:v>
                </c:pt>
                <c:pt idx="133">
                  <c:v>17.688186137630652</c:v>
                </c:pt>
                <c:pt idx="134">
                  <c:v>17.77716721222626</c:v>
                </c:pt>
                <c:pt idx="135">
                  <c:v>17.866213230339941</c:v>
                </c:pt>
                <c:pt idx="136">
                  <c:v>17.955324137874637</c:v>
                </c:pt>
                <c:pt idx="137">
                  <c:v>18.044499880778371</c:v>
                </c:pt>
                <c:pt idx="138">
                  <c:v>18.133740405044154</c:v>
                </c:pt>
                <c:pt idx="139">
                  <c:v>18.223045656710024</c:v>
                </c:pt>
                <c:pt idx="140">
                  <c:v>18.312415581858943</c:v>
                </c:pt>
                <c:pt idx="141">
                  <c:v>18.40185012661879</c:v>
                </c:pt>
                <c:pt idx="142">
                  <c:v>18.491349237162325</c:v>
                </c:pt>
                <c:pt idx="143">
                  <c:v>18.580912859707126</c:v>
                </c:pt>
                <c:pt idx="144">
                  <c:v>18.6705409405156</c:v>
                </c:pt>
                <c:pt idx="145">
                  <c:v>18.760233425894899</c:v>
                </c:pt>
                <c:pt idx="146">
                  <c:v>18.849990262196908</c:v>
                </c:pt>
                <c:pt idx="147">
                  <c:v>18.93981139581819</c:v>
                </c:pt>
                <c:pt idx="148">
                  <c:v>19.029696773199966</c:v>
                </c:pt>
                <c:pt idx="149">
                  <c:v>19.119646340828066</c:v>
                </c:pt>
                <c:pt idx="150">
                  <c:v>19.209660045232912</c:v>
                </c:pt>
                <c:pt idx="151">
                  <c:v>19.299737832989425</c:v>
                </c:pt>
                <c:pt idx="152">
                  <c:v>19.389879650717095</c:v>
                </c:pt>
                <c:pt idx="153">
                  <c:v>19.480085445079826</c:v>
                </c:pt>
                <c:pt idx="154">
                  <c:v>19.570355162785948</c:v>
                </c:pt>
                <c:pt idx="155">
                  <c:v>19.660688750588214</c:v>
                </c:pt>
                <c:pt idx="156">
                  <c:v>19.751086155283705</c:v>
                </c:pt>
                <c:pt idx="157">
                  <c:v>19.841547323713836</c:v>
                </c:pt>
                <c:pt idx="158">
                  <c:v>19.932072202764296</c:v>
                </c:pt>
                <c:pt idx="159">
                  <c:v>20.022660739365005</c:v>
                </c:pt>
                <c:pt idx="160">
                  <c:v>20.113312880490128</c:v>
                </c:pt>
                <c:pt idx="161">
                  <c:v>20.204028573157945</c:v>
                </c:pt>
                <c:pt idx="162">
                  <c:v>20.294807764430903</c:v>
                </c:pt>
                <c:pt idx="163">
                  <c:v>20.38565040141555</c:v>
                </c:pt>
                <c:pt idx="164">
                  <c:v>20.476556431262487</c:v>
                </c:pt>
                <c:pt idx="165">
                  <c:v>20.567525801166312</c:v>
                </c:pt>
                <c:pt idx="166">
                  <c:v>20.658558458365661</c:v>
                </c:pt>
                <c:pt idx="167">
                  <c:v>20.74965435014305</c:v>
                </c:pt>
                <c:pt idx="168">
                  <c:v>20.840813423824997</c:v>
                </c:pt>
                <c:pt idx="169">
                  <c:v>20.932035626781804</c:v>
                </c:pt>
                <c:pt idx="170">
                  <c:v>21.023320906427685</c:v>
                </c:pt>
                <c:pt idx="171">
                  <c:v>21.114669210220605</c:v>
                </c:pt>
                <c:pt idx="172">
                  <c:v>21.206080485662334</c:v>
                </c:pt>
                <c:pt idx="173">
                  <c:v>21.297554680298351</c:v>
                </c:pt>
                <c:pt idx="174">
                  <c:v>21.389091741717841</c:v>
                </c:pt>
                <c:pt idx="175">
                  <c:v>21.480691617553632</c:v>
                </c:pt>
                <c:pt idx="176">
                  <c:v>21.572354255482189</c:v>
                </c:pt>
                <c:pt idx="177">
                  <c:v>21.664079603223556</c:v>
                </c:pt>
                <c:pt idx="178">
                  <c:v>21.755867608541308</c:v>
                </c:pt>
                <c:pt idx="179">
                  <c:v>21.847718219242562</c:v>
                </c:pt>
                <c:pt idx="180">
                  <c:v>21.939631383177897</c:v>
                </c:pt>
                <c:pt idx="181">
                  <c:v>22.03160704824133</c:v>
                </c:pt>
                <c:pt idx="182">
                  <c:v>22.123645162370277</c:v>
                </c:pt>
                <c:pt idx="183">
                  <c:v>22.215745673545538</c:v>
                </c:pt>
                <c:pt idx="184">
                  <c:v>22.307908529791227</c:v>
                </c:pt>
                <c:pt idx="185">
                  <c:v>22.400133679174765</c:v>
                </c:pt>
                <c:pt idx="186">
                  <c:v>22.492421069806817</c:v>
                </c:pt>
                <c:pt idx="187">
                  <c:v>22.584770649841293</c:v>
                </c:pt>
                <c:pt idx="188">
                  <c:v>22.677182367475279</c:v>
                </c:pt>
                <c:pt idx="189">
                  <c:v>22.769656170949006</c:v>
                </c:pt>
                <c:pt idx="190">
                  <c:v>22.862192008545819</c:v>
                </c:pt>
                <c:pt idx="191">
                  <c:v>22.954789828592169</c:v>
                </c:pt>
                <c:pt idx="192">
                  <c:v>23.047449579457513</c:v>
                </c:pt>
                <c:pt idx="193">
                  <c:v>23.140171209554339</c:v>
                </c:pt>
                <c:pt idx="194">
                  <c:v>23.232954667338092</c:v>
                </c:pt>
                <c:pt idx="195">
                  <c:v>23.325799901307178</c:v>
                </c:pt>
                <c:pt idx="196">
                  <c:v>23.418706860002882</c:v>
                </c:pt>
                <c:pt idx="197">
                  <c:v>23.511675492009349</c:v>
                </c:pt>
                <c:pt idx="198">
                  <c:v>23.604705745953567</c:v>
                </c:pt>
                <c:pt idx="199">
                  <c:v>23.697797570505298</c:v>
                </c:pt>
                <c:pt idx="200">
                  <c:v>23.790950914377106</c:v>
                </c:pt>
                <c:pt idx="201">
                  <c:v>23.884165726324227</c:v>
                </c:pt>
                <c:pt idx="202">
                  <c:v>23.977441955144602</c:v>
                </c:pt>
                <c:pt idx="203">
                  <c:v>24.070779549678836</c:v>
                </c:pt>
                <c:pt idx="204">
                  <c:v>24.164178458810113</c:v>
                </c:pt>
                <c:pt idx="205">
                  <c:v>24.257638631464225</c:v>
                </c:pt>
                <c:pt idx="206">
                  <c:v>24.351160016609519</c:v>
                </c:pt>
                <c:pt idx="207">
                  <c:v>24.444742563256813</c:v>
                </c:pt>
                <c:pt idx="208">
                  <c:v>24.538386220459447</c:v>
                </c:pt>
                <c:pt idx="209">
                  <c:v>24.632090937313141</c:v>
                </c:pt>
                <c:pt idx="210">
                  <c:v>24.725856662956062</c:v>
                </c:pt>
                <c:pt idx="211">
                  <c:v>24.81968334656872</c:v>
                </c:pt>
                <c:pt idx="212">
                  <c:v>24.913570937373994</c:v>
                </c:pt>
                <c:pt idx="213">
                  <c:v>25.007519384637007</c:v>
                </c:pt>
                <c:pt idx="214">
                  <c:v>25.101528637665172</c:v>
                </c:pt>
                <c:pt idx="215">
                  <c:v>25.195598645808129</c:v>
                </c:pt>
                <c:pt idx="216">
                  <c:v>25.289729358457713</c:v>
                </c:pt>
                <c:pt idx="217">
                  <c:v>25.383920725047894</c:v>
                </c:pt>
                <c:pt idx="218">
                  <c:v>25.478172695054798</c:v>
                </c:pt>
                <c:pt idx="219">
                  <c:v>25.572485217996579</c:v>
                </c:pt>
                <c:pt idx="220">
                  <c:v>25.666858243433513</c:v>
                </c:pt>
                <c:pt idx="221">
                  <c:v>25.761291720967826</c:v>
                </c:pt>
                <c:pt idx="222">
                  <c:v>25.855785600243781</c:v>
                </c:pt>
                <c:pt idx="223">
                  <c:v>25.950339830947541</c:v>
                </c:pt>
                <c:pt idx="224">
                  <c:v>26.044954362807218</c:v>
                </c:pt>
                <c:pt idx="225">
                  <c:v>26.139629145592753</c:v>
                </c:pt>
                <c:pt idx="226">
                  <c:v>26.234364129115974</c:v>
                </c:pt>
                <c:pt idx="227">
                  <c:v>26.329159263230512</c:v>
                </c:pt>
                <c:pt idx="228">
                  <c:v>26.424014497831717</c:v>
                </c:pt>
                <c:pt idx="229">
                  <c:v>26.518929782856741</c:v>
                </c:pt>
                <c:pt idx="230">
                  <c:v>26.613905068284403</c:v>
                </c:pt>
                <c:pt idx="231">
                  <c:v>26.708940304135194</c:v>
                </c:pt>
                <c:pt idx="232">
                  <c:v>26.804035440471239</c:v>
                </c:pt>
                <c:pt idx="233">
                  <c:v>26.899190427396253</c:v>
                </c:pt>
                <c:pt idx="234">
                  <c:v>26.994405215055529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42-404C-8284-18C5D5A2C41F}"/>
            </c:ext>
          </c:extLst>
        </c:ser>
        <c:ser>
          <c:idx val="14"/>
          <c:order val="14"/>
          <c:tx>
            <c:v>TK_live_4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Sheet1!$CW$6:$CW$240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6.4858555725827625</c:v>
                </c:pt>
                <c:pt idx="2">
                  <c:v>6.5169847266605494</c:v>
                </c:pt>
                <c:pt idx="3">
                  <c:v>6.5481235500184392</c:v>
                </c:pt>
                <c:pt idx="4">
                  <c:v>6.5792719132794808</c:v>
                </c:pt>
                <c:pt idx="5">
                  <c:v>6.6104296887978142</c:v>
                </c:pt>
                <c:pt idx="6">
                  <c:v>6.6415967506355065</c:v>
                </c:pt>
                <c:pt idx="7">
                  <c:v>6.6727729745397006</c:v>
                </c:pt>
                <c:pt idx="8">
                  <c:v>6.7039582379200677</c:v>
                </c:pt>
                <c:pt idx="9">
                  <c:v>6.7351524198265631</c:v>
                </c:pt>
                <c:pt idx="10">
                  <c:v>6.7663554009274796</c:v>
                </c:pt>
                <c:pt idx="11">
                  <c:v>6.7975670634877892</c:v>
                </c:pt>
                <c:pt idx="12">
                  <c:v>6.8287872913477869</c:v>
                </c:pt>
                <c:pt idx="13">
                  <c:v>6.8600159699020047</c:v>
                </c:pt>
                <c:pt idx="14">
                  <c:v>6.8912529860784231</c:v>
                </c:pt>
                <c:pt idx="15">
                  <c:v>6.9224982283179459</c:v>
                </c:pt>
                <c:pt idx="16">
                  <c:v>6.953751586554163</c:v>
                </c:pt>
                <c:pt idx="17">
                  <c:v>6.9850129521933733</c:v>
                </c:pt>
                <c:pt idx="18">
                  <c:v>7.0162822180948829</c:v>
                </c:pt>
                <c:pt idx="19">
                  <c:v>7.0475592785515637</c:v>
                </c:pt>
                <c:pt idx="20">
                  <c:v>7.0788440292706669</c:v>
                </c:pt>
                <c:pt idx="21">
                  <c:v>7.1101363673549054</c:v>
                </c:pt>
                <c:pt idx="22">
                  <c:v>7.1414361912837787</c:v>
                </c:pt>
                <c:pt idx="23">
                  <c:v>7.1727434008951496</c:v>
                </c:pt>
                <c:pt idx="24">
                  <c:v>7.2040578973670719</c:v>
                </c:pt>
                <c:pt idx="25">
                  <c:v>7.2353795831998564</c:v>
                </c:pt>
                <c:pt idx="26">
                  <c:v>7.2667083621983819</c:v>
                </c:pt>
                <c:pt idx="27">
                  <c:v>7.2980441394546363</c:v>
                </c:pt>
                <c:pt idx="28">
                  <c:v>7.3293868213304947</c:v>
                </c:pt>
                <c:pt idx="29">
                  <c:v>7.3607363154407324</c:v>
                </c:pt>
                <c:pt idx="30">
                  <c:v>7.3920925306362557</c:v>
                </c:pt>
                <c:pt idx="31">
                  <c:v>7.4234553769875653</c:v>
                </c:pt>
                <c:pt idx="32">
                  <c:v>7.4548247657684374</c:v>
                </c:pt>
                <c:pt idx="33">
                  <c:v>7.4862006094398224</c:v>
                </c:pt>
                <c:pt idx="34">
                  <c:v>7.5175828216339617</c:v>
                </c:pt>
                <c:pt idx="35">
                  <c:v>7.5489713171387152</c:v>
                </c:pt>
                <c:pt idx="36">
                  <c:v>7.5803660118820977</c:v>
                </c:pt>
                <c:pt idx="37">
                  <c:v>7.6117668229170272</c:v>
                </c:pt>
                <c:pt idx="38">
                  <c:v>7.6431736684062654</c:v>
                </c:pt>
                <c:pt idx="39">
                  <c:v>7.674586467607579</c:v>
                </c:pt>
                <c:pt idx="40">
                  <c:v>7.7060051408590784</c:v>
                </c:pt>
                <c:pt idx="41">
                  <c:v>7.7374296095647672</c:v>
                </c:pt>
                <c:pt idx="42">
                  <c:v>7.7688597961802817</c:v>
                </c:pt>
                <c:pt idx="43">
                  <c:v>7.8002956241988137</c:v>
                </c:pt>
                <c:pt idx="44">
                  <c:v>7.8317370181372352</c:v>
                </c:pt>
                <c:pt idx="45">
                  <c:v>7.8631839035223958</c:v>
                </c:pt>
                <c:pt idx="46">
                  <c:v>7.8946362068776139</c:v>
                </c:pt>
                <c:pt idx="47">
                  <c:v>7.926093855709337</c:v>
                </c:pt>
                <c:pt idx="48">
                  <c:v>7.9575567784939958</c:v>
                </c:pt>
                <c:pt idx="49">
                  <c:v>7.9890249046650155</c:v>
                </c:pt>
                <c:pt idx="50">
                  <c:v>8.0204981646000224</c:v>
                </c:pt>
                <c:pt idx="51">
                  <c:v>8.0519764896081991</c:v>
                </c:pt>
                <c:pt idx="52">
                  <c:v>8.0834598119178303</c:v>
                </c:pt>
                <c:pt idx="53">
                  <c:v>8.1149480646639969</c:v>
                </c:pt>
                <c:pt idx="54">
                  <c:v>8.1464411818764457</c:v>
                </c:pt>
                <c:pt idx="55">
                  <c:v>8.1779390984676237</c:v>
                </c:pt>
                <c:pt idx="56">
                  <c:v>8.2094417502208561</c:v>
                </c:pt>
                <c:pt idx="57">
                  <c:v>8.2409490737787028</c:v>
                </c:pt>
                <c:pt idx="58">
                  <c:v>8.272461006631465</c:v>
                </c:pt>
                <c:pt idx="59">
                  <c:v>8.3039774871058274</c:v>
                </c:pt>
                <c:pt idx="60">
                  <c:v>8.3354984543536812</c:v>
                </c:pt>
                <c:pt idx="61">
                  <c:v>8.367023848341077</c:v>
                </c:pt>
                <c:pt idx="62">
                  <c:v>8.3985536098373341</c:v>
                </c:pt>
                <c:pt idx="63">
                  <c:v>8.4300876804042844</c:v>
                </c:pt>
                <c:pt idx="64">
                  <c:v>8.4616260023856817</c:v>
                </c:pt>
                <c:pt idx="65">
                  <c:v>8.493168518896729</c:v>
                </c:pt>
                <c:pt idx="66">
                  <c:v>8.5247151738137568</c:v>
                </c:pt>
                <c:pt idx="67">
                  <c:v>8.5562659117640454</c:v>
                </c:pt>
                <c:pt idx="68">
                  <c:v>8.5878206781157758</c:v>
                </c:pt>
                <c:pt idx="69">
                  <c:v>8.619379418968105</c:v>
                </c:pt>
                <c:pt idx="70">
                  <c:v>8.6509420811414053</c:v>
                </c:pt>
                <c:pt idx="71">
                  <c:v>8.6825086121675934</c:v>
                </c:pt>
                <c:pt idx="72">
                  <c:v>8.7140789602806272</c:v>
                </c:pt>
                <c:pt idx="73">
                  <c:v>8.7456530744071035</c:v>
                </c:pt>
                <c:pt idx="74">
                  <c:v>8.7772309041569869</c:v>
                </c:pt>
                <c:pt idx="75">
                  <c:v>8.8088123998144745</c:v>
                </c:pt>
                <c:pt idx="76">
                  <c:v>8.8403975123289715</c:v>
                </c:pt>
                <c:pt idx="77">
                  <c:v>8.8719861933061903</c:v>
                </c:pt>
                <c:pt idx="78">
                  <c:v>8.9035783949993679</c:v>
                </c:pt>
                <c:pt idx="79">
                  <c:v>8.9351740703006008</c:v>
                </c:pt>
                <c:pt idx="80">
                  <c:v>8.9667731727323048</c:v>
                </c:pt>
                <c:pt idx="81">
                  <c:v>8.9983756564387676</c:v>
                </c:pt>
                <c:pt idx="82">
                  <c:v>9.0299814761778396</c:v>
                </c:pt>
                <c:pt idx="83">
                  <c:v>9.0615905873127236</c:v>
                </c:pt>
                <c:pt idx="84">
                  <c:v>9.093202945803867</c:v>
                </c:pt>
                <c:pt idx="85">
                  <c:v>9.1248185082009758</c:v>
                </c:pt>
                <c:pt idx="86">
                  <c:v>9.1564372316351328</c:v>
                </c:pt>
                <c:pt idx="87">
                  <c:v>9.1880590738110151</c:v>
                </c:pt>
                <c:pt idx="88">
                  <c:v>9.2196839929992151</c:v>
                </c:pt>
                <c:pt idx="89">
                  <c:v>9.2513119480286807</c:v>
                </c:pt>
                <c:pt idx="90">
                  <c:v>9.2829428982792326</c:v>
                </c:pt>
                <c:pt idx="91">
                  <c:v>9.3145768036741963</c:v>
                </c:pt>
                <c:pt idx="92">
                  <c:v>9.3462136246731369</c:v>
                </c:pt>
                <c:pt idx="93">
                  <c:v>9.3778533222646736</c:v>
                </c:pt>
                <c:pt idx="94">
                  <c:v>9.4094958579594064</c:v>
                </c:pt>
                <c:pt idx="95">
                  <c:v>9.4411411937829346</c:v>
                </c:pt>
                <c:pt idx="96">
                  <c:v>9.4727892922689581</c:v>
                </c:pt>
                <c:pt idx="97">
                  <c:v>9.5044401164524892</c:v>
                </c:pt>
                <c:pt idx="98">
                  <c:v>9.5360936298631351</c:v>
                </c:pt>
                <c:pt idx="99">
                  <c:v>9.5677497965184859</c:v>
                </c:pt>
                <c:pt idx="100">
                  <c:v>9.5994085809175829</c:v>
                </c:pt>
                <c:pt idx="101">
                  <c:v>9.6310699480344777</c:v>
                </c:pt>
                <c:pt idx="102">
                  <c:v>9.6627338633118764</c:v>
                </c:pt>
                <c:pt idx="103">
                  <c:v>9.6944002926548691</c:v>
                </c:pt>
                <c:pt idx="104">
                  <c:v>9.7260692024247444</c:v>
                </c:pt>
                <c:pt idx="105">
                  <c:v>9.7577405594328805</c:v>
                </c:pt>
                <c:pt idx="106">
                  <c:v>9.7894143309347275</c:v>
                </c:pt>
                <c:pt idx="107">
                  <c:v>9.8210904846238645</c:v>
                </c:pt>
                <c:pt idx="108">
                  <c:v>9.8527689886261367</c:v>
                </c:pt>
                <c:pt idx="109">
                  <c:v>9.884449811493873</c:v>
                </c:pt>
                <c:pt idx="110">
                  <c:v>9.9161329222001786</c:v>
                </c:pt>
                <c:pt idx="111">
                  <c:v>9.9478182901333039</c:v>
                </c:pt>
                <c:pt idx="112">
                  <c:v>9.9795058850910898</c:v>
                </c:pt>
                <c:pt idx="113">
                  <c:v>10.011195677275492</c:v>
                </c:pt>
                <c:pt idx="114">
                  <c:v>10.042887637287164</c:v>
                </c:pt>
                <c:pt idx="115">
                  <c:v>10.074581736120138</c:v>
                </c:pt>
                <c:pt idx="116">
                  <c:v>10.106277945156542</c:v>
                </c:pt>
                <c:pt idx="117">
                  <c:v>10.137976236161423</c:v>
                </c:pt>
                <c:pt idx="118">
                  <c:v>10.169676581277617</c:v>
                </c:pt>
                <c:pt idx="119">
                  <c:v>10.20137895302069</c:v>
                </c:pt>
                <c:pt idx="120">
                  <c:v>10.233083324273961</c:v>
                </c:pt>
                <c:pt idx="121">
                  <c:v>10.264789668283575</c:v>
                </c:pt>
                <c:pt idx="122">
                  <c:v>10.296497958653644</c:v>
                </c:pt>
                <c:pt idx="123">
                  <c:v>10.328208169341469</c:v>
                </c:pt>
                <c:pt idx="124">
                  <c:v>10.359920274652803</c:v>
                </c:pt>
                <c:pt idx="125">
                  <c:v>10.391634249237196</c:v>
                </c:pt>
                <c:pt idx="126">
                  <c:v>10.423350068083391</c:v>
                </c:pt>
                <c:pt idx="127">
                  <c:v>10.455067706514786</c:v>
                </c:pt>
                <c:pt idx="128">
                  <c:v>10.486787140184958</c:v>
                </c:pt>
                <c:pt idx="129">
                  <c:v>10.518508345073245</c:v>
                </c:pt>
                <c:pt idx="130">
                  <c:v>10.550231297480385</c:v>
                </c:pt>
                <c:pt idx="131">
                  <c:v>10.581955974024217</c:v>
                </c:pt>
                <c:pt idx="132">
                  <c:v>10.61368235163544</c:v>
                </c:pt>
                <c:pt idx="133">
                  <c:v>10.645410407553422</c:v>
                </c:pt>
                <c:pt idx="134">
                  <c:v>10.677140119322074</c:v>
                </c:pt>
                <c:pt idx="135">
                  <c:v>10.708871464785776</c:v>
                </c:pt>
                <c:pt idx="136">
                  <c:v>10.740604422085353</c:v>
                </c:pt>
                <c:pt idx="137">
                  <c:v>10.772338969654108</c:v>
                </c:pt>
                <c:pt idx="138">
                  <c:v>10.804075086213917</c:v>
                </c:pt>
                <c:pt idx="139">
                  <c:v>10.835812750771357</c:v>
                </c:pt>
                <c:pt idx="140">
                  <c:v>10.867551942613899</c:v>
                </c:pt>
                <c:pt idx="141">
                  <c:v>10.899292641306159</c:v>
                </c:pt>
                <c:pt idx="142">
                  <c:v>10.931034826686178</c:v>
                </c:pt>
                <c:pt idx="143">
                  <c:v>10.962778478861766</c:v>
                </c:pt>
                <c:pt idx="144">
                  <c:v>10.994523578206902</c:v>
                </c:pt>
                <c:pt idx="145">
                  <c:v>11.026270105358158</c:v>
                </c:pt>
                <c:pt idx="146">
                  <c:v>11.058018041211195</c:v>
                </c:pt>
                <c:pt idx="147">
                  <c:v>11.089767366917297</c:v>
                </c:pt>
                <c:pt idx="148">
                  <c:v>11.121518063879943</c:v>
                </c:pt>
                <c:pt idx="149">
                  <c:v>11.153270113751438</c:v>
                </c:pt>
                <c:pt idx="150">
                  <c:v>11.185023498429587</c:v>
                </c:pt>
                <c:pt idx="151">
                  <c:v>11.216778200054401</c:v>
                </c:pt>
                <c:pt idx="152">
                  <c:v>11.248534201004864</c:v>
                </c:pt>
                <c:pt idx="153">
                  <c:v>11.280291483895734</c:v>
                </c:pt>
                <c:pt idx="154">
                  <c:v>11.312050031574383</c:v>
                </c:pt>
                <c:pt idx="155">
                  <c:v>11.343809827117694</c:v>
                </c:pt>
                <c:pt idx="156">
                  <c:v>11.375570853828979</c:v>
                </c:pt>
                <c:pt idx="157">
                  <c:v>11.407333095234959</c:v>
                </c:pt>
                <c:pt idx="158">
                  <c:v>11.43909653508277</c:v>
                </c:pt>
                <c:pt idx="159">
                  <c:v>11.470861157337017</c:v>
                </c:pt>
                <c:pt idx="160">
                  <c:v>11.502626946176857</c:v>
                </c:pt>
                <c:pt idx="161">
                  <c:v>11.534393885993135</c:v>
                </c:pt>
                <c:pt idx="162">
                  <c:v>11.566161961385552</c:v>
                </c:pt>
                <c:pt idx="163">
                  <c:v>11.597931157159865</c:v>
                </c:pt>
                <c:pt idx="164">
                  <c:v>11.629701458325135</c:v>
                </c:pt>
                <c:pt idx="165">
                  <c:v>11.661472850091004</c:v>
                </c:pt>
                <c:pt idx="166">
                  <c:v>11.693245317865014</c:v>
                </c:pt>
                <c:pt idx="167">
                  <c:v>11.725018847249951</c:v>
                </c:pt>
                <c:pt idx="168">
                  <c:v>11.756793424041248</c:v>
                </c:pt>
                <c:pt idx="169">
                  <c:v>11.788569034224393</c:v>
                </c:pt>
                <c:pt idx="170">
                  <c:v>11.820345663972388</c:v>
                </c:pt>
                <c:pt idx="171">
                  <c:v>11.852123299643248</c:v>
                </c:pt>
                <c:pt idx="172">
                  <c:v>11.883901927777517</c:v>
                </c:pt>
                <c:pt idx="173">
                  <c:v>11.915681535095834</c:v>
                </c:pt>
                <c:pt idx="174">
                  <c:v>11.947462108496513</c:v>
                </c:pt>
                <c:pt idx="175">
                  <c:v>11.979243635053177</c:v>
                </c:pt>
                <c:pt idx="176">
                  <c:v>12.0110261020124</c:v>
                </c:pt>
                <c:pt idx="177">
                  <c:v>12.042809496791405</c:v>
                </c:pt>
                <c:pt idx="178">
                  <c:v>12.074593806975773</c:v>
                </c:pt>
                <c:pt idx="179">
                  <c:v>12.106379020317192</c:v>
                </c:pt>
                <c:pt idx="180">
                  <c:v>12.138165124731234</c:v>
                </c:pt>
                <c:pt idx="181">
                  <c:v>12.169952108295169</c:v>
                </c:pt>
                <c:pt idx="182">
                  <c:v>12.201739959245785</c:v>
                </c:pt>
                <c:pt idx="183">
                  <c:v>12.233528665977277</c:v>
                </c:pt>
                <c:pt idx="184">
                  <c:v>12.265318217039116</c:v>
                </c:pt>
                <c:pt idx="185">
                  <c:v>12.29710860113399</c:v>
                </c:pt>
                <c:pt idx="186">
                  <c:v>12.32889980711575</c:v>
                </c:pt>
                <c:pt idx="187">
                  <c:v>12.360691823987377</c:v>
                </c:pt>
                <c:pt idx="188">
                  <c:v>12.392484640898997</c:v>
                </c:pt>
                <c:pt idx="189">
                  <c:v>12.424278247145915</c:v>
                </c:pt>
                <c:pt idx="190">
                  <c:v>12.456072632166661</c:v>
                </c:pt>
                <c:pt idx="191">
                  <c:v>12.487867785541081</c:v>
                </c:pt>
                <c:pt idx="192">
                  <c:v>12.519663696988445</c:v>
                </c:pt>
                <c:pt idx="193">
                  <c:v>12.551460356365583</c:v>
                </c:pt>
                <c:pt idx="194">
                  <c:v>12.583257753665041</c:v>
                </c:pt>
                <c:pt idx="195">
                  <c:v>12.615055879013266</c:v>
                </c:pt>
                <c:pt idx="196">
                  <c:v>12.646854722668817</c:v>
                </c:pt>
                <c:pt idx="197">
                  <c:v>12.678654275020595</c:v>
                </c:pt>
                <c:pt idx="198">
                  <c:v>12.710454526586098</c:v>
                </c:pt>
                <c:pt idx="199">
                  <c:v>12.742255468009702</c:v>
                </c:pt>
                <c:pt idx="200">
                  <c:v>12.774057090060969</c:v>
                </c:pt>
                <c:pt idx="201">
                  <c:v>12.805859383632956</c:v>
                </c:pt>
                <c:pt idx="202">
                  <c:v>12.83766233974058</c:v>
                </c:pt>
                <c:pt idx="203">
                  <c:v>12.869465949518979</c:v>
                </c:pt>
                <c:pt idx="204">
                  <c:v>12.901270204221904</c:v>
                </c:pt>
                <c:pt idx="205">
                  <c:v>12.933075095220131</c:v>
                </c:pt>
                <c:pt idx="206">
                  <c:v>12.964880613999899</c:v>
                </c:pt>
                <c:pt idx="207">
                  <c:v>12.996686752161363</c:v>
                </c:pt>
                <c:pt idx="208">
                  <c:v>13.028493501417069</c:v>
                </c:pt>
                <c:pt idx="209">
                  <c:v>13.060300853590451</c:v>
                </c:pt>
                <c:pt idx="210">
                  <c:v>13.092108800614344</c:v>
                </c:pt>
                <c:pt idx="211">
                  <c:v>13.12391733452953</c:v>
                </c:pt>
                <c:pt idx="212">
                  <c:v>13.155726447483282</c:v>
                </c:pt>
                <c:pt idx="213">
                  <c:v>13.187536131727944</c:v>
                </c:pt>
                <c:pt idx="214">
                  <c:v>13.219346379619525</c:v>
                </c:pt>
                <c:pt idx="215">
                  <c:v>13.25115718361632</c:v>
                </c:pt>
                <c:pt idx="216">
                  <c:v>13.28296853627752</c:v>
                </c:pt>
                <c:pt idx="217">
                  <c:v>13.314780430261887</c:v>
                </c:pt>
                <c:pt idx="218">
                  <c:v>13.346592858326405</c:v>
                </c:pt>
                <c:pt idx="219">
                  <c:v>13.378405813324971</c:v>
                </c:pt>
                <c:pt idx="220">
                  <c:v>13.410219288207099</c:v>
                </c:pt>
                <c:pt idx="221">
                  <c:v>13.442033276016645</c:v>
                </c:pt>
                <c:pt idx="222">
                  <c:v>13.473847769890529</c:v>
                </c:pt>
                <c:pt idx="223">
                  <c:v>13.50566276305751</c:v>
                </c:pt>
                <c:pt idx="224">
                  <c:v>13.537478248836942</c:v>
                </c:pt>
                <c:pt idx="225">
                  <c:v>13.569294220637572</c:v>
                </c:pt>
                <c:pt idx="226">
                  <c:v>13.601110671956333</c:v>
                </c:pt>
                <c:pt idx="227">
                  <c:v>13.632927596377179</c:v>
                </c:pt>
                <c:pt idx="228">
                  <c:v>13.6647449875699</c:v>
                </c:pt>
                <c:pt idx="229">
                  <c:v>13.696562839288999</c:v>
                </c:pt>
                <c:pt idx="230">
                  <c:v>13.72838114537254</c:v>
                </c:pt>
                <c:pt idx="231">
                  <c:v>13.760199899741025</c:v>
                </c:pt>
                <c:pt idx="232">
                  <c:v>13.792019096396315</c:v>
                </c:pt>
                <c:pt idx="233">
                  <c:v>13.823838729420524</c:v>
                </c:pt>
                <c:pt idx="234">
                  <c:v>13.855658792974941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A42-404C-8284-18C5D5A2C41F}"/>
            </c:ext>
          </c:extLst>
        </c:ser>
        <c:ser>
          <c:idx val="15"/>
          <c:order val="15"/>
          <c:tx>
            <c:v>TK_live_16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Sheet1!$CX$6:$CX$240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6.3194566387658098</c:v>
                </c:pt>
                <c:pt idx="2">
                  <c:v>6.184265761817648</c:v>
                </c:pt>
                <c:pt idx="3">
                  <c:v>6.0491396181035793</c:v>
                </c:pt>
                <c:pt idx="4">
                  <c:v>5.9140607149791631</c:v>
                </c:pt>
                <c:pt idx="5">
                  <c:v>5.7790162867785169</c:v>
                </c:pt>
                <c:pt idx="6">
                  <c:v>5.6439970174587755</c:v>
                </c:pt>
                <c:pt idx="7">
                  <c:v>5.5089961084200505</c:v>
                </c:pt>
                <c:pt idx="8">
                  <c:v>5.3740085982252648</c:v>
                </c:pt>
                <c:pt idx="9">
                  <c:v>5.2390308661498226</c:v>
                </c:pt>
                <c:pt idx="10">
                  <c:v>5.1040602698853732</c:v>
                </c:pt>
                <c:pt idx="11">
                  <c:v>4.9690948811456783</c:v>
                </c:pt>
                <c:pt idx="12">
                  <c:v>4.8341332927188123</c:v>
                </c:pt>
                <c:pt idx="13">
                  <c:v>4.6991744776590041</c:v>
                </c:pt>
                <c:pt idx="14">
                  <c:v>4.5642176865285879</c:v>
                </c:pt>
                <c:pt idx="15">
                  <c:v>4.429262372407921</c:v>
                </c:pt>
                <c:pt idx="16">
                  <c:v>4.2943081361696196</c:v>
                </c:pt>
                <c:pt idx="17">
                  <c:v>4.1593546865411524</c:v>
                </c:pt>
                <c:pt idx="18">
                  <c:v>4.0244018109595858</c:v>
                </c:pt>
                <c:pt idx="19">
                  <c:v>3.8894493543021538</c:v>
                </c:pt>
                <c:pt idx="20">
                  <c:v>3.7544972033643944</c:v>
                </c:pt>
                <c:pt idx="21">
                  <c:v>3.6195452755327069</c:v>
                </c:pt>
                <c:pt idx="22">
                  <c:v>3.4845935105178869</c:v>
                </c:pt>
                <c:pt idx="23">
                  <c:v>3.3496418643224799</c:v>
                </c:pt>
                <c:pt idx="24">
                  <c:v>3.2146903048383142</c:v>
                </c:pt>
                <c:pt idx="25">
                  <c:v>3.0797388086337021</c:v>
                </c:pt>
                <c:pt idx="26">
                  <c:v>2.9447873586088238</c:v>
                </c:pt>
                <c:pt idx="27">
                  <c:v>2.8098359422846833</c:v>
                </c:pt>
                <c:pt idx="28">
                  <c:v>2.6748845505544439</c:v>
                </c:pt>
                <c:pt idx="29">
                  <c:v>2.5399331767721787</c:v>
                </c:pt>
                <c:pt idx="30">
                  <c:v>2.4049818160878664</c:v>
                </c:pt>
                <c:pt idx="31">
                  <c:v>2.2700304649620917</c:v>
                </c:pt>
                <c:pt idx="32">
                  <c:v>2.1350791208118824</c:v>
                </c:pt>
                <c:pt idx="33">
                  <c:v>2.0001277817522554</c:v>
                </c:pt>
                <c:pt idx="34">
                  <c:v>1.8651764464075997</c:v>
                </c:pt>
                <c:pt idx="35">
                  <c:v>1.730225113774031</c:v>
                </c:pt>
                <c:pt idx="36">
                  <c:v>1.5952737831189414</c:v>
                </c:pt>
                <c:pt idx="37">
                  <c:v>1.4603224539076931</c:v>
                </c:pt>
                <c:pt idx="38">
                  <c:v>1.3253711257501219</c:v>
                </c:pt>
                <c:pt idx="39">
                  <c:v>1.1904197983614957</c:v>
                </c:pt>
                <c:pt idx="40">
                  <c:v>1.0554684715340255</c:v>
                </c:pt>
                <c:pt idx="41">
                  <c:v>0.92051714511607186</c:v>
                </c:pt>
                <c:pt idx="42">
                  <c:v>0.78556581899697264</c:v>
                </c:pt>
                <c:pt idx="43">
                  <c:v>0.65061449309596875</c:v>
                </c:pt>
                <c:pt idx="44">
                  <c:v>0.51566316735412598</c:v>
                </c:pt>
                <c:pt idx="45">
                  <c:v>0.38071184172843453</c:v>
                </c:pt>
                <c:pt idx="46">
                  <c:v>0.24576051618750677</c:v>
                </c:pt>
                <c:pt idx="47">
                  <c:v>0.11080919070843784</c:v>
                </c:pt>
                <c:pt idx="48">
                  <c:v>-2.4142134725488939E-2</c:v>
                </c:pt>
                <c:pt idx="49">
                  <c:v>-0.15909346012647049</c:v>
                </c:pt>
                <c:pt idx="50">
                  <c:v>-0.29404478550341329</c:v>
                </c:pt>
                <c:pt idx="51">
                  <c:v>-0.42899611086280842</c:v>
                </c:pt>
                <c:pt idx="52">
                  <c:v>-0.56394743620940113</c:v>
                </c:pt>
                <c:pt idx="53">
                  <c:v>-0.69889876154664832</c:v>
                </c:pt>
                <c:pt idx="54">
                  <c:v>-0.83385008687707884</c:v>
                </c:pt>
                <c:pt idx="55">
                  <c:v>-0.96880141220253202</c:v>
                </c:pt>
                <c:pt idx="56">
                  <c:v>-1.103752737524353</c:v>
                </c:pt>
                <c:pt idx="57">
                  <c:v>-1.2387040628435249</c:v>
                </c:pt>
                <c:pt idx="58">
                  <c:v>-1.3736553881607618</c:v>
                </c:pt>
                <c:pt idx="59">
                  <c:v>-1.5086067134765873</c:v>
                </c:pt>
                <c:pt idx="60">
                  <c:v>-1.6435580387913833</c:v>
                </c:pt>
                <c:pt idx="61">
                  <c:v>-1.7785093641054281</c:v>
                </c:pt>
                <c:pt idx="62">
                  <c:v>-1.9134606894189234</c:v>
                </c:pt>
                <c:pt idx="63">
                  <c:v>-2.0484120147320191</c:v>
                </c:pt>
                <c:pt idx="64">
                  <c:v>-2.183363340044822</c:v>
                </c:pt>
                <c:pt idx="65">
                  <c:v>-2.3183146653574118</c:v>
                </c:pt>
                <c:pt idx="66">
                  <c:v>-2.4532659906698457</c:v>
                </c:pt>
                <c:pt idx="67">
                  <c:v>-2.5882173159821669</c:v>
                </c:pt>
                <c:pt idx="68">
                  <c:v>-2.7231686412944049</c:v>
                </c:pt>
                <c:pt idx="69">
                  <c:v>-2.8581199666065826</c:v>
                </c:pt>
                <c:pt idx="70">
                  <c:v>-2.9930712919187155</c:v>
                </c:pt>
                <c:pt idx="71">
                  <c:v>-3.1280226172308176</c:v>
                </c:pt>
                <c:pt idx="72">
                  <c:v>-3.2629739425428954</c:v>
                </c:pt>
                <c:pt idx="73">
                  <c:v>-3.3979252678549559</c:v>
                </c:pt>
                <c:pt idx="74">
                  <c:v>-3.5328765931670039</c:v>
                </c:pt>
                <c:pt idx="75">
                  <c:v>-3.667827918479043</c:v>
                </c:pt>
                <c:pt idx="76">
                  <c:v>-3.8027792437910741</c:v>
                </c:pt>
                <c:pt idx="77">
                  <c:v>-3.9377305691031022</c:v>
                </c:pt>
                <c:pt idx="78">
                  <c:v>-4.0726818944151253</c:v>
                </c:pt>
                <c:pt idx="79">
                  <c:v>-4.207633219727148</c:v>
                </c:pt>
                <c:pt idx="80">
                  <c:v>-4.3425845450391662</c:v>
                </c:pt>
                <c:pt idx="81">
                  <c:v>-4.4775358703511836</c:v>
                </c:pt>
                <c:pt idx="82">
                  <c:v>-4.612487195663201</c:v>
                </c:pt>
                <c:pt idx="83">
                  <c:v>-4.7474385209752166</c:v>
                </c:pt>
                <c:pt idx="84">
                  <c:v>-4.882389846287233</c:v>
                </c:pt>
                <c:pt idx="85">
                  <c:v>-5.0173411715992486</c:v>
                </c:pt>
                <c:pt idx="86">
                  <c:v>-5.1522924969112625</c:v>
                </c:pt>
                <c:pt idx="87">
                  <c:v>-5.287243822223278</c:v>
                </c:pt>
                <c:pt idx="88">
                  <c:v>-5.4221951475352927</c:v>
                </c:pt>
                <c:pt idx="89">
                  <c:v>-5.5571464728473066</c:v>
                </c:pt>
                <c:pt idx="90">
                  <c:v>-5.6920977981593213</c:v>
                </c:pt>
                <c:pt idx="91">
                  <c:v>-5.8270491234713369</c:v>
                </c:pt>
                <c:pt idx="92">
                  <c:v>-5.9620004487833516</c:v>
                </c:pt>
                <c:pt idx="93">
                  <c:v>-6.0969517740953654</c:v>
                </c:pt>
                <c:pt idx="94">
                  <c:v>-6.2319030994073792</c:v>
                </c:pt>
                <c:pt idx="95">
                  <c:v>-6.3668544247193939</c:v>
                </c:pt>
                <c:pt idx="96">
                  <c:v>-6.5018057500314077</c:v>
                </c:pt>
                <c:pt idx="97">
                  <c:v>-6.6367570753434242</c:v>
                </c:pt>
                <c:pt idx="98">
                  <c:v>-6.7717084006554353</c:v>
                </c:pt>
                <c:pt idx="99">
                  <c:v>-6.9066597259674509</c:v>
                </c:pt>
                <c:pt idx="100">
                  <c:v>-7.0416110512794665</c:v>
                </c:pt>
                <c:pt idx="101">
                  <c:v>-7.1765623765914777</c:v>
                </c:pt>
                <c:pt idx="102">
                  <c:v>-7.3115137019034933</c:v>
                </c:pt>
                <c:pt idx="103">
                  <c:v>-7.446465027215508</c:v>
                </c:pt>
                <c:pt idx="104">
                  <c:v>-7.58141635252752</c:v>
                </c:pt>
                <c:pt idx="105">
                  <c:v>-7.7163676778395329</c:v>
                </c:pt>
                <c:pt idx="106">
                  <c:v>-7.8513190031515485</c:v>
                </c:pt>
                <c:pt idx="107">
                  <c:v>-7.9862703284635614</c:v>
                </c:pt>
                <c:pt idx="108">
                  <c:v>-8.1212216537755779</c:v>
                </c:pt>
                <c:pt idx="109">
                  <c:v>-8.2561729790875926</c:v>
                </c:pt>
                <c:pt idx="110">
                  <c:v>-8.3911243043996055</c:v>
                </c:pt>
                <c:pt idx="111">
                  <c:v>-8.526075629711622</c:v>
                </c:pt>
                <c:pt idx="112">
                  <c:v>-8.661026955023635</c:v>
                </c:pt>
                <c:pt idx="113">
                  <c:v>-8.7959782803356461</c:v>
                </c:pt>
                <c:pt idx="114">
                  <c:v>-8.9309296056476626</c:v>
                </c:pt>
                <c:pt idx="115">
                  <c:v>-9.0658809309596791</c:v>
                </c:pt>
                <c:pt idx="116">
                  <c:v>-9.200832256271692</c:v>
                </c:pt>
                <c:pt idx="117">
                  <c:v>-9.3357835815837031</c:v>
                </c:pt>
                <c:pt idx="118">
                  <c:v>-9.4707349068957196</c:v>
                </c:pt>
                <c:pt idx="119">
                  <c:v>-9.6056862322077325</c:v>
                </c:pt>
                <c:pt idx="120">
                  <c:v>-9.7406375575197472</c:v>
                </c:pt>
                <c:pt idx="121">
                  <c:v>-9.8755888828317637</c:v>
                </c:pt>
                <c:pt idx="122">
                  <c:v>-10.010540208143777</c:v>
                </c:pt>
                <c:pt idx="123">
                  <c:v>-10.145491533455791</c:v>
                </c:pt>
                <c:pt idx="124">
                  <c:v>-10.280442858767804</c:v>
                </c:pt>
                <c:pt idx="125">
                  <c:v>-10.415394184079817</c:v>
                </c:pt>
                <c:pt idx="126">
                  <c:v>-10.550345509391834</c:v>
                </c:pt>
                <c:pt idx="127">
                  <c:v>-10.685296834703848</c:v>
                </c:pt>
                <c:pt idx="128">
                  <c:v>-10.820248160015861</c:v>
                </c:pt>
                <c:pt idx="129">
                  <c:v>-10.955199485327874</c:v>
                </c:pt>
                <c:pt idx="130">
                  <c:v>-11.090150810639891</c:v>
                </c:pt>
                <c:pt idx="131">
                  <c:v>-11.225102135951904</c:v>
                </c:pt>
                <c:pt idx="132">
                  <c:v>-11.360053461263918</c:v>
                </c:pt>
                <c:pt idx="133">
                  <c:v>-11.495004786575935</c:v>
                </c:pt>
                <c:pt idx="134">
                  <c:v>-11.629956111887948</c:v>
                </c:pt>
                <c:pt idx="135">
                  <c:v>-11.764907437199962</c:v>
                </c:pt>
                <c:pt idx="136">
                  <c:v>-11.899858762511975</c:v>
                </c:pt>
                <c:pt idx="137">
                  <c:v>-12.034810087823988</c:v>
                </c:pt>
                <c:pt idx="138">
                  <c:v>-12.169761413136005</c:v>
                </c:pt>
                <c:pt idx="139">
                  <c:v>-12.304712738448019</c:v>
                </c:pt>
                <c:pt idx="140">
                  <c:v>-12.439664063760032</c:v>
                </c:pt>
                <c:pt idx="141">
                  <c:v>-12.574615389072045</c:v>
                </c:pt>
                <c:pt idx="142">
                  <c:v>-12.709566714384062</c:v>
                </c:pt>
                <c:pt idx="143">
                  <c:v>-12.844518039696073</c:v>
                </c:pt>
                <c:pt idx="144">
                  <c:v>-12.979469365008089</c:v>
                </c:pt>
                <c:pt idx="145">
                  <c:v>-13.114420690320106</c:v>
                </c:pt>
                <c:pt idx="146">
                  <c:v>-13.249372015632119</c:v>
                </c:pt>
                <c:pt idx="147">
                  <c:v>-13.384323340944134</c:v>
                </c:pt>
                <c:pt idx="148">
                  <c:v>-13.519274666256146</c:v>
                </c:pt>
                <c:pt idx="149">
                  <c:v>-13.654225991568159</c:v>
                </c:pt>
                <c:pt idx="150">
                  <c:v>-13.789177316880174</c:v>
                </c:pt>
                <c:pt idx="151">
                  <c:v>-13.924128642192191</c:v>
                </c:pt>
                <c:pt idx="152">
                  <c:v>-14.059079967504204</c:v>
                </c:pt>
                <c:pt idx="153">
                  <c:v>-14.194031292816216</c:v>
                </c:pt>
                <c:pt idx="154">
                  <c:v>-14.328982618128231</c:v>
                </c:pt>
                <c:pt idx="155">
                  <c:v>-14.463933943440244</c:v>
                </c:pt>
                <c:pt idx="156">
                  <c:v>-14.598885268752261</c:v>
                </c:pt>
                <c:pt idx="157">
                  <c:v>-14.733836594064275</c:v>
                </c:pt>
                <c:pt idx="158">
                  <c:v>-14.868787919376288</c:v>
                </c:pt>
                <c:pt idx="159">
                  <c:v>-15.003739244688305</c:v>
                </c:pt>
                <c:pt idx="160">
                  <c:v>-15.138690570000318</c:v>
                </c:pt>
                <c:pt idx="161">
                  <c:v>-15.273641895312331</c:v>
                </c:pt>
                <c:pt idx="162">
                  <c:v>-15.408593220624345</c:v>
                </c:pt>
                <c:pt idx="163">
                  <c:v>-15.543544545936362</c:v>
                </c:pt>
                <c:pt idx="164">
                  <c:v>-15.678495871248375</c:v>
                </c:pt>
                <c:pt idx="165">
                  <c:v>-15.813447196560388</c:v>
                </c:pt>
                <c:pt idx="166">
                  <c:v>-15.948398521872402</c:v>
                </c:pt>
                <c:pt idx="167">
                  <c:v>-16.083349847184415</c:v>
                </c:pt>
                <c:pt idx="168">
                  <c:v>-16.218301172496432</c:v>
                </c:pt>
                <c:pt idx="169">
                  <c:v>-16.353252497808448</c:v>
                </c:pt>
                <c:pt idx="170">
                  <c:v>-16.488203823120461</c:v>
                </c:pt>
                <c:pt idx="171">
                  <c:v>-16.623155148432474</c:v>
                </c:pt>
                <c:pt idx="172">
                  <c:v>-16.758106473744487</c:v>
                </c:pt>
                <c:pt idx="173">
                  <c:v>-16.8930577990565</c:v>
                </c:pt>
                <c:pt idx="174">
                  <c:v>-17.028009124368516</c:v>
                </c:pt>
                <c:pt idx="175">
                  <c:v>-17.162960449680533</c:v>
                </c:pt>
                <c:pt idx="176">
                  <c:v>-17.297911774992546</c:v>
                </c:pt>
                <c:pt idx="177">
                  <c:v>-17.432863100304559</c:v>
                </c:pt>
                <c:pt idx="178">
                  <c:v>-17.567814425616572</c:v>
                </c:pt>
                <c:pt idx="179">
                  <c:v>-17.702765750928585</c:v>
                </c:pt>
                <c:pt idx="180">
                  <c:v>-17.837717076240601</c:v>
                </c:pt>
                <c:pt idx="181">
                  <c:v>-17.972668401552617</c:v>
                </c:pt>
                <c:pt idx="182">
                  <c:v>-18.10761972686463</c:v>
                </c:pt>
                <c:pt idx="183">
                  <c:v>-18.242571052176647</c:v>
                </c:pt>
                <c:pt idx="184">
                  <c:v>-18.37752237748866</c:v>
                </c:pt>
                <c:pt idx="185">
                  <c:v>-18.512473702800673</c:v>
                </c:pt>
                <c:pt idx="186">
                  <c:v>-18.647425028112686</c:v>
                </c:pt>
                <c:pt idx="187">
                  <c:v>-18.782376353424702</c:v>
                </c:pt>
                <c:pt idx="188">
                  <c:v>-18.917327678736715</c:v>
                </c:pt>
                <c:pt idx="189">
                  <c:v>-19.052279004048728</c:v>
                </c:pt>
                <c:pt idx="190">
                  <c:v>-19.187230329360744</c:v>
                </c:pt>
                <c:pt idx="191">
                  <c:v>-19.322181654672757</c:v>
                </c:pt>
                <c:pt idx="192">
                  <c:v>-19.457132979984774</c:v>
                </c:pt>
                <c:pt idx="193">
                  <c:v>-19.592084305296787</c:v>
                </c:pt>
                <c:pt idx="194">
                  <c:v>-19.727035630608803</c:v>
                </c:pt>
                <c:pt idx="195">
                  <c:v>-19.861986955920816</c:v>
                </c:pt>
                <c:pt idx="196">
                  <c:v>-19.996938281232826</c:v>
                </c:pt>
                <c:pt idx="197">
                  <c:v>-20.131889606544846</c:v>
                </c:pt>
                <c:pt idx="198">
                  <c:v>-20.266840931856859</c:v>
                </c:pt>
                <c:pt idx="199">
                  <c:v>-20.401792257168871</c:v>
                </c:pt>
                <c:pt idx="200">
                  <c:v>-20.536743582480888</c:v>
                </c:pt>
                <c:pt idx="201">
                  <c:v>-20.671694907792901</c:v>
                </c:pt>
                <c:pt idx="202">
                  <c:v>-20.80664623310491</c:v>
                </c:pt>
                <c:pt idx="203">
                  <c:v>-20.94159755841693</c:v>
                </c:pt>
                <c:pt idx="204">
                  <c:v>-21.076548883728943</c:v>
                </c:pt>
                <c:pt idx="205">
                  <c:v>-21.211500209040956</c:v>
                </c:pt>
                <c:pt idx="206">
                  <c:v>-21.346451534352976</c:v>
                </c:pt>
                <c:pt idx="207">
                  <c:v>-21.481402859664989</c:v>
                </c:pt>
                <c:pt idx="208">
                  <c:v>-21.616354184977002</c:v>
                </c:pt>
                <c:pt idx="209">
                  <c:v>-21.751305510289018</c:v>
                </c:pt>
                <c:pt idx="210">
                  <c:v>-21.886256835601024</c:v>
                </c:pt>
                <c:pt idx="211">
                  <c:v>-22.021208160913037</c:v>
                </c:pt>
                <c:pt idx="212">
                  <c:v>-22.156159486225057</c:v>
                </c:pt>
                <c:pt idx="213">
                  <c:v>-22.29111081153707</c:v>
                </c:pt>
                <c:pt idx="214">
                  <c:v>-22.426062136849083</c:v>
                </c:pt>
                <c:pt idx="215">
                  <c:v>-22.561013462161103</c:v>
                </c:pt>
                <c:pt idx="216">
                  <c:v>-22.695964787473113</c:v>
                </c:pt>
                <c:pt idx="217">
                  <c:v>-22.830916112785125</c:v>
                </c:pt>
                <c:pt idx="218">
                  <c:v>-22.965867438097145</c:v>
                </c:pt>
                <c:pt idx="219">
                  <c:v>-23.100818763409158</c:v>
                </c:pt>
                <c:pt idx="220">
                  <c:v>-23.235770088721171</c:v>
                </c:pt>
                <c:pt idx="221">
                  <c:v>-23.370721414033191</c:v>
                </c:pt>
                <c:pt idx="222">
                  <c:v>-23.505672739345204</c:v>
                </c:pt>
                <c:pt idx="223">
                  <c:v>-23.64062406465721</c:v>
                </c:pt>
                <c:pt idx="224">
                  <c:v>-23.775575389969227</c:v>
                </c:pt>
                <c:pt idx="225">
                  <c:v>-23.91052671528124</c:v>
                </c:pt>
                <c:pt idx="226">
                  <c:v>-24.045478040593252</c:v>
                </c:pt>
                <c:pt idx="227">
                  <c:v>-24.180429365905272</c:v>
                </c:pt>
                <c:pt idx="228">
                  <c:v>-24.315380691217285</c:v>
                </c:pt>
                <c:pt idx="229">
                  <c:v>-24.450332016529298</c:v>
                </c:pt>
                <c:pt idx="230">
                  <c:v>-24.585283341841315</c:v>
                </c:pt>
                <c:pt idx="231">
                  <c:v>-24.720234667153328</c:v>
                </c:pt>
                <c:pt idx="232">
                  <c:v>-24.855185992465341</c:v>
                </c:pt>
                <c:pt idx="233">
                  <c:v>-24.990137317777361</c:v>
                </c:pt>
                <c:pt idx="234">
                  <c:v>-25.125088643089367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A42-404C-8284-18C5D5A2C41F}"/>
            </c:ext>
          </c:extLst>
        </c:ser>
        <c:ser>
          <c:idx val="16"/>
          <c:order val="16"/>
          <c:tx>
            <c:v>TK_live_64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Sheet1!$CY$6:$CY$240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6.3433659449707323</c:v>
                </c:pt>
                <c:pt idx="2">
                  <c:v>6.2320543489603857</c:v>
                </c:pt>
                <c:pt idx="3">
                  <c:v>6.1207897108598752</c:v>
                </c:pt>
                <c:pt idx="4">
                  <c:v>6.0095626515404987</c:v>
                </c:pt>
                <c:pt idx="5">
                  <c:v>5.8983656652119452</c:v>
                </c:pt>
                <c:pt idx="6">
                  <c:v>5.7871927452514242</c:v>
                </c:pt>
                <c:pt idx="7">
                  <c:v>5.6760390847677451</c:v>
                </c:pt>
                <c:pt idx="8">
                  <c:v>5.5649008369731634</c:v>
                </c:pt>
                <c:pt idx="9">
                  <c:v>5.4537749234173134</c:v>
                </c:pt>
                <c:pt idx="10">
                  <c:v>5.3426588805234978</c:v>
                </c:pt>
                <c:pt idx="11">
                  <c:v>5.231550736777014</c:v>
                </c:pt>
                <c:pt idx="12">
                  <c:v>5.1204489144432532</c:v>
                </c:pt>
                <c:pt idx="13">
                  <c:v>5.0093521509161159</c:v>
                </c:pt>
                <c:pt idx="14">
                  <c:v>4.8982594357758726</c:v>
                </c:pt>
                <c:pt idx="15">
                  <c:v>4.7871699604187823</c:v>
                </c:pt>
                <c:pt idx="16">
                  <c:v>4.6760830777474043</c:v>
                </c:pt>
                <c:pt idx="17">
                  <c:v>4.5649982699121789</c:v>
                </c:pt>
                <c:pt idx="18">
                  <c:v>4.4539151224961238</c:v>
                </c:pt>
                <c:pt idx="19">
                  <c:v>4.3428333038557483</c:v>
                </c:pt>
                <c:pt idx="20">
                  <c:v>4.2317525485883092</c:v>
                </c:pt>
                <c:pt idx="21">
                  <c:v>4.1206726443012256</c:v>
                </c:pt>
                <c:pt idx="22">
                  <c:v>4.0095934210241078</c:v>
                </c:pt>
                <c:pt idx="23">
                  <c:v>3.8985147427355664</c:v>
                </c:pt>
                <c:pt idx="24">
                  <c:v>3.7874365005824178</c:v>
                </c:pt>
                <c:pt idx="25">
                  <c:v>3.6763586074532455</c:v>
                </c:pt>
                <c:pt idx="26">
                  <c:v>3.5652809936358176</c:v>
                </c:pt>
                <c:pt idx="27">
                  <c:v>3.4542036033418571</c:v>
                </c:pt>
                <c:pt idx="28">
                  <c:v>3.3431263919259497</c:v>
                </c:pt>
                <c:pt idx="29">
                  <c:v>3.2320493236599246</c:v>
                </c:pt>
                <c:pt idx="30">
                  <c:v>3.1209723699517662</c:v>
                </c:pt>
                <c:pt idx="31">
                  <c:v>3.0098955079202838</c:v>
                </c:pt>
                <c:pt idx="32">
                  <c:v>2.898818719254455</c:v>
                </c:pt>
                <c:pt idx="33">
                  <c:v>2.787741989300605</c:v>
                </c:pt>
                <c:pt idx="34">
                  <c:v>2.6766653063319072</c:v>
                </c:pt>
                <c:pt idx="35">
                  <c:v>2.5655886609637957</c:v>
                </c:pt>
                <c:pt idx="36">
                  <c:v>2.4545120456861209</c:v>
                </c:pt>
                <c:pt idx="37">
                  <c:v>2.3434354544887772</c:v>
                </c:pt>
                <c:pt idx="38">
                  <c:v>2.2323588825620839</c:v>
                </c:pt>
                <c:pt idx="39">
                  <c:v>2.1212823260570226</c:v>
                </c:pt>
                <c:pt idx="40">
                  <c:v>2.010205781893355</c:v>
                </c:pt>
                <c:pt idx="41">
                  <c:v>1.8991292476060773</c:v>
                </c:pt>
                <c:pt idx="42">
                  <c:v>1.7880527212225292</c:v>
                </c:pt>
                <c:pt idx="43">
                  <c:v>1.6769762011640612</c:v>
                </c:pt>
                <c:pt idx="44">
                  <c:v>1.5658996861673351</c:v>
                </c:pt>
                <c:pt idx="45">
                  <c:v>1.4548231752213445</c:v>
                </c:pt>
                <c:pt idx="46">
                  <c:v>1.3437466675170162</c:v>
                </c:pt>
                <c:pt idx="47">
                  <c:v>1.2326701624068785</c:v>
                </c:pt>
                <c:pt idx="48">
                  <c:v>1.1215936593727811</c:v>
                </c:pt>
                <c:pt idx="49">
                  <c:v>1.0105171580000665</c:v>
                </c:pt>
                <c:pt idx="50">
                  <c:v>0.89944065795689654</c:v>
                </c:pt>
                <c:pt idx="51">
                  <c:v>0.7883641589777175</c:v>
                </c:pt>
                <c:pt idx="52">
                  <c:v>0.67728766085001413</c:v>
                </c:pt>
                <c:pt idx="53">
                  <c:v>0.56621116340371314</c:v>
                </c:pt>
                <c:pt idx="54">
                  <c:v>0.45513466650271844</c:v>
                </c:pt>
                <c:pt idx="55">
                  <c:v>0.3440581700381129</c:v>
                </c:pt>
                <c:pt idx="56">
                  <c:v>0.23298167392273181</c:v>
                </c:pt>
                <c:pt idx="57">
                  <c:v>0.12190517808682523</c:v>
                </c:pt>
                <c:pt idx="58">
                  <c:v>1.0828682474573225E-2</c:v>
                </c:pt>
                <c:pt idx="59">
                  <c:v>-0.10024781295869878</c:v>
                </c:pt>
                <c:pt idx="60">
                  <c:v>-0.21132430824873741</c:v>
                </c:pt>
                <c:pt idx="61">
                  <c:v>-0.32240080342415062</c:v>
                </c:pt>
                <c:pt idx="62">
                  <c:v>-0.43347729850783551</c:v>
                </c:pt>
                <c:pt idx="63">
                  <c:v>-0.54455379351811106</c:v>
                </c:pt>
                <c:pt idx="64">
                  <c:v>-0.65563028846964067</c:v>
                </c:pt>
                <c:pt idx="65">
                  <c:v>-0.76670678337415876</c:v>
                </c:pt>
                <c:pt idx="66">
                  <c:v>-0.87778327824105284</c:v>
                </c:pt>
                <c:pt idx="67">
                  <c:v>-0.98885977307784134</c:v>
                </c:pt>
                <c:pt idx="68">
                  <c:v>-1.0999362678905356</c:v>
                </c:pt>
                <c:pt idx="69">
                  <c:v>-1.2110127626839446</c:v>
                </c:pt>
                <c:pt idx="70">
                  <c:v>-1.3220892574619245</c:v>
                </c:pt>
                <c:pt idx="71">
                  <c:v>-1.433165752227558</c:v>
                </c:pt>
                <c:pt idx="72">
                  <c:v>-1.5442422469833059</c:v>
                </c:pt>
                <c:pt idx="73">
                  <c:v>-1.6553187417311479</c:v>
                </c:pt>
                <c:pt idx="74">
                  <c:v>-1.7663952364726609</c:v>
                </c:pt>
                <c:pt idx="75">
                  <c:v>-1.8774717312091098</c:v>
                </c:pt>
                <c:pt idx="76">
                  <c:v>-1.9885482259415042</c:v>
                </c:pt>
                <c:pt idx="77">
                  <c:v>-2.0996247206706569</c:v>
                </c:pt>
                <c:pt idx="78">
                  <c:v>-2.210701215397211</c:v>
                </c:pt>
                <c:pt idx="79">
                  <c:v>-2.3217777101216885</c:v>
                </c:pt>
                <c:pt idx="80">
                  <c:v>-2.4328542048445057</c:v>
                </c:pt>
                <c:pt idx="81">
                  <c:v>-2.5439306995659932</c:v>
                </c:pt>
                <c:pt idx="82">
                  <c:v>-2.6550071942864126</c:v>
                </c:pt>
                <c:pt idx="83">
                  <c:v>-2.7660836890059839</c:v>
                </c:pt>
                <c:pt idx="84">
                  <c:v>-2.8771601837248695</c:v>
                </c:pt>
                <c:pt idx="85">
                  <c:v>-2.9882366784432111</c:v>
                </c:pt>
                <c:pt idx="86">
                  <c:v>-3.099313173161117</c:v>
                </c:pt>
                <c:pt idx="87">
                  <c:v>-3.210389667878673</c:v>
                </c:pt>
                <c:pt idx="88">
                  <c:v>-3.3214661625959483</c:v>
                </c:pt>
                <c:pt idx="89">
                  <c:v>-3.4325426573130011</c:v>
                </c:pt>
                <c:pt idx="90">
                  <c:v>-3.5436191520298737</c:v>
                </c:pt>
                <c:pt idx="91">
                  <c:v>-3.6546956467466041</c:v>
                </c:pt>
                <c:pt idx="92">
                  <c:v>-3.7657721414632186</c:v>
                </c:pt>
                <c:pt idx="93">
                  <c:v>-3.8768486361797438</c:v>
                </c:pt>
                <c:pt idx="94">
                  <c:v>-3.9879251308961936</c:v>
                </c:pt>
                <c:pt idx="95">
                  <c:v>-4.0990016256125852</c:v>
                </c:pt>
                <c:pt idx="96">
                  <c:v>-4.2100781203289284</c:v>
                </c:pt>
                <c:pt idx="97">
                  <c:v>-4.321154615045236</c:v>
                </c:pt>
                <c:pt idx="98">
                  <c:v>-4.432231109761509</c:v>
                </c:pt>
                <c:pt idx="99">
                  <c:v>-4.5433076044777634</c:v>
                </c:pt>
                <c:pt idx="100">
                  <c:v>-4.6543840991939964</c:v>
                </c:pt>
                <c:pt idx="101">
                  <c:v>-4.7654605939102135</c:v>
                </c:pt>
                <c:pt idx="102">
                  <c:v>-4.876537088626419</c:v>
                </c:pt>
                <c:pt idx="103">
                  <c:v>-4.9876135833426156</c:v>
                </c:pt>
                <c:pt idx="104">
                  <c:v>-5.0986900780588007</c:v>
                </c:pt>
                <c:pt idx="105">
                  <c:v>-5.2097665727749831</c:v>
                </c:pt>
                <c:pt idx="106">
                  <c:v>-5.3208430674911593</c:v>
                </c:pt>
                <c:pt idx="107">
                  <c:v>-5.4319195622073311</c:v>
                </c:pt>
                <c:pt idx="108">
                  <c:v>-5.5429960569235002</c:v>
                </c:pt>
                <c:pt idx="109">
                  <c:v>-5.6540725516396675</c:v>
                </c:pt>
                <c:pt idx="110">
                  <c:v>-5.7651490463558286</c:v>
                </c:pt>
                <c:pt idx="111">
                  <c:v>-5.8762255410719915</c:v>
                </c:pt>
                <c:pt idx="112">
                  <c:v>-5.9873020357881543</c:v>
                </c:pt>
                <c:pt idx="113">
                  <c:v>-6.0983785305043137</c:v>
                </c:pt>
                <c:pt idx="114">
                  <c:v>-6.209455025220473</c:v>
                </c:pt>
                <c:pt idx="115">
                  <c:v>-6.3205315199366332</c:v>
                </c:pt>
                <c:pt idx="116">
                  <c:v>-6.4316080146527881</c:v>
                </c:pt>
                <c:pt idx="117">
                  <c:v>-6.5426845093689456</c:v>
                </c:pt>
                <c:pt idx="118">
                  <c:v>-6.6537610040851041</c:v>
                </c:pt>
                <c:pt idx="119">
                  <c:v>-6.7648374988012607</c:v>
                </c:pt>
                <c:pt idx="120">
                  <c:v>-6.8759139935174174</c:v>
                </c:pt>
                <c:pt idx="121">
                  <c:v>-6.9869904882335749</c:v>
                </c:pt>
                <c:pt idx="122">
                  <c:v>-7.098066982949728</c:v>
                </c:pt>
                <c:pt idx="123">
                  <c:v>-7.2091434776658865</c:v>
                </c:pt>
                <c:pt idx="124">
                  <c:v>-7.3202199723820431</c:v>
                </c:pt>
                <c:pt idx="125">
                  <c:v>-7.431296467098198</c:v>
                </c:pt>
                <c:pt idx="126">
                  <c:v>-7.5423729618143565</c:v>
                </c:pt>
                <c:pt idx="127">
                  <c:v>-7.6534494565305113</c:v>
                </c:pt>
                <c:pt idx="128">
                  <c:v>-7.7645259512466662</c:v>
                </c:pt>
                <c:pt idx="129">
                  <c:v>-7.8756024459628238</c:v>
                </c:pt>
                <c:pt idx="130">
                  <c:v>-7.9866789406789787</c:v>
                </c:pt>
                <c:pt idx="131">
                  <c:v>-8.0977554353951344</c:v>
                </c:pt>
                <c:pt idx="132">
                  <c:v>-8.2088319301112893</c:v>
                </c:pt>
                <c:pt idx="133">
                  <c:v>-8.3199084248274477</c:v>
                </c:pt>
                <c:pt idx="134">
                  <c:v>-8.4309849195436026</c:v>
                </c:pt>
                <c:pt idx="135">
                  <c:v>-8.5420614142597575</c:v>
                </c:pt>
                <c:pt idx="136">
                  <c:v>-8.6531379089759142</c:v>
                </c:pt>
                <c:pt idx="137">
                  <c:v>-8.7642144036920673</c:v>
                </c:pt>
                <c:pt idx="138">
                  <c:v>-8.8752908984082257</c:v>
                </c:pt>
                <c:pt idx="139">
                  <c:v>-8.9863673931243806</c:v>
                </c:pt>
                <c:pt idx="140">
                  <c:v>-9.0974438878405355</c:v>
                </c:pt>
                <c:pt idx="141">
                  <c:v>-9.2085203825566921</c:v>
                </c:pt>
                <c:pt idx="142">
                  <c:v>-9.319596877272847</c:v>
                </c:pt>
                <c:pt idx="143">
                  <c:v>-9.4306733719890037</c:v>
                </c:pt>
                <c:pt idx="144">
                  <c:v>-9.5417498667051586</c:v>
                </c:pt>
                <c:pt idx="145">
                  <c:v>-9.6528263614213152</c:v>
                </c:pt>
                <c:pt idx="146">
                  <c:v>-9.7639028561374683</c:v>
                </c:pt>
                <c:pt idx="147">
                  <c:v>-9.874979350853625</c:v>
                </c:pt>
                <c:pt idx="148">
                  <c:v>-9.9860558455697799</c:v>
                </c:pt>
                <c:pt idx="149">
                  <c:v>-10.097132340285937</c:v>
                </c:pt>
                <c:pt idx="150">
                  <c:v>-10.208208835002093</c:v>
                </c:pt>
                <c:pt idx="151">
                  <c:v>-10.319285329718248</c:v>
                </c:pt>
                <c:pt idx="152">
                  <c:v>-10.430361824434403</c:v>
                </c:pt>
                <c:pt idx="153">
                  <c:v>-10.541438319150558</c:v>
                </c:pt>
                <c:pt idx="154">
                  <c:v>-10.652514813866716</c:v>
                </c:pt>
                <c:pt idx="155">
                  <c:v>-10.763591308582871</c:v>
                </c:pt>
                <c:pt idx="156">
                  <c:v>-10.874667803299026</c:v>
                </c:pt>
                <c:pt idx="157">
                  <c:v>-10.985744298015184</c:v>
                </c:pt>
                <c:pt idx="158">
                  <c:v>-11.096820792731336</c:v>
                </c:pt>
                <c:pt idx="159">
                  <c:v>-11.207897287447494</c:v>
                </c:pt>
                <c:pt idx="160">
                  <c:v>-11.318973782163649</c:v>
                </c:pt>
                <c:pt idx="161">
                  <c:v>-11.430050276879804</c:v>
                </c:pt>
                <c:pt idx="162">
                  <c:v>-11.541126771595962</c:v>
                </c:pt>
                <c:pt idx="163">
                  <c:v>-11.652203266312117</c:v>
                </c:pt>
                <c:pt idx="164">
                  <c:v>-11.763279761028272</c:v>
                </c:pt>
                <c:pt idx="165">
                  <c:v>-11.874356255744427</c:v>
                </c:pt>
                <c:pt idx="166">
                  <c:v>-11.985432750460586</c:v>
                </c:pt>
                <c:pt idx="167">
                  <c:v>-12.09650924517674</c:v>
                </c:pt>
                <c:pt idx="168">
                  <c:v>-12.207585739892895</c:v>
                </c:pt>
                <c:pt idx="169">
                  <c:v>-12.318662234609054</c:v>
                </c:pt>
                <c:pt idx="170">
                  <c:v>-12.429738729325205</c:v>
                </c:pt>
                <c:pt idx="171">
                  <c:v>-12.540815224041364</c:v>
                </c:pt>
                <c:pt idx="172">
                  <c:v>-12.651891718757518</c:v>
                </c:pt>
                <c:pt idx="173">
                  <c:v>-12.762968213473673</c:v>
                </c:pt>
                <c:pt idx="174">
                  <c:v>-12.874044708189832</c:v>
                </c:pt>
                <c:pt idx="175">
                  <c:v>-12.985121202905987</c:v>
                </c:pt>
                <c:pt idx="176">
                  <c:v>-13.096197697622141</c:v>
                </c:pt>
                <c:pt idx="177">
                  <c:v>-13.207274192338296</c:v>
                </c:pt>
                <c:pt idx="178">
                  <c:v>-13.318350687054455</c:v>
                </c:pt>
                <c:pt idx="179">
                  <c:v>-13.42942718177061</c:v>
                </c:pt>
                <c:pt idx="180">
                  <c:v>-13.540503676486765</c:v>
                </c:pt>
                <c:pt idx="181">
                  <c:v>-13.651580171202923</c:v>
                </c:pt>
                <c:pt idx="182">
                  <c:v>-13.762656665919074</c:v>
                </c:pt>
                <c:pt idx="183">
                  <c:v>-13.873733160635233</c:v>
                </c:pt>
                <c:pt idx="184">
                  <c:v>-13.984809655351388</c:v>
                </c:pt>
                <c:pt idx="185">
                  <c:v>-14.095886150067543</c:v>
                </c:pt>
                <c:pt idx="186">
                  <c:v>-14.206962644783701</c:v>
                </c:pt>
                <c:pt idx="187">
                  <c:v>-14.318039139499856</c:v>
                </c:pt>
                <c:pt idx="188">
                  <c:v>-14.429115634216011</c:v>
                </c:pt>
                <c:pt idx="189">
                  <c:v>-14.540192128932166</c:v>
                </c:pt>
                <c:pt idx="190">
                  <c:v>-14.651268623648324</c:v>
                </c:pt>
                <c:pt idx="191">
                  <c:v>-14.762345118364475</c:v>
                </c:pt>
                <c:pt idx="192">
                  <c:v>-14.873421613080634</c:v>
                </c:pt>
                <c:pt idx="193">
                  <c:v>-14.984498107796789</c:v>
                </c:pt>
                <c:pt idx="194">
                  <c:v>-15.095574602512945</c:v>
                </c:pt>
                <c:pt idx="195">
                  <c:v>-15.2066510972291</c:v>
                </c:pt>
                <c:pt idx="196">
                  <c:v>-15.317727591945253</c:v>
                </c:pt>
                <c:pt idx="197">
                  <c:v>-15.428804086661414</c:v>
                </c:pt>
                <c:pt idx="198">
                  <c:v>-15.539880581377567</c:v>
                </c:pt>
                <c:pt idx="199">
                  <c:v>-15.650957076093722</c:v>
                </c:pt>
                <c:pt idx="200">
                  <c:v>-15.762033570809878</c:v>
                </c:pt>
                <c:pt idx="201">
                  <c:v>-15.873110065526033</c:v>
                </c:pt>
                <c:pt idx="202">
                  <c:v>-15.98418656024219</c:v>
                </c:pt>
                <c:pt idx="203">
                  <c:v>-16.095263054958348</c:v>
                </c:pt>
                <c:pt idx="204">
                  <c:v>-16.206339549674503</c:v>
                </c:pt>
                <c:pt idx="205">
                  <c:v>-16.317416044390658</c:v>
                </c:pt>
                <c:pt idx="206">
                  <c:v>-16.428492539106816</c:v>
                </c:pt>
                <c:pt idx="207">
                  <c:v>-16.539569033822971</c:v>
                </c:pt>
                <c:pt idx="208">
                  <c:v>-16.650645528539123</c:v>
                </c:pt>
                <c:pt idx="209">
                  <c:v>-16.761722023255285</c:v>
                </c:pt>
                <c:pt idx="210">
                  <c:v>-16.872798517971436</c:v>
                </c:pt>
                <c:pt idx="211">
                  <c:v>-16.983875012687591</c:v>
                </c:pt>
                <c:pt idx="212">
                  <c:v>-17.094951507403749</c:v>
                </c:pt>
                <c:pt idx="213">
                  <c:v>-17.206028002119904</c:v>
                </c:pt>
                <c:pt idx="214">
                  <c:v>-17.317104496836059</c:v>
                </c:pt>
                <c:pt idx="215">
                  <c:v>-17.428180991552217</c:v>
                </c:pt>
                <c:pt idx="216">
                  <c:v>-17.539257486268372</c:v>
                </c:pt>
                <c:pt idx="217">
                  <c:v>-17.650333980984527</c:v>
                </c:pt>
                <c:pt idx="218">
                  <c:v>-17.761410475700682</c:v>
                </c:pt>
                <c:pt idx="219">
                  <c:v>-17.872486970416837</c:v>
                </c:pt>
                <c:pt idx="220">
                  <c:v>-17.983563465132992</c:v>
                </c:pt>
                <c:pt idx="221">
                  <c:v>-18.09463995984915</c:v>
                </c:pt>
                <c:pt idx="222">
                  <c:v>-18.205716454565305</c:v>
                </c:pt>
                <c:pt idx="223">
                  <c:v>-18.31679294928146</c:v>
                </c:pt>
                <c:pt idx="224">
                  <c:v>-18.427869443997615</c:v>
                </c:pt>
                <c:pt idx="225">
                  <c:v>-18.53894593871377</c:v>
                </c:pt>
                <c:pt idx="226">
                  <c:v>-18.650022433429928</c:v>
                </c:pt>
                <c:pt idx="227">
                  <c:v>-18.761098928146083</c:v>
                </c:pt>
                <c:pt idx="228">
                  <c:v>-18.872175422862238</c:v>
                </c:pt>
                <c:pt idx="229">
                  <c:v>-18.983251917578393</c:v>
                </c:pt>
                <c:pt idx="230">
                  <c:v>-19.094328412294551</c:v>
                </c:pt>
                <c:pt idx="231">
                  <c:v>-19.205404907010706</c:v>
                </c:pt>
                <c:pt idx="232">
                  <c:v>-19.316481401726861</c:v>
                </c:pt>
                <c:pt idx="233">
                  <c:v>-19.42755789644302</c:v>
                </c:pt>
                <c:pt idx="234">
                  <c:v>-19.538634391159171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A42-404C-8284-18C5D5A2C41F}"/>
            </c:ext>
          </c:extLst>
        </c:ser>
        <c:ser>
          <c:idx val="17"/>
          <c:order val="17"/>
          <c:tx>
            <c:v>TK_live_256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Sheet1!$CZ$6:$CZ$240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6.4727413360731099</c:v>
                </c:pt>
                <c:pt idx="2">
                  <c:v>6.4907465878606034</c:v>
                </c:pt>
                <c:pt idx="3">
                  <c:v>6.5087519738217052</c:v>
                </c:pt>
                <c:pt idx="4">
                  <c:v>6.5267574935005976</c:v>
                </c:pt>
                <c:pt idx="5">
                  <c:v>6.544763146443012</c:v>
                </c:pt>
                <c:pt idx="6">
                  <c:v>6.5627689321962226</c:v>
                </c:pt>
                <c:pt idx="7">
                  <c:v>6.5807748503090417</c:v>
                </c:pt>
                <c:pt idx="8">
                  <c:v>6.598780900331815</c:v>
                </c:pt>
                <c:pt idx="9">
                  <c:v>6.6167870818164154</c:v>
                </c:pt>
                <c:pt idx="10">
                  <c:v>6.6347933943162385</c:v>
                </c:pt>
                <c:pt idx="11">
                  <c:v>6.6527998373861958</c:v>
                </c:pt>
                <c:pt idx="12">
                  <c:v>6.6708064105827116</c:v>
                </c:pt>
                <c:pt idx="13">
                  <c:v>6.688813113463719</c:v>
                </c:pt>
                <c:pt idx="14">
                  <c:v>6.7068199455886495</c:v>
                </c:pt>
                <c:pt idx="15">
                  <c:v>6.724826906518433</c:v>
                </c:pt>
                <c:pt idx="16">
                  <c:v>6.7428339958154924</c:v>
                </c:pt>
                <c:pt idx="17">
                  <c:v>6.7608412130437356</c:v>
                </c:pt>
                <c:pt idx="18">
                  <c:v>6.7788485577685504</c:v>
                </c:pt>
                <c:pt idx="19">
                  <c:v>6.796856029556805</c:v>
                </c:pt>
                <c:pt idx="20">
                  <c:v>6.8148636279768358</c:v>
                </c:pt>
                <c:pt idx="21">
                  <c:v>6.8328713525984472</c:v>
                </c:pt>
                <c:pt idx="22">
                  <c:v>6.8508792029929042</c:v>
                </c:pt>
                <c:pt idx="23">
                  <c:v>6.8688871787329298</c:v>
                </c:pt>
                <c:pt idx="24">
                  <c:v>6.8868952793926956</c:v>
                </c:pt>
                <c:pt idx="25">
                  <c:v>6.9049035045478231</c:v>
                </c:pt>
                <c:pt idx="26">
                  <c:v>6.922911853775374</c:v>
                </c:pt>
                <c:pt idx="27">
                  <c:v>6.9409203266538464</c:v>
                </c:pt>
                <c:pt idx="28">
                  <c:v>6.9589289227631719</c:v>
                </c:pt>
                <c:pt idx="29">
                  <c:v>6.9769376416847066</c:v>
                </c:pt>
                <c:pt idx="30">
                  <c:v>6.9949464830012325</c:v>
                </c:pt>
                <c:pt idx="31">
                  <c:v>7.012955446296945</c:v>
                </c:pt>
                <c:pt idx="32">
                  <c:v>7.030964531157454</c:v>
                </c:pt>
                <c:pt idx="33">
                  <c:v>7.0489737371697787</c:v>
                </c:pt>
                <c:pt idx="34">
                  <c:v>7.0669830639223381</c:v>
                </c:pt>
                <c:pt idx="35">
                  <c:v>7.0849925110049519</c:v>
                </c:pt>
                <c:pt idx="36">
                  <c:v>7.1030020780088323</c:v>
                </c:pt>
                <c:pt idx="37">
                  <c:v>7.12101176452658</c:v>
                </c:pt>
                <c:pt idx="38">
                  <c:v>7.1390215701521802</c:v>
                </c:pt>
                <c:pt idx="39">
                  <c:v>7.1570314944809974</c:v>
                </c:pt>
                <c:pt idx="40">
                  <c:v>7.1750415371097711</c:v>
                </c:pt>
                <c:pt idx="41">
                  <c:v>7.1930516976366086</c:v>
                </c:pt>
                <c:pt idx="42">
                  <c:v>7.2110619756609866</c:v>
                </c:pt>
                <c:pt idx="43">
                  <c:v>7.2290723707837383</c:v>
                </c:pt>
                <c:pt idx="44">
                  <c:v>7.2470828826070548</c:v>
                </c:pt>
                <c:pt idx="45">
                  <c:v>7.265093510734479</c:v>
                </c:pt>
                <c:pt idx="46">
                  <c:v>7.2831042547709011</c:v>
                </c:pt>
                <c:pt idx="47">
                  <c:v>7.3011151143225517</c:v>
                </c:pt>
                <c:pt idx="48">
                  <c:v>7.3191260889969998</c:v>
                </c:pt>
                <c:pt idx="49">
                  <c:v>7.3371371784031485</c:v>
                </c:pt>
                <c:pt idx="50">
                  <c:v>7.3551483821512296</c:v>
                </c:pt>
                <c:pt idx="51">
                  <c:v>7.3731596998527973</c:v>
                </c:pt>
                <c:pt idx="52">
                  <c:v>7.3911711311207267</c:v>
                </c:pt>
                <c:pt idx="53">
                  <c:v>7.4091826755692081</c:v>
                </c:pt>
                <c:pt idx="54">
                  <c:v>7.427194332813742</c:v>
                </c:pt>
                <c:pt idx="55">
                  <c:v>7.4452061024711345</c:v>
                </c:pt>
                <c:pt idx="56">
                  <c:v>7.4632179841594972</c:v>
                </c:pt>
                <c:pt idx="57">
                  <c:v>7.4812299774982334</c:v>
                </c:pt>
                <c:pt idx="58">
                  <c:v>7.4992420821080428</c:v>
                </c:pt>
                <c:pt idx="59">
                  <c:v>7.517254297610914</c:v>
                </c:pt>
                <c:pt idx="60">
                  <c:v>7.5352666236301182</c:v>
                </c:pt>
                <c:pt idx="61">
                  <c:v>7.5532790597902073</c:v>
                </c:pt>
                <c:pt idx="62">
                  <c:v>7.5712916057170077</c:v>
                </c:pt>
                <c:pt idx="63">
                  <c:v>7.5893042610376185</c:v>
                </c:pt>
                <c:pt idx="64">
                  <c:v>7.6073170253804046</c:v>
                </c:pt>
                <c:pt idx="65">
                  <c:v>7.6253298983749946</c:v>
                </c:pt>
                <c:pt idx="66">
                  <c:v>7.6433428796522724</c:v>
                </c:pt>
                <c:pt idx="67">
                  <c:v>7.6613559688443793</c:v>
                </c:pt>
                <c:pt idx="68">
                  <c:v>7.6793691655847045</c:v>
                </c:pt>
                <c:pt idx="69">
                  <c:v>7.6973824695078825</c:v>
                </c:pt>
                <c:pt idx="70">
                  <c:v>7.7153958802497913</c:v>
                </c:pt>
                <c:pt idx="71">
                  <c:v>7.7334093974475415</c:v>
                </c:pt>
                <c:pt idx="72">
                  <c:v>7.7514230207394812</c:v>
                </c:pt>
                <c:pt idx="73">
                  <c:v>7.7694367497651848</c:v>
                </c:pt>
                <c:pt idx="74">
                  <c:v>7.78745058416545</c:v>
                </c:pt>
                <c:pt idx="75">
                  <c:v>7.8054645235822981</c:v>
                </c:pt>
                <c:pt idx="76">
                  <c:v>7.823478567658964</c:v>
                </c:pt>
                <c:pt idx="77">
                  <c:v>7.8414927160398946</c:v>
                </c:pt>
                <c:pt idx="78">
                  <c:v>7.8595069683707459</c:v>
                </c:pt>
                <c:pt idx="79">
                  <c:v>7.8775213242983764</c:v>
                </c:pt>
                <c:pt idx="80">
                  <c:v>7.8955357834708462</c:v>
                </c:pt>
                <c:pt idx="81">
                  <c:v>7.9135503455374092</c:v>
                </c:pt>
                <c:pt idx="82">
                  <c:v>7.9315650101485113</c:v>
                </c:pt>
                <c:pt idx="83">
                  <c:v>7.9495797769557868</c:v>
                </c:pt>
                <c:pt idx="84">
                  <c:v>7.9675946456120519</c:v>
                </c:pt>
                <c:pt idx="85">
                  <c:v>7.9856096157713035</c:v>
                </c:pt>
                <c:pt idx="86">
                  <c:v>8.0036246870887151</c:v>
                </c:pt>
                <c:pt idx="87">
                  <c:v>8.0216398592206275</c:v>
                </c:pt>
                <c:pt idx="88">
                  <c:v>8.0396551318245528</c:v>
                </c:pt>
                <c:pt idx="89">
                  <c:v>8.0576705045591659</c:v>
                </c:pt>
                <c:pt idx="90">
                  <c:v>8.0756859770842997</c:v>
                </c:pt>
                <c:pt idx="91">
                  <c:v>8.0937015490609454</c:v>
                </c:pt>
                <c:pt idx="92">
                  <c:v>8.1117172201512435</c:v>
                </c:pt>
                <c:pt idx="93">
                  <c:v>8.1297329900184838</c:v>
                </c:pt>
                <c:pt idx="94">
                  <c:v>8.1477488583270965</c:v>
                </c:pt>
                <c:pt idx="95">
                  <c:v>8.1657648247426575</c:v>
                </c:pt>
                <c:pt idx="96">
                  <c:v>8.1837808889318762</c:v>
                </c:pt>
                <c:pt idx="97">
                  <c:v>8.2017970505625915</c:v>
                </c:pt>
                <c:pt idx="98">
                  <c:v>8.219813309303774</c:v>
                </c:pt>
                <c:pt idx="99">
                  <c:v>8.2378296648255205</c:v>
                </c:pt>
                <c:pt idx="100">
                  <c:v>8.2558461167990416</c:v>
                </c:pt>
                <c:pt idx="101">
                  <c:v>8.273862664896674</c:v>
                </c:pt>
                <c:pt idx="102">
                  <c:v>8.2918793087918594</c:v>
                </c:pt>
                <c:pt idx="103">
                  <c:v>8.3098960481591533</c:v>
                </c:pt>
                <c:pt idx="104">
                  <c:v>8.3279128826742177</c:v>
                </c:pt>
                <c:pt idx="105">
                  <c:v>8.3459298120138126</c:v>
                </c:pt>
                <c:pt idx="106">
                  <c:v>8.3639468358558009</c:v>
                </c:pt>
                <c:pt idx="107">
                  <c:v>8.3819639538791328</c:v>
                </c:pt>
                <c:pt idx="108">
                  <c:v>8.3999811657638563</c:v>
                </c:pt>
                <c:pt idx="109">
                  <c:v>8.4179984711911047</c:v>
                </c:pt>
                <c:pt idx="110">
                  <c:v>8.4360158698430912</c:v>
                </c:pt>
                <c:pt idx="111">
                  <c:v>8.4540333614031109</c:v>
                </c:pt>
                <c:pt idx="112">
                  <c:v>8.4720509455555355</c:v>
                </c:pt>
                <c:pt idx="113">
                  <c:v>8.4900686219858095</c:v>
                </c:pt>
                <c:pt idx="114">
                  <c:v>8.5080863903804413</c:v>
                </c:pt>
                <c:pt idx="115">
                  <c:v>8.5261042504270126</c:v>
                </c:pt>
                <c:pt idx="116">
                  <c:v>8.5441222018141563</c:v>
                </c:pt>
                <c:pt idx="117">
                  <c:v>8.5621402442315713</c:v>
                </c:pt>
                <c:pt idx="118">
                  <c:v>8.5801583773700081</c:v>
                </c:pt>
                <c:pt idx="119">
                  <c:v>8.5981766009212652</c:v>
                </c:pt>
                <c:pt idx="120">
                  <c:v>8.6161949145781946</c:v>
                </c:pt>
                <c:pt idx="121">
                  <c:v>8.6342133180346821</c:v>
                </c:pt>
                <c:pt idx="122">
                  <c:v>8.6522318109856613</c:v>
                </c:pt>
                <c:pt idx="123">
                  <c:v>8.6702503931271</c:v>
                </c:pt>
                <c:pt idx="124">
                  <c:v>8.6882690641559996</c:v>
                </c:pt>
                <c:pt idx="125">
                  <c:v>8.7062878237703867</c:v>
                </c:pt>
                <c:pt idx="126">
                  <c:v>8.7243066716693196</c:v>
                </c:pt>
                <c:pt idx="127">
                  <c:v>8.7423256075528748</c:v>
                </c:pt>
                <c:pt idx="128">
                  <c:v>8.76034463112215</c:v>
                </c:pt>
                <c:pt idx="129">
                  <c:v>8.7783637420792573</c:v>
                </c:pt>
                <c:pt idx="130">
                  <c:v>8.7963829401273212</c:v>
                </c:pt>
                <c:pt idx="131">
                  <c:v>8.8144022249704737</c:v>
                </c:pt>
                <c:pt idx="132">
                  <c:v>8.8324215963138517</c:v>
                </c:pt>
                <c:pt idx="133">
                  <c:v>8.850441053863598</c:v>
                </c:pt>
                <c:pt idx="134">
                  <c:v>8.86846059732685</c:v>
                </c:pt>
                <c:pt idx="135">
                  <c:v>8.886480226411738</c:v>
                </c:pt>
                <c:pt idx="136">
                  <c:v>8.9044999408273888</c:v>
                </c:pt>
                <c:pt idx="137">
                  <c:v>8.9225197402839136</c:v>
                </c:pt>
                <c:pt idx="138">
                  <c:v>8.9405396244924109</c:v>
                </c:pt>
                <c:pt idx="139">
                  <c:v>8.95855959316496</c:v>
                </c:pt>
                <c:pt idx="140">
                  <c:v>8.976579646014617</c:v>
                </c:pt>
                <c:pt idx="141">
                  <c:v>8.9945997827554134</c:v>
                </c:pt>
                <c:pt idx="142">
                  <c:v>9.0126200031023522</c:v>
                </c:pt>
                <c:pt idx="143">
                  <c:v>9.0306403067714065</c:v>
                </c:pt>
                <c:pt idx="144">
                  <c:v>9.048660693479512</c:v>
                </c:pt>
                <c:pt idx="145">
                  <c:v>9.0666811629445672</c:v>
                </c:pt>
                <c:pt idx="146">
                  <c:v>9.0847017148854263</c:v>
                </c:pt>
                <c:pt idx="147">
                  <c:v>9.1027223490219029</c:v>
                </c:pt>
                <c:pt idx="148">
                  <c:v>9.1207430650747607</c:v>
                </c:pt>
                <c:pt idx="149">
                  <c:v>9.1387638627657104</c:v>
                </c:pt>
                <c:pt idx="150">
                  <c:v>9.1567847418174093</c:v>
                </c:pt>
                <c:pt idx="151">
                  <c:v>9.1748057019534599</c:v>
                </c:pt>
                <c:pt idx="152">
                  <c:v>9.1928267428983972</c:v>
                </c:pt>
                <c:pt idx="153">
                  <c:v>9.2108478643776976</c:v>
                </c:pt>
                <c:pt idx="154">
                  <c:v>9.2288690661177668</c:v>
                </c:pt>
                <c:pt idx="155">
                  <c:v>9.246890347845941</c:v>
                </c:pt>
                <c:pt idx="156">
                  <c:v>9.2649117092904856</c:v>
                </c:pt>
                <c:pt idx="157">
                  <c:v>9.2829331501805843</c:v>
                </c:pt>
                <c:pt idx="158">
                  <c:v>9.3009546702463446</c:v>
                </c:pt>
                <c:pt idx="159">
                  <c:v>9.3189762692187887</c:v>
                </c:pt>
                <c:pt idx="160">
                  <c:v>9.3369979468298521</c:v>
                </c:pt>
                <c:pt idx="161">
                  <c:v>9.3550197028123829</c:v>
                </c:pt>
                <c:pt idx="162">
                  <c:v>9.3730415369001356</c:v>
                </c:pt>
                <c:pt idx="163">
                  <c:v>9.3910634488277704</c:v>
                </c:pt>
                <c:pt idx="164">
                  <c:v>9.4090854383308482</c:v>
                </c:pt>
                <c:pt idx="165">
                  <c:v>9.4271075051458268</c:v>
                </c:pt>
                <c:pt idx="166">
                  <c:v>9.4451296490100631</c:v>
                </c:pt>
                <c:pt idx="167">
                  <c:v>9.4631518696618002</c:v>
                </c:pt>
                <c:pt idx="168">
                  <c:v>9.4811741668401766</c:v>
                </c:pt>
                <c:pt idx="169">
                  <c:v>9.4991965402852134</c:v>
                </c:pt>
                <c:pt idx="170">
                  <c:v>9.5172189897378168</c:v>
                </c:pt>
                <c:pt idx="171">
                  <c:v>9.5352415149397718</c:v>
                </c:pt>
                <c:pt idx="172">
                  <c:v>9.553264115633743</c:v>
                </c:pt>
                <c:pt idx="173">
                  <c:v>9.5712867915632636</c:v>
                </c:pt>
                <c:pt idx="174">
                  <c:v>9.5893095424727441</c:v>
                </c:pt>
                <c:pt idx="175">
                  <c:v>9.6073323681074623</c:v>
                </c:pt>
                <c:pt idx="176">
                  <c:v>9.625355268213557</c:v>
                </c:pt>
                <c:pt idx="177">
                  <c:v>9.6433782425380361</c:v>
                </c:pt>
                <c:pt idx="178">
                  <c:v>9.6614012908287599</c:v>
                </c:pt>
                <c:pt idx="179">
                  <c:v>9.679424412834452</c:v>
                </c:pt>
                <c:pt idx="180">
                  <c:v>9.6974476083046834</c:v>
                </c:pt>
                <c:pt idx="181">
                  <c:v>9.7154708769898814</c:v>
                </c:pt>
                <c:pt idx="182">
                  <c:v>9.7334942186413169</c:v>
                </c:pt>
                <c:pt idx="183">
                  <c:v>9.7515176330111082</c:v>
                </c:pt>
                <c:pt idx="184">
                  <c:v>9.7695411198522155</c:v>
                </c:pt>
                <c:pt idx="185">
                  <c:v>9.7875646789184376</c:v>
                </c:pt>
                <c:pt idx="186">
                  <c:v>9.8055883099644081</c:v>
                </c:pt>
                <c:pt idx="187">
                  <c:v>9.823612012745599</c:v>
                </c:pt>
                <c:pt idx="188">
                  <c:v>9.8416357870183084</c:v>
                </c:pt>
                <c:pt idx="189">
                  <c:v>9.8596596325396639</c:v>
                </c:pt>
                <c:pt idx="190">
                  <c:v>9.8776835490676174</c:v>
                </c:pt>
                <c:pt idx="191">
                  <c:v>9.895707536360943</c:v>
                </c:pt>
                <c:pt idx="192">
                  <c:v>9.9137315941792394</c:v>
                </c:pt>
                <c:pt idx="193">
                  <c:v>9.9317557222829134</c:v>
                </c:pt>
                <c:pt idx="194">
                  <c:v>9.9497799204331923</c:v>
                </c:pt>
                <c:pt idx="195">
                  <c:v>9.9678041883921118</c:v>
                </c:pt>
                <c:pt idx="196">
                  <c:v>9.9858285259225159</c:v>
                </c:pt>
                <c:pt idx="197">
                  <c:v>10.003852932788059</c:v>
                </c:pt>
                <c:pt idx="198">
                  <c:v>10.021877408753186</c:v>
                </c:pt>
                <c:pt idx="199">
                  <c:v>10.039901953583158</c:v>
                </c:pt>
                <c:pt idx="200">
                  <c:v>10.057926567044023</c:v>
                </c:pt>
                <c:pt idx="201">
                  <c:v>10.075951248902626</c:v>
                </c:pt>
                <c:pt idx="202">
                  <c:v>10.093975998926608</c:v>
                </c:pt>
                <c:pt idx="203">
                  <c:v>10.112000816884393</c:v>
                </c:pt>
                <c:pt idx="204">
                  <c:v>10.130025702545195</c:v>
                </c:pt>
                <c:pt idx="205">
                  <c:v>10.148050655679013</c:v>
                </c:pt>
                <c:pt idx="206">
                  <c:v>10.166075676056629</c:v>
                </c:pt>
                <c:pt idx="207">
                  <c:v>10.184100763449596</c:v>
                </c:pt>
                <c:pt idx="208">
                  <c:v>10.20212591763025</c:v>
                </c:pt>
                <c:pt idx="209">
                  <c:v>10.220151138371699</c:v>
                </c:pt>
                <c:pt idx="210">
                  <c:v>10.238176425447822</c:v>
                </c:pt>
                <c:pt idx="211">
                  <c:v>10.256201778633264</c:v>
                </c:pt>
                <c:pt idx="212">
                  <c:v>10.274227197703437</c:v>
                </c:pt>
                <c:pt idx="213">
                  <c:v>10.292252682434517</c:v>
                </c:pt>
                <c:pt idx="214">
                  <c:v>10.310278232603441</c:v>
                </c:pt>
                <c:pt idx="215">
                  <c:v>10.328303847987899</c:v>
                </c:pt>
                <c:pt idx="216">
                  <c:v>10.346329528366342</c:v>
                </c:pt>
                <c:pt idx="217">
                  <c:v>10.364355273517967</c:v>
                </c:pt>
                <c:pt idx="218">
                  <c:v>10.382381083222732</c:v>
                </c:pt>
                <c:pt idx="219">
                  <c:v>10.40040695726133</c:v>
                </c:pt>
                <c:pt idx="220">
                  <c:v>10.418432895415208</c:v>
                </c:pt>
                <c:pt idx="221">
                  <c:v>10.436458897466551</c:v>
                </c:pt>
                <c:pt idx="222">
                  <c:v>10.454484963198285</c:v>
                </c:pt>
                <c:pt idx="223">
                  <c:v>10.472511092394072</c:v>
                </c:pt>
                <c:pt idx="224">
                  <c:v>10.490537284838316</c:v>
                </c:pt>
                <c:pt idx="225">
                  <c:v>10.508563540316143</c:v>
                </c:pt>
                <c:pt idx="226">
                  <c:v>10.526589858613415</c:v>
                </c:pt>
                <c:pt idx="227">
                  <c:v>10.544616239516724</c:v>
                </c:pt>
                <c:pt idx="228">
                  <c:v>10.562642682813378</c:v>
                </c:pt>
                <c:pt idx="229">
                  <c:v>10.580669188291417</c:v>
                </c:pt>
                <c:pt idx="230">
                  <c:v>10.598695755739596</c:v>
                </c:pt>
                <c:pt idx="231">
                  <c:v>10.616722384947389</c:v>
                </c:pt>
                <c:pt idx="232">
                  <c:v>10.634749075704983</c:v>
                </c:pt>
                <c:pt idx="233">
                  <c:v>10.652775827803284</c:v>
                </c:pt>
                <c:pt idx="234">
                  <c:v>10.670802641033902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A42-404C-8284-18C5D5A2C41F}"/>
            </c:ext>
          </c:extLst>
        </c:ser>
        <c:ser>
          <c:idx val="18"/>
          <c:order val="18"/>
          <c:tx>
            <c:v>TK_dead_1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Sheet1!$DC$6:$DC$240</c:f>
              <c:numCache>
                <c:formatCode>General</c:formatCode>
                <c:ptCount val="235"/>
                <c:pt idx="0">
                  <c:v>-0.39115609391659412</c:v>
                </c:pt>
                <c:pt idx="1">
                  <c:v>-0.45870408128288709</c:v>
                </c:pt>
                <c:pt idx="2">
                  <c:v>-0.52632462109851819</c:v>
                </c:pt>
                <c:pt idx="3">
                  <c:v>-0.59401765292826791</c:v>
                </c:pt>
                <c:pt idx="4">
                  <c:v>-0.66178311638731113</c:v>
                </c:pt>
                <c:pt idx="5">
                  <c:v>-0.72962095114110159</c:v>
                </c:pt>
                <c:pt idx="6">
                  <c:v>-0.79753109690533286</c:v>
                </c:pt>
                <c:pt idx="7">
                  <c:v>-0.86551349344594364</c:v>
                </c:pt>
                <c:pt idx="8">
                  <c:v>-0.93356808057902185</c:v>
                </c:pt>
                <c:pt idx="9">
                  <c:v>-1.0016947981708055</c:v>
                </c:pt>
                <c:pt idx="10">
                  <c:v>-1.0698935861376233</c:v>
                </c:pt>
                <c:pt idx="11">
                  <c:v>-1.1381643844458402</c:v>
                </c:pt>
                <c:pt idx="12">
                  <c:v>-1.2065071331118409</c:v>
                </c:pt>
                <c:pt idx="13">
                  <c:v>-1.2749217722019539</c:v>
                </c:pt>
                <c:pt idx="14">
                  <c:v>-1.3434082418324689</c:v>
                </c:pt>
                <c:pt idx="15">
                  <c:v>-1.4119664821695235</c:v>
                </c:pt>
                <c:pt idx="16">
                  <c:v>-1.4805964334291088</c:v>
                </c:pt>
                <c:pt idx="17">
                  <c:v>-1.5492980358770234</c:v>
                </c:pt>
                <c:pt idx="18">
                  <c:v>-1.6180712298288098</c:v>
                </c:pt>
                <c:pt idx="19">
                  <c:v>-1.6869159556497344</c:v>
                </c:pt>
                <c:pt idx="20">
                  <c:v>-1.7558321537547359</c:v>
                </c:pt>
                <c:pt idx="21">
                  <c:v>-1.8248197646083923</c:v>
                </c:pt>
                <c:pt idx="22">
                  <c:v>-1.8938787287248511</c:v>
                </c:pt>
                <c:pt idx="23">
                  <c:v>-1.9630089866678491</c:v>
                </c:pt>
                <c:pt idx="24">
                  <c:v>-2.0322104790506064</c:v>
                </c:pt>
                <c:pt idx="25">
                  <c:v>-2.1014831465358164</c:v>
                </c:pt>
                <c:pt idx="26">
                  <c:v>-2.1708269298355987</c:v>
                </c:pt>
                <c:pt idx="27">
                  <c:v>-2.2402417697114645</c:v>
                </c:pt>
                <c:pt idx="28">
                  <c:v>-2.3097276069742678</c:v>
                </c:pt>
                <c:pt idx="29">
                  <c:v>-2.3792843824841441</c:v>
                </c:pt>
                <c:pt idx="30">
                  <c:v>-2.4489120371505315</c:v>
                </c:pt>
                <c:pt idx="31">
                  <c:v>-2.5186105119320814</c:v>
                </c:pt>
                <c:pt idx="32">
                  <c:v>-2.5883797478365853</c:v>
                </c:pt>
                <c:pt idx="33">
                  <c:v>-2.6582196859210221</c:v>
                </c:pt>
                <c:pt idx="34">
                  <c:v>-2.7281302672914487</c:v>
                </c:pt>
                <c:pt idx="35">
                  <c:v>-2.7981114331029753</c:v>
                </c:pt>
                <c:pt idx="36">
                  <c:v>-2.868163124559743</c:v>
                </c:pt>
                <c:pt idx="37">
                  <c:v>-2.9382852829148689</c:v>
                </c:pt>
                <c:pt idx="38">
                  <c:v>-3.0084778494703732</c:v>
                </c:pt>
                <c:pt idx="39">
                  <c:v>-3.0787407655772281</c:v>
                </c:pt>
                <c:pt idx="40">
                  <c:v>-3.1490739726352084</c:v>
                </c:pt>
                <c:pt idx="41">
                  <c:v>-3.2194774120929237</c:v>
                </c:pt>
                <c:pt idx="42">
                  <c:v>-3.2899510254477535</c:v>
                </c:pt>
                <c:pt idx="43">
                  <c:v>-3.3604947542458179</c:v>
                </c:pt>
                <c:pt idx="44">
                  <c:v>-3.4311085400819108</c:v>
                </c:pt>
                <c:pt idx="45">
                  <c:v>-3.5017923245994869</c:v>
                </c:pt>
                <c:pt idx="46">
                  <c:v>-3.5725460494906089</c:v>
                </c:pt>
                <c:pt idx="47">
                  <c:v>-3.6433696564959055</c:v>
                </c:pt>
                <c:pt idx="48">
                  <c:v>-3.7142630874045546</c:v>
                </c:pt>
                <c:pt idx="49">
                  <c:v>-3.7852262840542039</c:v>
                </c:pt>
                <c:pt idx="50">
                  <c:v>-3.8562591883309398</c:v>
                </c:pt>
                <c:pt idx="51">
                  <c:v>-3.9273617421692926</c:v>
                </c:pt>
                <c:pt idx="52">
                  <c:v>-3.9985338875521155</c:v>
                </c:pt>
                <c:pt idx="53">
                  <c:v>-4.0697755665106161</c:v>
                </c:pt>
                <c:pt idx="54">
                  <c:v>-4.1410867211243056</c:v>
                </c:pt>
                <c:pt idx="55">
                  <c:v>-4.2124672935208913</c:v>
                </c:pt>
                <c:pt idx="56">
                  <c:v>-4.283917225876344</c:v>
                </c:pt>
                <c:pt idx="57">
                  <c:v>-4.3554364604147571</c:v>
                </c:pt>
                <c:pt idx="58">
                  <c:v>-4.4270249394083754</c:v>
                </c:pt>
                <c:pt idx="59">
                  <c:v>-4.4986826051775184</c:v>
                </c:pt>
                <c:pt idx="60">
                  <c:v>-4.5704094000905569</c:v>
                </c:pt>
                <c:pt idx="61">
                  <c:v>-4.6422052665638684</c:v>
                </c:pt>
                <c:pt idx="62">
                  <c:v>-4.7140701470618041</c:v>
                </c:pt>
                <c:pt idx="63">
                  <c:v>-4.7860039840966255</c:v>
                </c:pt>
                <c:pt idx="64">
                  <c:v>-4.8580067202284942</c:v>
                </c:pt>
                <c:pt idx="65">
                  <c:v>-4.9300782980654008</c:v>
                </c:pt>
                <c:pt idx="66">
                  <c:v>-5.0022186602631562</c:v>
                </c:pt>
                <c:pt idx="67">
                  <c:v>-5.0744277495253529</c:v>
                </c:pt>
                <c:pt idx="68">
                  <c:v>-5.1467055086032785</c:v>
                </c:pt>
                <c:pt idx="69">
                  <c:v>-5.2190518802959271</c:v>
                </c:pt>
                <c:pt idx="70">
                  <c:v>-5.2914668074499449</c:v>
                </c:pt>
                <c:pt idx="71">
                  <c:v>-5.3639502329595699</c:v>
                </c:pt>
                <c:pt idx="72">
                  <c:v>-5.4365020997666118</c:v>
                </c:pt>
                <c:pt idx="73">
                  <c:v>-5.5091223508604177</c:v>
                </c:pt>
                <c:pt idx="74">
                  <c:v>-5.5818109292778324</c:v>
                </c:pt>
                <c:pt idx="75">
                  <c:v>-5.6545677781031243</c:v>
                </c:pt>
                <c:pt idx="76">
                  <c:v>-5.7273928404679779</c:v>
                </c:pt>
                <c:pt idx="77">
                  <c:v>-5.8002860595514818</c:v>
                </c:pt>
                <c:pt idx="78">
                  <c:v>-5.8732473785800066</c:v>
                </c:pt>
                <c:pt idx="79">
                  <c:v>-5.9462767408272486</c:v>
                </c:pt>
                <c:pt idx="80">
                  <c:v>-6.019374089614141</c:v>
                </c:pt>
                <c:pt idx="81">
                  <c:v>-6.0925393683088211</c:v>
                </c:pt>
                <c:pt idx="82">
                  <c:v>-6.1657725203266374</c:v>
                </c:pt>
                <c:pt idx="83">
                  <c:v>-6.2390734891300452</c:v>
                </c:pt>
                <c:pt idx="84">
                  <c:v>-6.3124422182285773</c:v>
                </c:pt>
                <c:pt idx="85">
                  <c:v>-6.385878651178845</c:v>
                </c:pt>
                <c:pt idx="86">
                  <c:v>-6.4593827315844958</c:v>
                </c:pt>
                <c:pt idx="87">
                  <c:v>-6.5329544030961175</c:v>
                </c:pt>
                <c:pt idx="88">
                  <c:v>-6.6065936094112478</c:v>
                </c:pt>
                <c:pt idx="89">
                  <c:v>-6.6803002942743355</c:v>
                </c:pt>
                <c:pt idx="90">
                  <c:v>-6.7540744014766636</c:v>
                </c:pt>
                <c:pt idx="91">
                  <c:v>-6.8279158748563828</c:v>
                </c:pt>
                <c:pt idx="92">
                  <c:v>-6.9018246582983682</c:v>
                </c:pt>
                <c:pt idx="93">
                  <c:v>-6.9758006957342822</c:v>
                </c:pt>
                <c:pt idx="94">
                  <c:v>-7.0498439311424796</c:v>
                </c:pt>
                <c:pt idx="95">
                  <c:v>-7.1239543085479582</c:v>
                </c:pt>
                <c:pt idx="96">
                  <c:v>-7.1981317720223768</c:v>
                </c:pt>
                <c:pt idx="97">
                  <c:v>-7.2723762656839614</c:v>
                </c:pt>
                <c:pt idx="98">
                  <c:v>-7.3466877336974772</c:v>
                </c:pt>
                <c:pt idx="99">
                  <c:v>-7.4210661202742338</c:v>
                </c:pt>
                <c:pt idx="100">
                  <c:v>-7.4955113696719806</c:v>
                </c:pt>
                <c:pt idx="101">
                  <c:v>-7.5700234261948962</c:v>
                </c:pt>
                <c:pt idx="102">
                  <c:v>-7.6446022341935986</c:v>
                </c:pt>
                <c:pt idx="103">
                  <c:v>-7.7192477380650013</c:v>
                </c:pt>
                <c:pt idx="104">
                  <c:v>-7.793959882252377</c:v>
                </c:pt>
                <c:pt idx="105">
                  <c:v>-7.8687386112452478</c:v>
                </c:pt>
                <c:pt idx="106">
                  <c:v>-7.9435838695794123</c:v>
                </c:pt>
                <c:pt idx="107">
                  <c:v>-8.0184956018368183</c:v>
                </c:pt>
                <c:pt idx="108">
                  <c:v>-8.0934737526456306</c:v>
                </c:pt>
                <c:pt idx="109">
                  <c:v>-8.1685182666801008</c:v>
                </c:pt>
                <c:pt idx="110">
                  <c:v>-8.2436290886605654</c:v>
                </c:pt>
                <c:pt idx="111">
                  <c:v>-8.318806163353436</c:v>
                </c:pt>
                <c:pt idx="112">
                  <c:v>-8.3940494355711159</c:v>
                </c:pt>
                <c:pt idx="113">
                  <c:v>-8.4693588501719734</c:v>
                </c:pt>
                <c:pt idx="114">
                  <c:v>-8.5447343520603187</c:v>
                </c:pt>
                <c:pt idx="115">
                  <c:v>-8.6201758861863524</c:v>
                </c:pt>
                <c:pt idx="116">
                  <c:v>-8.6956833975461336</c:v>
                </c:pt>
                <c:pt idx="117">
                  <c:v>-8.7712568311815282</c:v>
                </c:pt>
                <c:pt idx="118">
                  <c:v>-8.8468961321802038</c:v>
                </c:pt>
                <c:pt idx="119">
                  <c:v>-8.9226012456755406</c:v>
                </c:pt>
                <c:pt idx="120">
                  <c:v>-8.9983721168466388</c:v>
                </c:pt>
                <c:pt idx="121">
                  <c:v>-9.0742086909182813</c:v>
                </c:pt>
                <c:pt idx="122">
                  <c:v>-9.1501109131608374</c:v>
                </c:pt>
                <c:pt idx="123">
                  <c:v>-9.2260787288902915</c:v>
                </c:pt>
                <c:pt idx="124">
                  <c:v>-9.3021120834681721</c:v>
                </c:pt>
                <c:pt idx="125">
                  <c:v>-9.3782109223015233</c:v>
                </c:pt>
                <c:pt idx="126">
                  <c:v>-9.4543751908428657</c:v>
                </c:pt>
                <c:pt idx="127">
                  <c:v>-9.5306048345901573</c:v>
                </c:pt>
                <c:pt idx="128">
                  <c:v>-9.6068997990867437</c:v>
                </c:pt>
                <c:pt idx="129">
                  <c:v>-9.6832600299213567</c:v>
                </c:pt>
                <c:pt idx="130">
                  <c:v>-9.7596854727280196</c:v>
                </c:pt>
                <c:pt idx="131">
                  <c:v>-9.8361760731860564</c:v>
                </c:pt>
                <c:pt idx="132">
                  <c:v>-9.9127317770200705</c:v>
                </c:pt>
                <c:pt idx="133">
                  <c:v>-9.9893525299998274</c:v>
                </c:pt>
                <c:pt idx="134">
                  <c:v>-10.06603827794029</c:v>
                </c:pt>
                <c:pt idx="135">
                  <c:v>-10.142788966701552</c:v>
                </c:pt>
                <c:pt idx="136">
                  <c:v>-10.219604542188794</c:v>
                </c:pt>
                <c:pt idx="137">
                  <c:v>-10.296484950352291</c:v>
                </c:pt>
                <c:pt idx="138">
                  <c:v>-10.373430137187293</c:v>
                </c:pt>
                <c:pt idx="139">
                  <c:v>-10.45044004873408</c:v>
                </c:pt>
                <c:pt idx="140">
                  <c:v>-10.527514631077857</c:v>
                </c:pt>
                <c:pt idx="141">
                  <c:v>-10.604653830348735</c:v>
                </c:pt>
                <c:pt idx="142">
                  <c:v>-10.681857592721709</c:v>
                </c:pt>
                <c:pt idx="143">
                  <c:v>-10.7591258644166</c:v>
                </c:pt>
                <c:pt idx="144">
                  <c:v>-10.836458591698035</c:v>
                </c:pt>
                <c:pt idx="145">
                  <c:v>-10.913855720875404</c:v>
                </c:pt>
                <c:pt idx="146">
                  <c:v>-10.991317198302816</c:v>
                </c:pt>
                <c:pt idx="147">
                  <c:v>-11.068842970379063</c:v>
                </c:pt>
                <c:pt idx="148">
                  <c:v>-11.146432983547587</c:v>
                </c:pt>
                <c:pt idx="149">
                  <c:v>-11.224087184296446</c:v>
                </c:pt>
                <c:pt idx="150">
                  <c:v>-11.301805519158279</c:v>
                </c:pt>
                <c:pt idx="151">
                  <c:v>-11.379587934710226</c:v>
                </c:pt>
                <c:pt idx="152">
                  <c:v>-11.457434377573993</c:v>
                </c:pt>
                <c:pt idx="153">
                  <c:v>-11.535344794415703</c:v>
                </c:pt>
                <c:pt idx="154">
                  <c:v>-11.613319131945897</c:v>
                </c:pt>
                <c:pt idx="155">
                  <c:v>-11.691357336919539</c:v>
                </c:pt>
                <c:pt idx="156">
                  <c:v>-11.769459356135918</c:v>
                </c:pt>
                <c:pt idx="157">
                  <c:v>-11.847625136438664</c:v>
                </c:pt>
                <c:pt idx="158">
                  <c:v>-11.925854624715663</c:v>
                </c:pt>
                <c:pt idx="159">
                  <c:v>-12.004147767899045</c:v>
                </c:pt>
                <c:pt idx="160">
                  <c:v>-12.082504512965174</c:v>
                </c:pt>
                <c:pt idx="161">
                  <c:v>-12.160924806934535</c:v>
                </c:pt>
                <c:pt idx="162">
                  <c:v>-12.239408596871767</c:v>
                </c:pt>
                <c:pt idx="163">
                  <c:v>-12.317955829885621</c:v>
                </c:pt>
                <c:pt idx="164">
                  <c:v>-12.396566453128891</c:v>
                </c:pt>
                <c:pt idx="165">
                  <c:v>-12.475240413798364</c:v>
                </c:pt>
                <c:pt idx="166">
                  <c:v>-12.553977659134873</c:v>
                </c:pt>
                <c:pt idx="167">
                  <c:v>-12.632778136423122</c:v>
                </c:pt>
                <c:pt idx="168">
                  <c:v>-12.711641792991815</c:v>
                </c:pt>
                <c:pt idx="169">
                  <c:v>-12.79056857621344</c:v>
                </c:pt>
                <c:pt idx="170">
                  <c:v>-12.869558433504396</c:v>
                </c:pt>
                <c:pt idx="171">
                  <c:v>-12.948611312324832</c:v>
                </c:pt>
                <c:pt idx="172">
                  <c:v>-13.027727160178696</c:v>
                </c:pt>
                <c:pt idx="173">
                  <c:v>-13.106905924613645</c:v>
                </c:pt>
                <c:pt idx="174">
                  <c:v>-13.186147553221042</c:v>
                </c:pt>
                <c:pt idx="175">
                  <c:v>-13.265451993635891</c:v>
                </c:pt>
                <c:pt idx="176">
                  <c:v>-13.344819193536829</c:v>
                </c:pt>
                <c:pt idx="177">
                  <c:v>-13.424249100646069</c:v>
                </c:pt>
                <c:pt idx="178">
                  <c:v>-13.503741662729361</c:v>
                </c:pt>
                <c:pt idx="179">
                  <c:v>-13.583296827595984</c:v>
                </c:pt>
                <c:pt idx="180">
                  <c:v>-13.662914543098685</c:v>
                </c:pt>
                <c:pt idx="181">
                  <c:v>-13.742594757133647</c:v>
                </c:pt>
                <c:pt idx="182">
                  <c:v>-13.822337417640446</c:v>
                </c:pt>
                <c:pt idx="183">
                  <c:v>-13.902142472602044</c:v>
                </c:pt>
                <c:pt idx="184">
                  <c:v>-13.982009870044713</c:v>
                </c:pt>
                <c:pt idx="185">
                  <c:v>-14.061939558038031</c:v>
                </c:pt>
                <c:pt idx="186">
                  <c:v>-14.141931484694815</c:v>
                </c:pt>
                <c:pt idx="187">
                  <c:v>-14.221985598171134</c:v>
                </c:pt>
                <c:pt idx="188">
                  <c:v>-14.302101846666224</c:v>
                </c:pt>
                <c:pt idx="189">
                  <c:v>-14.382280178422462</c:v>
                </c:pt>
                <c:pt idx="190">
                  <c:v>-14.462520541725345</c:v>
                </c:pt>
                <c:pt idx="191">
                  <c:v>-14.542822884903469</c:v>
                </c:pt>
                <c:pt idx="192">
                  <c:v>-14.623187156328434</c:v>
                </c:pt>
                <c:pt idx="193">
                  <c:v>-14.703613304414871</c:v>
                </c:pt>
                <c:pt idx="194">
                  <c:v>-14.784101277620366</c:v>
                </c:pt>
                <c:pt idx="195">
                  <c:v>-14.864651024445466</c:v>
                </c:pt>
                <c:pt idx="196">
                  <c:v>-14.94526249343359</c:v>
                </c:pt>
                <c:pt idx="197">
                  <c:v>-15.02593563317102</c:v>
                </c:pt>
                <c:pt idx="198">
                  <c:v>-15.106670392286878</c:v>
                </c:pt>
                <c:pt idx="199">
                  <c:v>-15.187466719453058</c:v>
                </c:pt>
                <c:pt idx="200">
                  <c:v>-15.268324563384255</c:v>
                </c:pt>
                <c:pt idx="201">
                  <c:v>-15.349243872837828</c:v>
                </c:pt>
                <c:pt idx="202">
                  <c:v>-15.430224596613852</c:v>
                </c:pt>
                <c:pt idx="203">
                  <c:v>-15.511266683555052</c:v>
                </c:pt>
                <c:pt idx="204">
                  <c:v>-15.592370082546736</c:v>
                </c:pt>
                <c:pt idx="205">
                  <c:v>-15.673534742516818</c:v>
                </c:pt>
                <c:pt idx="206">
                  <c:v>-15.754760612435764</c:v>
                </c:pt>
                <c:pt idx="207">
                  <c:v>-15.836047641316508</c:v>
                </c:pt>
                <c:pt idx="208">
                  <c:v>-15.917395778214511</c:v>
                </c:pt>
                <c:pt idx="209">
                  <c:v>-15.9988049722276</c:v>
                </c:pt>
                <c:pt idx="210">
                  <c:v>-16.080275172496059</c:v>
                </c:pt>
                <c:pt idx="211">
                  <c:v>-16.161806328202509</c:v>
                </c:pt>
                <c:pt idx="212">
                  <c:v>-16.24339838857194</c:v>
                </c:pt>
                <c:pt idx="213">
                  <c:v>-16.325051302871575</c:v>
                </c:pt>
                <c:pt idx="214">
                  <c:v>-16.406765020410937</c:v>
                </c:pt>
                <c:pt idx="215">
                  <c:v>-16.488539490541768</c:v>
                </c:pt>
                <c:pt idx="216">
                  <c:v>-16.570374662658011</c:v>
                </c:pt>
                <c:pt idx="217">
                  <c:v>-16.652270486195725</c:v>
                </c:pt>
                <c:pt idx="218">
                  <c:v>-16.734226910633147</c:v>
                </c:pt>
                <c:pt idx="219">
                  <c:v>-16.816243885490515</c:v>
                </c:pt>
                <c:pt idx="220">
                  <c:v>-16.898321360330208</c:v>
                </c:pt>
                <c:pt idx="221">
                  <c:v>-16.980459284756542</c:v>
                </c:pt>
                <c:pt idx="222">
                  <c:v>-17.062657608415876</c:v>
                </c:pt>
                <c:pt idx="223">
                  <c:v>-17.144916280996458</c:v>
                </c:pt>
                <c:pt idx="224">
                  <c:v>-17.227235252228489</c:v>
                </c:pt>
                <c:pt idx="225">
                  <c:v>-17.309614471883997</c:v>
                </c:pt>
                <c:pt idx="226">
                  <c:v>-17.392053889776893</c:v>
                </c:pt>
                <c:pt idx="227">
                  <c:v>-17.474553455762891</c:v>
                </c:pt>
                <c:pt idx="228">
                  <c:v>-17.557113119739419</c:v>
                </c:pt>
                <c:pt idx="229">
                  <c:v>-17.63973283164572</c:v>
                </c:pt>
                <c:pt idx="230">
                  <c:v>-17.722412541462678</c:v>
                </c:pt>
                <c:pt idx="231">
                  <c:v>-17.805152199212863</c:v>
                </c:pt>
                <c:pt idx="232">
                  <c:v>-17.887951754960476</c:v>
                </c:pt>
                <c:pt idx="233">
                  <c:v>-17.970811158811301</c:v>
                </c:pt>
                <c:pt idx="234">
                  <c:v>-18.053730360912709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A42-404C-8284-18C5D5A2C41F}"/>
            </c:ext>
          </c:extLst>
        </c:ser>
        <c:ser>
          <c:idx val="19"/>
          <c:order val="19"/>
          <c:tx>
            <c:v>TK_dead_4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Sheet1!$DD$6:$DD$240</c:f>
              <c:numCache>
                <c:formatCode>General</c:formatCode>
                <c:ptCount val="235"/>
                <c:pt idx="0">
                  <c:v>-0.56150973699754481</c:v>
                </c:pt>
                <c:pt idx="1">
                  <c:v>-0.56035965514653352</c:v>
                </c:pt>
                <c:pt idx="2">
                  <c:v>-0.55934826287144546</c:v>
                </c:pt>
                <c:pt idx="3">
                  <c:v>-0.55846272991822499</c:v>
                </c:pt>
                <c:pt idx="4">
                  <c:v>-0.55769136829638377</c:v>
                </c:pt>
                <c:pt idx="5">
                  <c:v>-0.55702352211398143</c:v>
                </c:pt>
                <c:pt idx="6">
                  <c:v>-0.55644946988285326</c:v>
                </c:pt>
                <c:pt idx="7">
                  <c:v>-0.55596033760538788</c:v>
                </c:pt>
                <c:pt idx="8">
                  <c:v>-0.55554802121941194</c:v>
                </c:pt>
                <c:pt idx="9">
                  <c:v>-0.55520511719638765</c:v>
                </c:pt>
                <c:pt idx="10">
                  <c:v>-0.55492486026910992</c:v>
                </c:pt>
                <c:pt idx="11">
                  <c:v>-0.55470106741551195</c:v>
                </c:pt>
                <c:pt idx="12">
                  <c:v>-0.55452808735080694</c:v>
                </c:pt>
                <c:pt idx="13">
                  <c:v>-0.55440075488530915</c:v>
                </c:pt>
                <c:pt idx="14">
                  <c:v>-0.5543143495938212</c:v>
                </c:pt>
                <c:pt idx="15">
                  <c:v>-0.55426455831704846</c:v>
                </c:pt>
                <c:pt idx="16">
                  <c:v>-0.55424744107876656</c:v>
                </c:pt>
                <c:pt idx="17">
                  <c:v>-0.55425940005610652</c:v>
                </c:pt>
                <c:pt idx="18">
                  <c:v>-0.55429715128614365</c:v>
                </c:pt>
                <c:pt idx="19">
                  <c:v>-0.55435769883103436</c:v>
                </c:pt>
                <c:pt idx="20">
                  <c:v>-0.55443831115753195</c:v>
                </c:pt>
                <c:pt idx="21">
                  <c:v>-0.55453649951555217</c:v>
                </c:pt>
                <c:pt idx="22">
                  <c:v>-0.55464999812532412</c:v>
                </c:pt>
                <c:pt idx="23">
                  <c:v>-0.55477674600421079</c:v>
                </c:pt>
                <c:pt idx="24">
                  <c:v>-0.5549148702829374</c:v>
                </c:pt>
                <c:pt idx="25">
                  <c:v>-0.55506267087722261</c:v>
                </c:pt>
                <c:pt idx="26">
                  <c:v>-0.55521860639496978</c:v>
                </c:pt>
                <c:pt idx="27">
                  <c:v>-0.55538128117156038</c:v>
                </c:pt>
                <c:pt idx="28">
                  <c:v>-0.5555494333366946</c:v>
                </c:pt>
                <c:pt idx="29">
                  <c:v>-0.55572192382575558</c:v>
                </c:pt>
                <c:pt idx="30">
                  <c:v>-0.55589772625712985</c:v>
                </c:pt>
                <c:pt idx="31">
                  <c:v>-0.55607591760436836</c:v>
                </c:pt>
                <c:pt idx="32">
                  <c:v>-0.5562556695986931</c:v>
                </c:pt>
                <c:pt idx="33">
                  <c:v>-0.55643624080322951</c:v>
                </c:pt>
                <c:pt idx="34">
                  <c:v>-0.55661696930560378</c:v>
                </c:pt>
                <c:pt idx="35">
                  <c:v>-7.5489713171387152</c:v>
                </c:pt>
                <c:pt idx="36">
                  <c:v>-7.5803660118820977</c:v>
                </c:pt>
                <c:pt idx="37">
                  <c:v>-7.6117668229170272</c:v>
                </c:pt>
                <c:pt idx="38">
                  <c:v>-7.6431736684062654</c:v>
                </c:pt>
                <c:pt idx="39">
                  <c:v>-7.674586467607579</c:v>
                </c:pt>
                <c:pt idx="40">
                  <c:v>-7.7060051408590784</c:v>
                </c:pt>
                <c:pt idx="41">
                  <c:v>-7.7374296095647672</c:v>
                </c:pt>
                <c:pt idx="42">
                  <c:v>-7.7688597961802817</c:v>
                </c:pt>
                <c:pt idx="43">
                  <c:v>-7.8002956241988137</c:v>
                </c:pt>
                <c:pt idx="44">
                  <c:v>-7.8317370181372352</c:v>
                </c:pt>
                <c:pt idx="45">
                  <c:v>-7.8631839035223958</c:v>
                </c:pt>
                <c:pt idx="46">
                  <c:v>-7.8946362068776139</c:v>
                </c:pt>
                <c:pt idx="47">
                  <c:v>-7.926093855709337</c:v>
                </c:pt>
                <c:pt idx="48">
                  <c:v>-7.9575567784939958</c:v>
                </c:pt>
                <c:pt idx="49">
                  <c:v>-7.9890249046650155</c:v>
                </c:pt>
                <c:pt idx="50">
                  <c:v>-8.0204981646000224</c:v>
                </c:pt>
                <c:pt idx="51">
                  <c:v>-8.0519764896081991</c:v>
                </c:pt>
                <c:pt idx="52">
                  <c:v>-8.0834598119178303</c:v>
                </c:pt>
                <c:pt idx="53">
                  <c:v>-8.1149480646639969</c:v>
                </c:pt>
                <c:pt idx="54">
                  <c:v>-8.1464411818764457</c:v>
                </c:pt>
                <c:pt idx="55">
                  <c:v>-8.1779390984676237</c:v>
                </c:pt>
                <c:pt idx="56">
                  <c:v>-8.2094417502208561</c:v>
                </c:pt>
                <c:pt idx="57">
                  <c:v>-8.2409490737787028</c:v>
                </c:pt>
                <c:pt idx="58">
                  <c:v>-8.272461006631465</c:v>
                </c:pt>
                <c:pt idx="59">
                  <c:v>-8.3039774871058274</c:v>
                </c:pt>
                <c:pt idx="60">
                  <c:v>-8.3354984543536812</c:v>
                </c:pt>
                <c:pt idx="61">
                  <c:v>-8.367023848341077</c:v>
                </c:pt>
                <c:pt idx="62">
                  <c:v>-8.3985536098373341</c:v>
                </c:pt>
                <c:pt idx="63">
                  <c:v>-8.4300876804042844</c:v>
                </c:pt>
                <c:pt idx="64">
                  <c:v>-8.4616260023856817</c:v>
                </c:pt>
                <c:pt idx="65">
                  <c:v>-8.493168518896729</c:v>
                </c:pt>
                <c:pt idx="66">
                  <c:v>-8.5247151738137568</c:v>
                </c:pt>
                <c:pt idx="67">
                  <c:v>-8.5562659117640454</c:v>
                </c:pt>
                <c:pt idx="68">
                  <c:v>-8.5878206781157758</c:v>
                </c:pt>
                <c:pt idx="69">
                  <c:v>-8.619379418968105</c:v>
                </c:pt>
                <c:pt idx="70">
                  <c:v>-8.6509420811414053</c:v>
                </c:pt>
                <c:pt idx="71">
                  <c:v>-8.6825086121675934</c:v>
                </c:pt>
                <c:pt idx="72">
                  <c:v>-8.7140789602806272</c:v>
                </c:pt>
                <c:pt idx="73">
                  <c:v>-8.7456530744071035</c:v>
                </c:pt>
                <c:pt idx="74">
                  <c:v>-8.7772309041569869</c:v>
                </c:pt>
                <c:pt idx="75">
                  <c:v>-8.8088123998144745</c:v>
                </c:pt>
                <c:pt idx="76">
                  <c:v>-8.8403975123289715</c:v>
                </c:pt>
                <c:pt idx="77">
                  <c:v>-8.8719861933061903</c:v>
                </c:pt>
                <c:pt idx="78">
                  <c:v>-8.9035783949993679</c:v>
                </c:pt>
                <c:pt idx="79">
                  <c:v>-8.9351740703006008</c:v>
                </c:pt>
                <c:pt idx="80">
                  <c:v>-8.9667731727323048</c:v>
                </c:pt>
                <c:pt idx="81">
                  <c:v>-8.9983756564387676</c:v>
                </c:pt>
                <c:pt idx="82">
                  <c:v>-9.0299814761778396</c:v>
                </c:pt>
                <c:pt idx="83">
                  <c:v>-9.0615905873127236</c:v>
                </c:pt>
                <c:pt idx="84">
                  <c:v>-9.093202945803867</c:v>
                </c:pt>
                <c:pt idx="85">
                  <c:v>-9.1248185082009758</c:v>
                </c:pt>
                <c:pt idx="86">
                  <c:v>-9.1564372316351328</c:v>
                </c:pt>
                <c:pt idx="87">
                  <c:v>-9.1880590738110151</c:v>
                </c:pt>
                <c:pt idx="88">
                  <c:v>-9.2196839929992151</c:v>
                </c:pt>
                <c:pt idx="89">
                  <c:v>-9.2513119480286807</c:v>
                </c:pt>
                <c:pt idx="90">
                  <c:v>-9.2829428982792326</c:v>
                </c:pt>
                <c:pt idx="91">
                  <c:v>-9.3145768036741963</c:v>
                </c:pt>
                <c:pt idx="92">
                  <c:v>-9.3462136246731369</c:v>
                </c:pt>
                <c:pt idx="93">
                  <c:v>-9.3778533222646736</c:v>
                </c:pt>
                <c:pt idx="94">
                  <c:v>-9.4094958579594064</c:v>
                </c:pt>
                <c:pt idx="95">
                  <c:v>-9.4411411937829346</c:v>
                </c:pt>
                <c:pt idx="96">
                  <c:v>-9.4727892922689581</c:v>
                </c:pt>
                <c:pt idx="97">
                  <c:v>-9.5044401164524892</c:v>
                </c:pt>
                <c:pt idx="98">
                  <c:v>-9.5360936298631351</c:v>
                </c:pt>
                <c:pt idx="99">
                  <c:v>-9.5677497965184859</c:v>
                </c:pt>
                <c:pt idx="100">
                  <c:v>-9.5994085809175829</c:v>
                </c:pt>
                <c:pt idx="101">
                  <c:v>-9.6310699480344777</c:v>
                </c:pt>
                <c:pt idx="102">
                  <c:v>-9.6627338633118764</c:v>
                </c:pt>
                <c:pt idx="103">
                  <c:v>-9.6944002926548691</c:v>
                </c:pt>
                <c:pt idx="104">
                  <c:v>-9.7260692024247444</c:v>
                </c:pt>
                <c:pt idx="105">
                  <c:v>-9.7577405594328805</c:v>
                </c:pt>
                <c:pt idx="106">
                  <c:v>-9.7894143309347275</c:v>
                </c:pt>
                <c:pt idx="107">
                  <c:v>-9.8210904846238645</c:v>
                </c:pt>
                <c:pt idx="108">
                  <c:v>-9.8527689886261367</c:v>
                </c:pt>
                <c:pt idx="109">
                  <c:v>-9.884449811493873</c:v>
                </c:pt>
                <c:pt idx="110">
                  <c:v>-9.9161329222001786</c:v>
                </c:pt>
                <c:pt idx="111">
                  <c:v>-9.9478182901333039</c:v>
                </c:pt>
                <c:pt idx="112">
                  <c:v>-9.9795058850910898</c:v>
                </c:pt>
                <c:pt idx="113">
                  <c:v>-10.011195677275492</c:v>
                </c:pt>
                <c:pt idx="114">
                  <c:v>-10.042887637287164</c:v>
                </c:pt>
                <c:pt idx="115">
                  <c:v>-10.074581736120138</c:v>
                </c:pt>
                <c:pt idx="116">
                  <c:v>-10.106277945156542</c:v>
                </c:pt>
                <c:pt idx="117">
                  <c:v>-10.137976236161423</c:v>
                </c:pt>
                <c:pt idx="118">
                  <c:v>-10.169676581277617</c:v>
                </c:pt>
                <c:pt idx="119">
                  <c:v>-10.20137895302069</c:v>
                </c:pt>
                <c:pt idx="120">
                  <c:v>-10.233083324273961</c:v>
                </c:pt>
                <c:pt idx="121">
                  <c:v>-10.264789668283575</c:v>
                </c:pt>
                <c:pt idx="122">
                  <c:v>-10.296497958653644</c:v>
                </c:pt>
                <c:pt idx="123">
                  <c:v>-10.328208169341469</c:v>
                </c:pt>
                <c:pt idx="124">
                  <c:v>-10.359920274652803</c:v>
                </c:pt>
                <c:pt idx="125">
                  <c:v>-10.391634249237196</c:v>
                </c:pt>
                <c:pt idx="126">
                  <c:v>-10.423350068083391</c:v>
                </c:pt>
                <c:pt idx="127">
                  <c:v>-10.455067706514786</c:v>
                </c:pt>
                <c:pt idx="128">
                  <c:v>-10.486787140184958</c:v>
                </c:pt>
                <c:pt idx="129">
                  <c:v>-10.518508345073245</c:v>
                </c:pt>
                <c:pt idx="130">
                  <c:v>-10.550231297480385</c:v>
                </c:pt>
                <c:pt idx="131">
                  <c:v>-10.581955974024217</c:v>
                </c:pt>
                <c:pt idx="132">
                  <c:v>-10.61368235163544</c:v>
                </c:pt>
                <c:pt idx="133">
                  <c:v>-10.645410407553422</c:v>
                </c:pt>
                <c:pt idx="134">
                  <c:v>-10.677140119322074</c:v>
                </c:pt>
                <c:pt idx="135">
                  <c:v>-10.708871464785776</c:v>
                </c:pt>
                <c:pt idx="136">
                  <c:v>-10.740604422085353</c:v>
                </c:pt>
                <c:pt idx="137">
                  <c:v>-10.772338969654108</c:v>
                </c:pt>
                <c:pt idx="138">
                  <c:v>-10.804075086213917</c:v>
                </c:pt>
                <c:pt idx="139">
                  <c:v>-10.835812750771357</c:v>
                </c:pt>
                <c:pt idx="140">
                  <c:v>-10.867551942613899</c:v>
                </c:pt>
                <c:pt idx="141">
                  <c:v>-10.899292641306159</c:v>
                </c:pt>
                <c:pt idx="142">
                  <c:v>-10.931034826686178</c:v>
                </c:pt>
                <c:pt idx="143">
                  <c:v>-10.962778478861766</c:v>
                </c:pt>
                <c:pt idx="144">
                  <c:v>-10.994523578206902</c:v>
                </c:pt>
                <c:pt idx="145">
                  <c:v>-11.026270105358158</c:v>
                </c:pt>
                <c:pt idx="146">
                  <c:v>-11.058018041211195</c:v>
                </c:pt>
                <c:pt idx="147">
                  <c:v>-11.089767366917297</c:v>
                </c:pt>
                <c:pt idx="148">
                  <c:v>-11.121518063879943</c:v>
                </c:pt>
                <c:pt idx="149">
                  <c:v>-11.153270113751438</c:v>
                </c:pt>
                <c:pt idx="150">
                  <c:v>-11.185023498429587</c:v>
                </c:pt>
                <c:pt idx="151">
                  <c:v>-11.216778200054401</c:v>
                </c:pt>
                <c:pt idx="152">
                  <c:v>-11.248534201004864</c:v>
                </c:pt>
                <c:pt idx="153">
                  <c:v>-11.280291483895734</c:v>
                </c:pt>
                <c:pt idx="154">
                  <c:v>-11.312050031574383</c:v>
                </c:pt>
                <c:pt idx="155">
                  <c:v>-11.343809827117694</c:v>
                </c:pt>
                <c:pt idx="156">
                  <c:v>-11.375570853828979</c:v>
                </c:pt>
                <c:pt idx="157">
                  <c:v>-11.407333095234959</c:v>
                </c:pt>
                <c:pt idx="158">
                  <c:v>-11.43909653508277</c:v>
                </c:pt>
                <c:pt idx="159">
                  <c:v>-11.470861157337017</c:v>
                </c:pt>
                <c:pt idx="160">
                  <c:v>-11.502626946176857</c:v>
                </c:pt>
                <c:pt idx="161">
                  <c:v>-11.534393885993135</c:v>
                </c:pt>
                <c:pt idx="162">
                  <c:v>-11.566161961385552</c:v>
                </c:pt>
                <c:pt idx="163">
                  <c:v>-11.597931157159865</c:v>
                </c:pt>
                <c:pt idx="164">
                  <c:v>-11.629701458325135</c:v>
                </c:pt>
                <c:pt idx="165">
                  <c:v>-11.661472850091004</c:v>
                </c:pt>
                <c:pt idx="166">
                  <c:v>-11.693245317865014</c:v>
                </c:pt>
                <c:pt idx="167">
                  <c:v>-11.725018847249951</c:v>
                </c:pt>
                <c:pt idx="168">
                  <c:v>-11.756793424041248</c:v>
                </c:pt>
                <c:pt idx="169">
                  <c:v>-11.788569034224393</c:v>
                </c:pt>
                <c:pt idx="170">
                  <c:v>-11.820345663972388</c:v>
                </c:pt>
                <c:pt idx="171">
                  <c:v>-11.852123299643248</c:v>
                </c:pt>
                <c:pt idx="172">
                  <c:v>-11.883901927777517</c:v>
                </c:pt>
                <c:pt idx="173">
                  <c:v>-11.915681535095834</c:v>
                </c:pt>
                <c:pt idx="174">
                  <c:v>-11.947462108496513</c:v>
                </c:pt>
                <c:pt idx="175">
                  <c:v>-11.979243635053177</c:v>
                </c:pt>
                <c:pt idx="176">
                  <c:v>-12.0110261020124</c:v>
                </c:pt>
                <c:pt idx="177">
                  <c:v>-12.042809496791405</c:v>
                </c:pt>
                <c:pt idx="178">
                  <c:v>-12.074593806975773</c:v>
                </c:pt>
                <c:pt idx="179">
                  <c:v>-12.106379020317192</c:v>
                </c:pt>
                <c:pt idx="180">
                  <c:v>-12.138165124731234</c:v>
                </c:pt>
                <c:pt idx="181">
                  <c:v>-12.169952108295169</c:v>
                </c:pt>
                <c:pt idx="182">
                  <c:v>-12.201739959245785</c:v>
                </c:pt>
                <c:pt idx="183">
                  <c:v>-12.233528665977277</c:v>
                </c:pt>
                <c:pt idx="184">
                  <c:v>-12.265318217039116</c:v>
                </c:pt>
                <c:pt idx="185">
                  <c:v>-12.29710860113399</c:v>
                </c:pt>
                <c:pt idx="186">
                  <c:v>-12.32889980711575</c:v>
                </c:pt>
                <c:pt idx="187">
                  <c:v>-12.360691823987377</c:v>
                </c:pt>
                <c:pt idx="188">
                  <c:v>-12.392484640898997</c:v>
                </c:pt>
                <c:pt idx="189">
                  <c:v>-12.424278247145915</c:v>
                </c:pt>
                <c:pt idx="190">
                  <c:v>-12.456072632166661</c:v>
                </c:pt>
                <c:pt idx="191">
                  <c:v>-12.487867785541081</c:v>
                </c:pt>
                <c:pt idx="192">
                  <c:v>-12.519663696988445</c:v>
                </c:pt>
                <c:pt idx="193">
                  <c:v>-12.551460356365583</c:v>
                </c:pt>
                <c:pt idx="194">
                  <c:v>-12.583257753665041</c:v>
                </c:pt>
                <c:pt idx="195">
                  <c:v>-12.615055879013266</c:v>
                </c:pt>
                <c:pt idx="196">
                  <c:v>-12.646854722668817</c:v>
                </c:pt>
                <c:pt idx="197">
                  <c:v>-12.678654275020595</c:v>
                </c:pt>
                <c:pt idx="198">
                  <c:v>-12.710454526586098</c:v>
                </c:pt>
                <c:pt idx="199">
                  <c:v>-12.742255468009702</c:v>
                </c:pt>
                <c:pt idx="200">
                  <c:v>-12.774057090060969</c:v>
                </c:pt>
                <c:pt idx="201">
                  <c:v>-12.805859383632956</c:v>
                </c:pt>
                <c:pt idx="202">
                  <c:v>-12.83766233974058</c:v>
                </c:pt>
                <c:pt idx="203">
                  <c:v>-12.869465949518979</c:v>
                </c:pt>
                <c:pt idx="204">
                  <c:v>-12.901270204221904</c:v>
                </c:pt>
                <c:pt idx="205">
                  <c:v>-12.933075095220131</c:v>
                </c:pt>
                <c:pt idx="206">
                  <c:v>-12.964880613999899</c:v>
                </c:pt>
                <c:pt idx="207">
                  <c:v>-12.996686752161363</c:v>
                </c:pt>
                <c:pt idx="208">
                  <c:v>-13.028493501417069</c:v>
                </c:pt>
                <c:pt idx="209">
                  <c:v>-13.060300853590451</c:v>
                </c:pt>
                <c:pt idx="210">
                  <c:v>-13.092108800614344</c:v>
                </c:pt>
                <c:pt idx="211">
                  <c:v>-13.12391733452953</c:v>
                </c:pt>
                <c:pt idx="212">
                  <c:v>-13.155726447483282</c:v>
                </c:pt>
                <c:pt idx="213">
                  <c:v>-13.187536131727944</c:v>
                </c:pt>
                <c:pt idx="214">
                  <c:v>-13.219346379619525</c:v>
                </c:pt>
                <c:pt idx="215">
                  <c:v>-13.25115718361632</c:v>
                </c:pt>
                <c:pt idx="216">
                  <c:v>-13.28296853627752</c:v>
                </c:pt>
                <c:pt idx="217">
                  <c:v>-13.314780430261887</c:v>
                </c:pt>
                <c:pt idx="218">
                  <c:v>-13.346592858326405</c:v>
                </c:pt>
                <c:pt idx="219">
                  <c:v>-13.378405813324971</c:v>
                </c:pt>
                <c:pt idx="220">
                  <c:v>-13.410219288207099</c:v>
                </c:pt>
                <c:pt idx="221">
                  <c:v>-13.442033276016645</c:v>
                </c:pt>
                <c:pt idx="222">
                  <c:v>-13.473847769890529</c:v>
                </c:pt>
                <c:pt idx="223">
                  <c:v>-13.50566276305751</c:v>
                </c:pt>
                <c:pt idx="224">
                  <c:v>-13.537478248836942</c:v>
                </c:pt>
                <c:pt idx="225">
                  <c:v>-13.569294220637572</c:v>
                </c:pt>
                <c:pt idx="226">
                  <c:v>-13.601110671956333</c:v>
                </c:pt>
                <c:pt idx="227">
                  <c:v>-13.632927596377179</c:v>
                </c:pt>
                <c:pt idx="228">
                  <c:v>-13.6647449875699</c:v>
                </c:pt>
                <c:pt idx="229">
                  <c:v>-13.696562839288999</c:v>
                </c:pt>
                <c:pt idx="230">
                  <c:v>-13.72838114537254</c:v>
                </c:pt>
                <c:pt idx="231">
                  <c:v>-13.760199899741025</c:v>
                </c:pt>
                <c:pt idx="232">
                  <c:v>-13.792019096396315</c:v>
                </c:pt>
                <c:pt idx="233">
                  <c:v>-13.823838729420524</c:v>
                </c:pt>
                <c:pt idx="234">
                  <c:v>-13.855658792974941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A42-404C-8284-18C5D5A2C41F}"/>
            </c:ext>
          </c:extLst>
        </c:ser>
        <c:ser>
          <c:idx val="20"/>
          <c:order val="20"/>
          <c:tx>
            <c:v>TK_dead_16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Sheet1!$DE$6:$DE$240</c:f>
              <c:numCache>
                <c:formatCode>General</c:formatCode>
                <c:ptCount val="235"/>
                <c:pt idx="0">
                  <c:v>-0.11664019456821872</c:v>
                </c:pt>
                <c:pt idx="1">
                  <c:v>-6.2645112193441932E-2</c:v>
                </c:pt>
                <c:pt idx="2">
                  <c:v>1.3312706073585368E-2</c:v>
                </c:pt>
                <c:pt idx="3">
                  <c:v>0.11179686432683766</c:v>
                </c:pt>
                <c:pt idx="4">
                  <c:v>0.23069552746605115</c:v>
                </c:pt>
                <c:pt idx="5">
                  <c:v>0.36603295827203119</c:v>
                </c:pt>
                <c:pt idx="6">
                  <c:v>0.513250967300384</c:v>
                </c:pt>
                <c:pt idx="7">
                  <c:v>0.66822596564647796</c:v>
                </c:pt>
                <c:pt idx="8">
                  <c:v>0.82773591887915732</c:v>
                </c:pt>
                <c:pt idx="9">
                  <c:v>0.98949850832148023</c:v>
                </c:pt>
                <c:pt idx="10">
                  <c:v>1.1520068917141195</c:v>
                </c:pt>
                <c:pt idx="11">
                  <c:v>1.3143216277050804</c:v>
                </c:pt>
                <c:pt idx="12">
                  <c:v>1.4758901067090164</c:v>
                </c:pt>
                <c:pt idx="13">
                  <c:v>1.6364117289932114</c:v>
                </c:pt>
                <c:pt idx="14">
                  <c:v>1.7957447136247113</c:v>
                </c:pt>
                <c:pt idx="15">
                  <c:v>1.9538444496090559</c:v>
                </c:pt>
                <c:pt idx="16">
                  <c:v>2.1107238023950003</c:v>
                </c:pt>
                <c:pt idx="17">
                  <c:v>2.2664280327959077</c:v>
                </c:pt>
                <c:pt idx="18">
                  <c:v>2.4210191988677998</c:v>
                </c:pt>
                <c:pt idx="19">
                  <c:v>2.5745666199889445</c:v>
                </c:pt>
                <c:pt idx="20">
                  <c:v>2.7271411777935448</c:v>
                </c:pt>
                <c:pt idx="21">
                  <c:v>2.8788120257185041</c:v>
                </c:pt>
                <c:pt idx="22">
                  <c:v>3.0296447973601364</c:v>
                </c:pt>
                <c:pt idx="23">
                  <c:v>3.1797007367090369</c:v>
                </c:pt>
                <c:pt idx="24">
                  <c:v>3.3290363857087688</c:v>
                </c:pt>
                <c:pt idx="25">
                  <c:v>3.4777035997080663</c:v>
                </c:pt>
                <c:pt idx="26">
                  <c:v>3.6257497472544009</c:v>
                </c:pt>
                <c:pt idx="27">
                  <c:v>3.7732180052217443</c:v>
                </c:pt>
                <c:pt idx="28">
                  <c:v>3.9201476948702685</c:v>
                </c:pt>
                <c:pt idx="29">
                  <c:v>4.066574626336922</c:v>
                </c:pt>
                <c:pt idx="30">
                  <c:v>4.2125314328536145</c:v>
                </c:pt>
                <c:pt idx="31">
                  <c:v>4.358047884614713</c:v>
                </c:pt>
                <c:pt idx="32">
                  <c:v>4.5031511775396016</c:v>
                </c:pt>
                <c:pt idx="33">
                  <c:v>4.6478661953974019</c:v>
                </c:pt>
                <c:pt idx="34">
                  <c:v>4.792215745648595</c:v>
                </c:pt>
                <c:pt idx="35">
                  <c:v>-1.730225113774031</c:v>
                </c:pt>
                <c:pt idx="36">
                  <c:v>-1.5952737831189414</c:v>
                </c:pt>
                <c:pt idx="37">
                  <c:v>-1.4603224539076931</c:v>
                </c:pt>
                <c:pt idx="38">
                  <c:v>-1.3253711257501219</c:v>
                </c:pt>
                <c:pt idx="39">
                  <c:v>-1.1904197983614957</c:v>
                </c:pt>
                <c:pt idx="40">
                  <c:v>-1.0554684715340255</c:v>
                </c:pt>
                <c:pt idx="41">
                  <c:v>-0.92051714511607186</c:v>
                </c:pt>
                <c:pt idx="42">
                  <c:v>-0.78556581899697264</c:v>
                </c:pt>
                <c:pt idx="43">
                  <c:v>-0.65061449309596875</c:v>
                </c:pt>
                <c:pt idx="44">
                  <c:v>-0.51566316735412598</c:v>
                </c:pt>
                <c:pt idx="45">
                  <c:v>-0.38071184172843453</c:v>
                </c:pt>
                <c:pt idx="46">
                  <c:v>-0.24576051618750677</c:v>
                </c:pt>
                <c:pt idx="47">
                  <c:v>-0.11080919070843784</c:v>
                </c:pt>
                <c:pt idx="48">
                  <c:v>2.4142134725488939E-2</c:v>
                </c:pt>
                <c:pt idx="49">
                  <c:v>0.15909346012647049</c:v>
                </c:pt>
                <c:pt idx="50">
                  <c:v>0.29404478550341329</c:v>
                </c:pt>
                <c:pt idx="51">
                  <c:v>0.42899611086280842</c:v>
                </c:pt>
                <c:pt idx="52">
                  <c:v>0.56394743620940113</c:v>
                </c:pt>
                <c:pt idx="53">
                  <c:v>0.69889876154664832</c:v>
                </c:pt>
                <c:pt idx="54">
                  <c:v>0.83385008687707884</c:v>
                </c:pt>
                <c:pt idx="55">
                  <c:v>0.96880141220253202</c:v>
                </c:pt>
                <c:pt idx="56">
                  <c:v>1.103752737524353</c:v>
                </c:pt>
                <c:pt idx="57">
                  <c:v>1.2387040628435249</c:v>
                </c:pt>
                <c:pt idx="58">
                  <c:v>1.3736553881607618</c:v>
                </c:pt>
                <c:pt idx="59">
                  <c:v>1.5086067134765873</c:v>
                </c:pt>
                <c:pt idx="60">
                  <c:v>1.6435580387913833</c:v>
                </c:pt>
                <c:pt idx="61">
                  <c:v>1.7785093641054281</c:v>
                </c:pt>
                <c:pt idx="62">
                  <c:v>1.9134606894189234</c:v>
                </c:pt>
                <c:pt idx="63">
                  <c:v>2.0484120147320191</c:v>
                </c:pt>
                <c:pt idx="64">
                  <c:v>2.183363340044822</c:v>
                </c:pt>
                <c:pt idx="65">
                  <c:v>2.3183146653574118</c:v>
                </c:pt>
                <c:pt idx="66">
                  <c:v>2.4532659906698457</c:v>
                </c:pt>
                <c:pt idx="67">
                  <c:v>2.5882173159821669</c:v>
                </c:pt>
                <c:pt idx="68">
                  <c:v>2.7231686412944049</c:v>
                </c:pt>
                <c:pt idx="69">
                  <c:v>2.8581199666065826</c:v>
                </c:pt>
                <c:pt idx="70">
                  <c:v>2.9930712919187155</c:v>
                </c:pt>
                <c:pt idx="71">
                  <c:v>3.1280226172308176</c:v>
                </c:pt>
                <c:pt idx="72">
                  <c:v>3.2629739425428954</c:v>
                </c:pt>
                <c:pt idx="73">
                  <c:v>3.3979252678549559</c:v>
                </c:pt>
                <c:pt idx="74">
                  <c:v>3.5328765931670039</c:v>
                </c:pt>
                <c:pt idx="75">
                  <c:v>3.667827918479043</c:v>
                </c:pt>
                <c:pt idx="76">
                  <c:v>3.8027792437910741</c:v>
                </c:pt>
                <c:pt idx="77">
                  <c:v>3.9377305691031022</c:v>
                </c:pt>
                <c:pt idx="78">
                  <c:v>4.0726818944151253</c:v>
                </c:pt>
                <c:pt idx="79">
                  <c:v>4.207633219727148</c:v>
                </c:pt>
                <c:pt idx="80">
                  <c:v>4.3425845450391662</c:v>
                </c:pt>
                <c:pt idx="81">
                  <c:v>4.4775358703511836</c:v>
                </c:pt>
                <c:pt idx="82">
                  <c:v>4.612487195663201</c:v>
                </c:pt>
                <c:pt idx="83">
                  <c:v>4.7474385209752166</c:v>
                </c:pt>
                <c:pt idx="84">
                  <c:v>4.882389846287233</c:v>
                </c:pt>
                <c:pt idx="85">
                  <c:v>5.0173411715992486</c:v>
                </c:pt>
                <c:pt idx="86">
                  <c:v>5.1522924969112625</c:v>
                </c:pt>
                <c:pt idx="87">
                  <c:v>5.287243822223278</c:v>
                </c:pt>
                <c:pt idx="88">
                  <c:v>5.4221951475352927</c:v>
                </c:pt>
                <c:pt idx="89">
                  <c:v>5.5571464728473066</c:v>
                </c:pt>
                <c:pt idx="90">
                  <c:v>5.6920977981593213</c:v>
                </c:pt>
                <c:pt idx="91">
                  <c:v>5.8270491234713369</c:v>
                </c:pt>
                <c:pt idx="92">
                  <c:v>5.9620004487833516</c:v>
                </c:pt>
                <c:pt idx="93">
                  <c:v>6.0969517740953654</c:v>
                </c:pt>
                <c:pt idx="94">
                  <c:v>6.2319030994073792</c:v>
                </c:pt>
                <c:pt idx="95">
                  <c:v>6.3668544247193939</c:v>
                </c:pt>
                <c:pt idx="96">
                  <c:v>6.5018057500314077</c:v>
                </c:pt>
                <c:pt idx="97">
                  <c:v>6.6367570753434242</c:v>
                </c:pt>
                <c:pt idx="98">
                  <c:v>6.7717084006554353</c:v>
                </c:pt>
                <c:pt idx="99">
                  <c:v>6.9066597259674509</c:v>
                </c:pt>
                <c:pt idx="100">
                  <c:v>7.0416110512794665</c:v>
                </c:pt>
                <c:pt idx="101">
                  <c:v>7.1765623765914777</c:v>
                </c:pt>
                <c:pt idx="102">
                  <c:v>7.3115137019034933</c:v>
                </c:pt>
                <c:pt idx="103">
                  <c:v>7.446465027215508</c:v>
                </c:pt>
                <c:pt idx="104">
                  <c:v>7.58141635252752</c:v>
                </c:pt>
                <c:pt idx="105">
                  <c:v>7.7163676778395329</c:v>
                </c:pt>
                <c:pt idx="106">
                  <c:v>7.8513190031515485</c:v>
                </c:pt>
                <c:pt idx="107">
                  <c:v>7.9862703284635614</c:v>
                </c:pt>
                <c:pt idx="108">
                  <c:v>8.1212216537755779</c:v>
                </c:pt>
                <c:pt idx="109">
                  <c:v>8.2561729790875926</c:v>
                </c:pt>
                <c:pt idx="110">
                  <c:v>8.3911243043996055</c:v>
                </c:pt>
                <c:pt idx="111">
                  <c:v>8.526075629711622</c:v>
                </c:pt>
                <c:pt idx="112">
                  <c:v>8.661026955023635</c:v>
                </c:pt>
                <c:pt idx="113">
                  <c:v>8.7959782803356461</c:v>
                </c:pt>
                <c:pt idx="114">
                  <c:v>8.9309296056476626</c:v>
                </c:pt>
                <c:pt idx="115">
                  <c:v>9.0658809309596791</c:v>
                </c:pt>
                <c:pt idx="116">
                  <c:v>9.200832256271692</c:v>
                </c:pt>
                <c:pt idx="117">
                  <c:v>9.3357835815837031</c:v>
                </c:pt>
                <c:pt idx="118">
                  <c:v>9.4707349068957196</c:v>
                </c:pt>
                <c:pt idx="119">
                  <c:v>9.6056862322077325</c:v>
                </c:pt>
                <c:pt idx="120">
                  <c:v>9.7406375575197472</c:v>
                </c:pt>
                <c:pt idx="121">
                  <c:v>9.8755888828317637</c:v>
                </c:pt>
                <c:pt idx="122">
                  <c:v>10.010540208143777</c:v>
                </c:pt>
                <c:pt idx="123">
                  <c:v>10.145491533455791</c:v>
                </c:pt>
                <c:pt idx="124">
                  <c:v>10.280442858767804</c:v>
                </c:pt>
                <c:pt idx="125">
                  <c:v>10.415394184079817</c:v>
                </c:pt>
                <c:pt idx="126">
                  <c:v>10.550345509391834</c:v>
                </c:pt>
                <c:pt idx="127">
                  <c:v>10.685296834703848</c:v>
                </c:pt>
                <c:pt idx="128">
                  <c:v>10.820248160015861</c:v>
                </c:pt>
                <c:pt idx="129">
                  <c:v>10.955199485327874</c:v>
                </c:pt>
                <c:pt idx="130">
                  <c:v>11.090150810639891</c:v>
                </c:pt>
                <c:pt idx="131">
                  <c:v>11.225102135951904</c:v>
                </c:pt>
                <c:pt idx="132">
                  <c:v>11.360053461263918</c:v>
                </c:pt>
                <c:pt idx="133">
                  <c:v>11.495004786575935</c:v>
                </c:pt>
                <c:pt idx="134">
                  <c:v>11.629956111887948</c:v>
                </c:pt>
                <c:pt idx="135">
                  <c:v>11.764907437199962</c:v>
                </c:pt>
                <c:pt idx="136">
                  <c:v>11.899858762511975</c:v>
                </c:pt>
                <c:pt idx="137">
                  <c:v>12.034810087823988</c:v>
                </c:pt>
                <c:pt idx="138">
                  <c:v>12.169761413136005</c:v>
                </c:pt>
                <c:pt idx="139">
                  <c:v>12.304712738448019</c:v>
                </c:pt>
                <c:pt idx="140">
                  <c:v>12.439664063760032</c:v>
                </c:pt>
                <c:pt idx="141">
                  <c:v>12.574615389072045</c:v>
                </c:pt>
                <c:pt idx="142">
                  <c:v>12.709566714384062</c:v>
                </c:pt>
                <c:pt idx="143">
                  <c:v>12.844518039696073</c:v>
                </c:pt>
                <c:pt idx="144">
                  <c:v>12.979469365008089</c:v>
                </c:pt>
                <c:pt idx="145">
                  <c:v>13.114420690320106</c:v>
                </c:pt>
                <c:pt idx="146">
                  <c:v>13.249372015632119</c:v>
                </c:pt>
                <c:pt idx="147">
                  <c:v>13.384323340944134</c:v>
                </c:pt>
                <c:pt idx="148">
                  <c:v>13.519274666256146</c:v>
                </c:pt>
                <c:pt idx="149">
                  <c:v>13.654225991568159</c:v>
                </c:pt>
                <c:pt idx="150">
                  <c:v>13.789177316880174</c:v>
                </c:pt>
                <c:pt idx="151">
                  <c:v>13.924128642192191</c:v>
                </c:pt>
                <c:pt idx="152">
                  <c:v>14.059079967504204</c:v>
                </c:pt>
                <c:pt idx="153">
                  <c:v>14.194031292816216</c:v>
                </c:pt>
                <c:pt idx="154">
                  <c:v>14.328982618128231</c:v>
                </c:pt>
                <c:pt idx="155">
                  <c:v>14.463933943440244</c:v>
                </c:pt>
                <c:pt idx="156">
                  <c:v>14.598885268752261</c:v>
                </c:pt>
                <c:pt idx="157">
                  <c:v>14.733836594064275</c:v>
                </c:pt>
                <c:pt idx="158">
                  <c:v>14.868787919376288</c:v>
                </c:pt>
                <c:pt idx="159">
                  <c:v>15.003739244688305</c:v>
                </c:pt>
                <c:pt idx="160">
                  <c:v>15.138690570000318</c:v>
                </c:pt>
                <c:pt idx="161">
                  <c:v>15.273641895312331</c:v>
                </c:pt>
                <c:pt idx="162">
                  <c:v>15.408593220624345</c:v>
                </c:pt>
                <c:pt idx="163">
                  <c:v>15.543544545936362</c:v>
                </c:pt>
                <c:pt idx="164">
                  <c:v>15.678495871248375</c:v>
                </c:pt>
                <c:pt idx="165">
                  <c:v>15.813447196560388</c:v>
                </c:pt>
                <c:pt idx="166">
                  <c:v>15.948398521872402</c:v>
                </c:pt>
                <c:pt idx="167">
                  <c:v>16.083349847184415</c:v>
                </c:pt>
                <c:pt idx="168">
                  <c:v>16.218301172496432</c:v>
                </c:pt>
                <c:pt idx="169">
                  <c:v>16.353252497808448</c:v>
                </c:pt>
                <c:pt idx="170">
                  <c:v>16.488203823120461</c:v>
                </c:pt>
                <c:pt idx="171">
                  <c:v>16.623155148432474</c:v>
                </c:pt>
                <c:pt idx="172">
                  <c:v>16.758106473744487</c:v>
                </c:pt>
                <c:pt idx="173">
                  <c:v>16.8930577990565</c:v>
                </c:pt>
                <c:pt idx="174">
                  <c:v>17.028009124368516</c:v>
                </c:pt>
                <c:pt idx="175">
                  <c:v>17.162960449680533</c:v>
                </c:pt>
                <c:pt idx="176">
                  <c:v>17.297911774992546</c:v>
                </c:pt>
                <c:pt idx="177">
                  <c:v>17.432863100304559</c:v>
                </c:pt>
                <c:pt idx="178">
                  <c:v>17.567814425616572</c:v>
                </c:pt>
                <c:pt idx="179">
                  <c:v>17.702765750928585</c:v>
                </c:pt>
                <c:pt idx="180">
                  <c:v>17.837717076240601</c:v>
                </c:pt>
                <c:pt idx="181">
                  <c:v>17.972668401552617</c:v>
                </c:pt>
                <c:pt idx="182">
                  <c:v>18.10761972686463</c:v>
                </c:pt>
                <c:pt idx="183">
                  <c:v>18.242571052176647</c:v>
                </c:pt>
                <c:pt idx="184">
                  <c:v>18.37752237748866</c:v>
                </c:pt>
                <c:pt idx="185">
                  <c:v>18.512473702800673</c:v>
                </c:pt>
                <c:pt idx="186">
                  <c:v>18.647425028112686</c:v>
                </c:pt>
                <c:pt idx="187">
                  <c:v>18.782376353424702</c:v>
                </c:pt>
                <c:pt idx="188">
                  <c:v>18.917327678736715</c:v>
                </c:pt>
                <c:pt idx="189">
                  <c:v>19.052279004048728</c:v>
                </c:pt>
                <c:pt idx="190">
                  <c:v>19.187230329360744</c:v>
                </c:pt>
                <c:pt idx="191">
                  <c:v>19.322181654672757</c:v>
                </c:pt>
                <c:pt idx="192">
                  <c:v>19.457132979984774</c:v>
                </c:pt>
                <c:pt idx="193">
                  <c:v>19.592084305296787</c:v>
                </c:pt>
                <c:pt idx="194">
                  <c:v>19.727035630608803</c:v>
                </c:pt>
                <c:pt idx="195">
                  <c:v>19.861986955920816</c:v>
                </c:pt>
                <c:pt idx="196">
                  <c:v>19.996938281232826</c:v>
                </c:pt>
                <c:pt idx="197">
                  <c:v>20.131889606544846</c:v>
                </c:pt>
                <c:pt idx="198">
                  <c:v>20.266840931856859</c:v>
                </c:pt>
                <c:pt idx="199">
                  <c:v>20.401792257168871</c:v>
                </c:pt>
                <c:pt idx="200">
                  <c:v>20.536743582480888</c:v>
                </c:pt>
                <c:pt idx="201">
                  <c:v>20.671694907792901</c:v>
                </c:pt>
                <c:pt idx="202">
                  <c:v>20.80664623310491</c:v>
                </c:pt>
                <c:pt idx="203">
                  <c:v>20.94159755841693</c:v>
                </c:pt>
                <c:pt idx="204">
                  <c:v>21.076548883728943</c:v>
                </c:pt>
                <c:pt idx="205">
                  <c:v>21.211500209040956</c:v>
                </c:pt>
                <c:pt idx="206">
                  <c:v>21.346451534352976</c:v>
                </c:pt>
                <c:pt idx="207">
                  <c:v>21.481402859664989</c:v>
                </c:pt>
                <c:pt idx="208">
                  <c:v>21.616354184977002</c:v>
                </c:pt>
                <c:pt idx="209">
                  <c:v>21.751305510289018</c:v>
                </c:pt>
                <c:pt idx="210">
                  <c:v>21.886256835601024</c:v>
                </c:pt>
                <c:pt idx="211">
                  <c:v>22.021208160913037</c:v>
                </c:pt>
                <c:pt idx="212">
                  <c:v>22.156159486225057</c:v>
                </c:pt>
                <c:pt idx="213">
                  <c:v>22.29111081153707</c:v>
                </c:pt>
                <c:pt idx="214">
                  <c:v>22.426062136849083</c:v>
                </c:pt>
                <c:pt idx="215">
                  <c:v>22.561013462161103</c:v>
                </c:pt>
                <c:pt idx="216">
                  <c:v>22.695964787473113</c:v>
                </c:pt>
                <c:pt idx="217">
                  <c:v>22.830916112785125</c:v>
                </c:pt>
                <c:pt idx="218">
                  <c:v>22.965867438097145</c:v>
                </c:pt>
                <c:pt idx="219">
                  <c:v>23.100818763409158</c:v>
                </c:pt>
                <c:pt idx="220">
                  <c:v>23.235770088721171</c:v>
                </c:pt>
                <c:pt idx="221">
                  <c:v>23.370721414033191</c:v>
                </c:pt>
                <c:pt idx="222">
                  <c:v>23.505672739345204</c:v>
                </c:pt>
                <c:pt idx="223">
                  <c:v>23.64062406465721</c:v>
                </c:pt>
                <c:pt idx="224">
                  <c:v>23.775575389969227</c:v>
                </c:pt>
                <c:pt idx="225">
                  <c:v>23.91052671528124</c:v>
                </c:pt>
                <c:pt idx="226">
                  <c:v>24.045478040593252</c:v>
                </c:pt>
                <c:pt idx="227">
                  <c:v>24.180429365905272</c:v>
                </c:pt>
                <c:pt idx="228">
                  <c:v>24.315380691217285</c:v>
                </c:pt>
                <c:pt idx="229">
                  <c:v>24.450332016529298</c:v>
                </c:pt>
                <c:pt idx="230">
                  <c:v>24.585283341841315</c:v>
                </c:pt>
                <c:pt idx="231">
                  <c:v>24.720234667153328</c:v>
                </c:pt>
                <c:pt idx="232">
                  <c:v>24.855185992465341</c:v>
                </c:pt>
                <c:pt idx="233">
                  <c:v>24.990137317777361</c:v>
                </c:pt>
                <c:pt idx="234">
                  <c:v>25.125088643089367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A42-404C-8284-18C5D5A2C41F}"/>
            </c:ext>
          </c:extLst>
        </c:ser>
        <c:ser>
          <c:idx val="21"/>
          <c:order val="21"/>
          <c:tx>
            <c:v>TK_dead_64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Sheet1!$DF$6:$DF$240</c:f>
              <c:numCache>
                <c:formatCode>0.000</c:formatCode>
                <c:ptCount val="235"/>
                <c:pt idx="0">
                  <c:v>-3.7497055182569738E-2</c:v>
                </c:pt>
                <c:pt idx="1">
                  <c:v>-4.4340144244392476E-3</c:v>
                </c:pt>
                <c:pt idx="2">
                  <c:v>4.1086002479812755E-2</c:v>
                </c:pt>
                <c:pt idx="3">
                  <c:v>0.10047207235903421</c:v>
                </c:pt>
                <c:pt idx="4">
                  <c:v>0.1741620981135803</c:v>
                </c:pt>
                <c:pt idx="5">
                  <c:v>0.26149831402360846</c:v>
                </c:pt>
                <c:pt idx="6">
                  <c:v>0.36089531865720836</c:v>
                </c:pt>
                <c:pt idx="7">
                  <c:v>0.47021399619994408</c:v>
                </c:pt>
                <c:pt idx="8">
                  <c:v>0.58717250883997174</c:v>
                </c:pt>
                <c:pt idx="9">
                  <c:v>0.70965884868711449</c:v>
                </c:pt>
                <c:pt idx="10">
                  <c:v>0.83589852806744958</c:v>
                </c:pt>
                <c:pt idx="11">
                  <c:v>0.96450049338716326</c:v>
                </c:pt>
                <c:pt idx="12">
                  <c:v>1.0944289986643856</c:v>
                </c:pt>
                <c:pt idx="13">
                  <c:v>1.224943341644213</c:v>
                </c:pt>
                <c:pt idx="14">
                  <c:v>1.3555318442472419</c:v>
                </c:pt>
                <c:pt idx="15">
                  <c:v>1.4858528933414235</c:v>
                </c:pt>
                <c:pt idx="16">
                  <c:v>1.6156873302524071</c:v>
                </c:pt>
                <c:pt idx="17">
                  <c:v>1.7449021730981471</c:v>
                </c:pt>
                <c:pt idx="18">
                  <c:v>1.8734239542787536</c:v>
                </c:pt>
                <c:pt idx="19">
                  <c:v>2.0012195813507798</c:v>
                </c:pt>
                <c:pt idx="20">
                  <c:v>2.1282828193385646</c:v>
                </c:pt>
                <c:pt idx="21">
                  <c:v>2.2546248572848695</c:v>
                </c:pt>
                <c:pt idx="22">
                  <c:v>2.3802677901769611</c:v>
                </c:pt>
                <c:pt idx="23">
                  <c:v>2.5052401580630108</c:v>
                </c:pt>
                <c:pt idx="24">
                  <c:v>2.6295739254314476</c:v>
                </c:pt>
                <c:pt idx="25">
                  <c:v>2.7533024630744674</c:v>
                </c:pt>
                <c:pt idx="26">
                  <c:v>2.8764592242679177</c:v>
                </c:pt>
                <c:pt idx="27">
                  <c:v>2.9990768994243293</c:v>
                </c:pt>
                <c:pt idx="28">
                  <c:v>3.1211868985331521</c:v>
                </c:pt>
                <c:pt idx="29">
                  <c:v>3.2428190564394974</c:v>
                </c:pt>
                <c:pt idx="30">
                  <c:v>3.3640014880225371</c:v>
                </c:pt>
                <c:pt idx="31">
                  <c:v>3.4847605427036275</c:v>
                </c:pt>
                <c:pt idx="32">
                  <c:v>3.6051208233346705</c:v>
                </c:pt>
                <c:pt idx="33">
                  <c:v>3.7251052454207154</c:v>
                </c:pt>
                <c:pt idx="34">
                  <c:v>3.8447351202383251</c:v>
                </c:pt>
                <c:pt idx="35">
                  <c:v>-2.5655886609637957</c:v>
                </c:pt>
                <c:pt idx="36">
                  <c:v>-2.4545120456861209</c:v>
                </c:pt>
                <c:pt idx="37">
                  <c:v>-2.3434354544887772</c:v>
                </c:pt>
                <c:pt idx="38">
                  <c:v>-2.2323588825620839</c:v>
                </c:pt>
                <c:pt idx="39">
                  <c:v>-2.1212823260570226</c:v>
                </c:pt>
                <c:pt idx="40">
                  <c:v>-2.010205781893355</c:v>
                </c:pt>
                <c:pt idx="41">
                  <c:v>-1.8991292476060773</c:v>
                </c:pt>
                <c:pt idx="42">
                  <c:v>-1.7880527212225292</c:v>
                </c:pt>
                <c:pt idx="43">
                  <c:v>-1.6769762011640612</c:v>
                </c:pt>
                <c:pt idx="44">
                  <c:v>-1.5658996861673351</c:v>
                </c:pt>
                <c:pt idx="45">
                  <c:v>-1.4548231752213445</c:v>
                </c:pt>
                <c:pt idx="46">
                  <c:v>-1.3437466675170162</c:v>
                </c:pt>
                <c:pt idx="47">
                  <c:v>-1.2326701624068785</c:v>
                </c:pt>
                <c:pt idx="48">
                  <c:v>-1.1215936593727811</c:v>
                </c:pt>
                <c:pt idx="49">
                  <c:v>-1.0105171580000665</c:v>
                </c:pt>
                <c:pt idx="50">
                  <c:v>-0.89944065795689654</c:v>
                </c:pt>
                <c:pt idx="51">
                  <c:v>-0.7883641589777175</c:v>
                </c:pt>
                <c:pt idx="52">
                  <c:v>-0.67728766085001413</c:v>
                </c:pt>
                <c:pt idx="53">
                  <c:v>-0.56621116340371314</c:v>
                </c:pt>
                <c:pt idx="54">
                  <c:v>-0.45513466650271844</c:v>
                </c:pt>
                <c:pt idx="55">
                  <c:v>-0.3440581700381129</c:v>
                </c:pt>
                <c:pt idx="56">
                  <c:v>-0.23298167392273181</c:v>
                </c:pt>
                <c:pt idx="57">
                  <c:v>-0.12190517808682523</c:v>
                </c:pt>
                <c:pt idx="58">
                  <c:v>-1.0828682474573225E-2</c:v>
                </c:pt>
                <c:pt idx="59">
                  <c:v>0.10024781295869878</c:v>
                </c:pt>
                <c:pt idx="60">
                  <c:v>0.21132430824873741</c:v>
                </c:pt>
                <c:pt idx="61">
                  <c:v>0.32240080342415062</c:v>
                </c:pt>
                <c:pt idx="62">
                  <c:v>0.43347729850783551</c:v>
                </c:pt>
                <c:pt idx="63">
                  <c:v>0.54455379351811106</c:v>
                </c:pt>
                <c:pt idx="64">
                  <c:v>0.65563028846964067</c:v>
                </c:pt>
                <c:pt idx="65">
                  <c:v>0.76670678337415876</c:v>
                </c:pt>
                <c:pt idx="66">
                  <c:v>0.87778327824105284</c:v>
                </c:pt>
                <c:pt idx="67">
                  <c:v>0.98885977307784134</c:v>
                </c:pt>
                <c:pt idx="68">
                  <c:v>1.0999362678905356</c:v>
                </c:pt>
                <c:pt idx="69">
                  <c:v>1.2110127626839446</c:v>
                </c:pt>
                <c:pt idx="70">
                  <c:v>1.3220892574619245</c:v>
                </c:pt>
                <c:pt idx="71">
                  <c:v>1.433165752227558</c:v>
                </c:pt>
                <c:pt idx="72">
                  <c:v>1.5442422469833059</c:v>
                </c:pt>
                <c:pt idx="73">
                  <c:v>1.6553187417311479</c:v>
                </c:pt>
                <c:pt idx="74">
                  <c:v>1.7663952364726609</c:v>
                </c:pt>
                <c:pt idx="75">
                  <c:v>1.8774717312091098</c:v>
                </c:pt>
                <c:pt idx="76">
                  <c:v>1.9885482259415042</c:v>
                </c:pt>
                <c:pt idx="77">
                  <c:v>2.0996247206706569</c:v>
                </c:pt>
                <c:pt idx="78">
                  <c:v>2.210701215397211</c:v>
                </c:pt>
                <c:pt idx="79">
                  <c:v>2.3217777101216885</c:v>
                </c:pt>
                <c:pt idx="80">
                  <c:v>2.4328542048445057</c:v>
                </c:pt>
                <c:pt idx="81">
                  <c:v>2.5439306995659932</c:v>
                </c:pt>
                <c:pt idx="82">
                  <c:v>2.6550071942864126</c:v>
                </c:pt>
                <c:pt idx="83">
                  <c:v>2.7660836890059839</c:v>
                </c:pt>
                <c:pt idx="84">
                  <c:v>2.8771601837248695</c:v>
                </c:pt>
                <c:pt idx="85">
                  <c:v>2.9882366784432111</c:v>
                </c:pt>
                <c:pt idx="86">
                  <c:v>3.099313173161117</c:v>
                </c:pt>
                <c:pt idx="87">
                  <c:v>3.210389667878673</c:v>
                </c:pt>
                <c:pt idx="88">
                  <c:v>3.3214661625959483</c:v>
                </c:pt>
                <c:pt idx="89">
                  <c:v>3.4325426573130011</c:v>
                </c:pt>
                <c:pt idx="90">
                  <c:v>3.5436191520298737</c:v>
                </c:pt>
                <c:pt idx="91">
                  <c:v>3.6546956467466041</c:v>
                </c:pt>
                <c:pt idx="92">
                  <c:v>3.7657721414632186</c:v>
                </c:pt>
                <c:pt idx="93">
                  <c:v>3.8768486361797438</c:v>
                </c:pt>
                <c:pt idx="94">
                  <c:v>3.9879251308961936</c:v>
                </c:pt>
                <c:pt idx="95">
                  <c:v>4.0990016256125852</c:v>
                </c:pt>
                <c:pt idx="96">
                  <c:v>4.2100781203289284</c:v>
                </c:pt>
                <c:pt idx="97">
                  <c:v>4.321154615045236</c:v>
                </c:pt>
                <c:pt idx="98">
                  <c:v>4.432231109761509</c:v>
                </c:pt>
                <c:pt idx="99">
                  <c:v>4.5433076044777634</c:v>
                </c:pt>
                <c:pt idx="100">
                  <c:v>4.6543840991939964</c:v>
                </c:pt>
                <c:pt idx="101">
                  <c:v>4.7654605939102135</c:v>
                </c:pt>
                <c:pt idx="102">
                  <c:v>4.876537088626419</c:v>
                </c:pt>
                <c:pt idx="103">
                  <c:v>4.9876135833426156</c:v>
                </c:pt>
                <c:pt idx="104">
                  <c:v>5.0986900780588007</c:v>
                </c:pt>
                <c:pt idx="105">
                  <c:v>5.2097665727749831</c:v>
                </c:pt>
                <c:pt idx="106">
                  <c:v>5.3208430674911593</c:v>
                </c:pt>
                <c:pt idx="107">
                  <c:v>5.4319195622073311</c:v>
                </c:pt>
                <c:pt idx="108">
                  <c:v>5.5429960569235002</c:v>
                </c:pt>
                <c:pt idx="109">
                  <c:v>5.6540725516396675</c:v>
                </c:pt>
                <c:pt idx="110">
                  <c:v>5.7651490463558286</c:v>
                </c:pt>
                <c:pt idx="111">
                  <c:v>5.8762255410719915</c:v>
                </c:pt>
                <c:pt idx="112">
                  <c:v>5.9873020357881543</c:v>
                </c:pt>
                <c:pt idx="113">
                  <c:v>6.0983785305043137</c:v>
                </c:pt>
                <c:pt idx="114">
                  <c:v>6.209455025220473</c:v>
                </c:pt>
                <c:pt idx="115">
                  <c:v>6.3205315199366332</c:v>
                </c:pt>
                <c:pt idx="116">
                  <c:v>6.4316080146527881</c:v>
                </c:pt>
                <c:pt idx="117">
                  <c:v>6.5426845093689456</c:v>
                </c:pt>
                <c:pt idx="118">
                  <c:v>6.6537610040851041</c:v>
                </c:pt>
                <c:pt idx="119">
                  <c:v>6.7648374988012607</c:v>
                </c:pt>
                <c:pt idx="120">
                  <c:v>6.8759139935174174</c:v>
                </c:pt>
                <c:pt idx="121">
                  <c:v>6.9869904882335749</c:v>
                </c:pt>
                <c:pt idx="122">
                  <c:v>7.098066982949728</c:v>
                </c:pt>
                <c:pt idx="123">
                  <c:v>7.2091434776658865</c:v>
                </c:pt>
                <c:pt idx="124">
                  <c:v>7.3202199723820431</c:v>
                </c:pt>
                <c:pt idx="125">
                  <c:v>7.431296467098198</c:v>
                </c:pt>
                <c:pt idx="126">
                  <c:v>7.5423729618143565</c:v>
                </c:pt>
                <c:pt idx="127">
                  <c:v>7.6534494565305113</c:v>
                </c:pt>
                <c:pt idx="128">
                  <c:v>7.7645259512466662</c:v>
                </c:pt>
                <c:pt idx="129">
                  <c:v>7.8756024459628238</c:v>
                </c:pt>
                <c:pt idx="130">
                  <c:v>7.9866789406789787</c:v>
                </c:pt>
                <c:pt idx="131">
                  <c:v>8.0977554353951344</c:v>
                </c:pt>
                <c:pt idx="132">
                  <c:v>8.2088319301112893</c:v>
                </c:pt>
                <c:pt idx="133">
                  <c:v>8.3199084248274477</c:v>
                </c:pt>
                <c:pt idx="134">
                  <c:v>8.4309849195436026</c:v>
                </c:pt>
                <c:pt idx="135">
                  <c:v>8.5420614142597575</c:v>
                </c:pt>
                <c:pt idx="136">
                  <c:v>8.6531379089759142</c:v>
                </c:pt>
                <c:pt idx="137">
                  <c:v>8.7642144036920673</c:v>
                </c:pt>
                <c:pt idx="138">
                  <c:v>8.8752908984082257</c:v>
                </c:pt>
                <c:pt idx="139">
                  <c:v>8.9863673931243806</c:v>
                </c:pt>
                <c:pt idx="140">
                  <c:v>9.0974438878405355</c:v>
                </c:pt>
                <c:pt idx="141">
                  <c:v>9.2085203825566921</c:v>
                </c:pt>
                <c:pt idx="142">
                  <c:v>9.319596877272847</c:v>
                </c:pt>
                <c:pt idx="143">
                  <c:v>9.4306733719890037</c:v>
                </c:pt>
                <c:pt idx="144">
                  <c:v>9.5417498667051586</c:v>
                </c:pt>
                <c:pt idx="145">
                  <c:v>9.6528263614213152</c:v>
                </c:pt>
                <c:pt idx="146">
                  <c:v>9.7639028561374683</c:v>
                </c:pt>
                <c:pt idx="147">
                  <c:v>9.874979350853625</c:v>
                </c:pt>
                <c:pt idx="148">
                  <c:v>9.9860558455697799</c:v>
                </c:pt>
                <c:pt idx="149">
                  <c:v>10.097132340285937</c:v>
                </c:pt>
                <c:pt idx="150">
                  <c:v>10.208208835002093</c:v>
                </c:pt>
                <c:pt idx="151">
                  <c:v>10.319285329718248</c:v>
                </c:pt>
                <c:pt idx="152">
                  <c:v>10.430361824434403</c:v>
                </c:pt>
                <c:pt idx="153">
                  <c:v>10.541438319150558</c:v>
                </c:pt>
                <c:pt idx="154">
                  <c:v>10.652514813866716</c:v>
                </c:pt>
                <c:pt idx="155">
                  <c:v>10.763591308582871</c:v>
                </c:pt>
                <c:pt idx="156">
                  <c:v>10.874667803299026</c:v>
                </c:pt>
                <c:pt idx="157">
                  <c:v>10.985744298015184</c:v>
                </c:pt>
                <c:pt idx="158">
                  <c:v>11.096820792731336</c:v>
                </c:pt>
                <c:pt idx="159">
                  <c:v>11.207897287447494</c:v>
                </c:pt>
                <c:pt idx="160">
                  <c:v>11.318973782163649</c:v>
                </c:pt>
                <c:pt idx="161">
                  <c:v>11.430050276879804</c:v>
                </c:pt>
                <c:pt idx="162">
                  <c:v>11.541126771595962</c:v>
                </c:pt>
                <c:pt idx="163">
                  <c:v>11.652203266312117</c:v>
                </c:pt>
                <c:pt idx="164">
                  <c:v>11.763279761028272</c:v>
                </c:pt>
                <c:pt idx="165">
                  <c:v>11.874356255744427</c:v>
                </c:pt>
                <c:pt idx="166">
                  <c:v>11.985432750460586</c:v>
                </c:pt>
                <c:pt idx="167">
                  <c:v>12.09650924517674</c:v>
                </c:pt>
                <c:pt idx="168">
                  <c:v>12.207585739892895</c:v>
                </c:pt>
                <c:pt idx="169">
                  <c:v>12.318662234609054</c:v>
                </c:pt>
                <c:pt idx="170">
                  <c:v>12.429738729325205</c:v>
                </c:pt>
                <c:pt idx="171">
                  <c:v>12.540815224041364</c:v>
                </c:pt>
                <c:pt idx="172">
                  <c:v>12.651891718757518</c:v>
                </c:pt>
                <c:pt idx="173">
                  <c:v>12.762968213473673</c:v>
                </c:pt>
                <c:pt idx="174">
                  <c:v>12.874044708189832</c:v>
                </c:pt>
                <c:pt idx="175">
                  <c:v>12.985121202905987</c:v>
                </c:pt>
                <c:pt idx="176">
                  <c:v>13.096197697622141</c:v>
                </c:pt>
                <c:pt idx="177">
                  <c:v>13.207274192338296</c:v>
                </c:pt>
                <c:pt idx="178">
                  <c:v>13.318350687054455</c:v>
                </c:pt>
                <c:pt idx="179">
                  <c:v>13.42942718177061</c:v>
                </c:pt>
                <c:pt idx="180">
                  <c:v>13.540503676486765</c:v>
                </c:pt>
                <c:pt idx="181">
                  <c:v>13.651580171202923</c:v>
                </c:pt>
                <c:pt idx="182">
                  <c:v>13.762656665919074</c:v>
                </c:pt>
                <c:pt idx="183">
                  <c:v>13.873733160635233</c:v>
                </c:pt>
                <c:pt idx="184">
                  <c:v>13.984809655351388</c:v>
                </c:pt>
                <c:pt idx="185">
                  <c:v>14.095886150067543</c:v>
                </c:pt>
                <c:pt idx="186">
                  <c:v>14.206962644783701</c:v>
                </c:pt>
                <c:pt idx="187">
                  <c:v>14.318039139499856</c:v>
                </c:pt>
                <c:pt idx="188">
                  <c:v>14.429115634216011</c:v>
                </c:pt>
                <c:pt idx="189">
                  <c:v>14.540192128932166</c:v>
                </c:pt>
                <c:pt idx="190">
                  <c:v>14.651268623648324</c:v>
                </c:pt>
                <c:pt idx="191">
                  <c:v>14.762345118364475</c:v>
                </c:pt>
                <c:pt idx="192">
                  <c:v>14.873421613080634</c:v>
                </c:pt>
                <c:pt idx="193">
                  <c:v>14.984498107796789</c:v>
                </c:pt>
                <c:pt idx="194">
                  <c:v>15.095574602512945</c:v>
                </c:pt>
                <c:pt idx="195">
                  <c:v>15.2066510972291</c:v>
                </c:pt>
                <c:pt idx="196">
                  <c:v>15.317727591945253</c:v>
                </c:pt>
                <c:pt idx="197">
                  <c:v>15.428804086661414</c:v>
                </c:pt>
                <c:pt idx="198">
                  <c:v>15.539880581377567</c:v>
                </c:pt>
                <c:pt idx="199">
                  <c:v>15.650957076093722</c:v>
                </c:pt>
                <c:pt idx="200">
                  <c:v>15.762033570809878</c:v>
                </c:pt>
                <c:pt idx="201">
                  <c:v>15.873110065526033</c:v>
                </c:pt>
                <c:pt idx="202">
                  <c:v>15.98418656024219</c:v>
                </c:pt>
                <c:pt idx="203">
                  <c:v>16.095263054958348</c:v>
                </c:pt>
                <c:pt idx="204">
                  <c:v>16.206339549674503</c:v>
                </c:pt>
                <c:pt idx="205">
                  <c:v>16.317416044390658</c:v>
                </c:pt>
                <c:pt idx="206">
                  <c:v>16.428492539106816</c:v>
                </c:pt>
                <c:pt idx="207">
                  <c:v>16.539569033822971</c:v>
                </c:pt>
                <c:pt idx="208">
                  <c:v>16.650645528539123</c:v>
                </c:pt>
                <c:pt idx="209">
                  <c:v>16.761722023255285</c:v>
                </c:pt>
                <c:pt idx="210">
                  <c:v>16.872798517971436</c:v>
                </c:pt>
                <c:pt idx="211">
                  <c:v>16.983875012687591</c:v>
                </c:pt>
                <c:pt idx="212">
                  <c:v>17.094951507403749</c:v>
                </c:pt>
                <c:pt idx="213">
                  <c:v>17.206028002119904</c:v>
                </c:pt>
                <c:pt idx="214">
                  <c:v>17.317104496836059</c:v>
                </c:pt>
                <c:pt idx="215">
                  <c:v>17.428180991552217</c:v>
                </c:pt>
                <c:pt idx="216">
                  <c:v>17.539257486268372</c:v>
                </c:pt>
                <c:pt idx="217">
                  <c:v>17.650333980984527</c:v>
                </c:pt>
                <c:pt idx="218">
                  <c:v>17.761410475700682</c:v>
                </c:pt>
                <c:pt idx="219">
                  <c:v>17.872486970416837</c:v>
                </c:pt>
                <c:pt idx="220">
                  <c:v>17.983563465132992</c:v>
                </c:pt>
                <c:pt idx="221">
                  <c:v>18.09463995984915</c:v>
                </c:pt>
                <c:pt idx="222">
                  <c:v>18.205716454565305</c:v>
                </c:pt>
                <c:pt idx="223">
                  <c:v>18.31679294928146</c:v>
                </c:pt>
                <c:pt idx="224">
                  <c:v>18.427869443997615</c:v>
                </c:pt>
                <c:pt idx="225">
                  <c:v>18.53894593871377</c:v>
                </c:pt>
                <c:pt idx="226">
                  <c:v>18.650022433429928</c:v>
                </c:pt>
                <c:pt idx="227">
                  <c:v>18.761098928146083</c:v>
                </c:pt>
                <c:pt idx="228">
                  <c:v>18.872175422862238</c:v>
                </c:pt>
                <c:pt idx="229">
                  <c:v>18.983251917578393</c:v>
                </c:pt>
                <c:pt idx="230">
                  <c:v>19.094328412294551</c:v>
                </c:pt>
                <c:pt idx="231">
                  <c:v>19.205404907010706</c:v>
                </c:pt>
                <c:pt idx="232">
                  <c:v>19.316481401726861</c:v>
                </c:pt>
                <c:pt idx="233">
                  <c:v>19.42755789644302</c:v>
                </c:pt>
                <c:pt idx="234">
                  <c:v>19.538634391159171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A42-404C-8284-18C5D5A2C41F}"/>
            </c:ext>
          </c:extLst>
        </c:ser>
        <c:ser>
          <c:idx val="22"/>
          <c:order val="22"/>
          <c:tx>
            <c:v>TK_dead_256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Sheet1!$DG$6:$DG$240</c:f>
              <c:numCache>
                <c:formatCode>General</c:formatCode>
                <c:ptCount val="235"/>
                <c:pt idx="0">
                  <c:v>-0.12200907396062988</c:v>
                </c:pt>
                <c:pt idx="1">
                  <c:v>-0.12200907396062988</c:v>
                </c:pt>
                <c:pt idx="2">
                  <c:v>-0.12200907396062988</c:v>
                </c:pt>
                <c:pt idx="3">
                  <c:v>-0.12200907396062988</c:v>
                </c:pt>
                <c:pt idx="4">
                  <c:v>-0.12200907396062988</c:v>
                </c:pt>
                <c:pt idx="5">
                  <c:v>-0.12200907396063077</c:v>
                </c:pt>
                <c:pt idx="6">
                  <c:v>-0.12200907396063077</c:v>
                </c:pt>
                <c:pt idx="7">
                  <c:v>-0.12200907396062988</c:v>
                </c:pt>
                <c:pt idx="8">
                  <c:v>-0.12200907396062988</c:v>
                </c:pt>
                <c:pt idx="9">
                  <c:v>-0.12200907396062988</c:v>
                </c:pt>
                <c:pt idx="10">
                  <c:v>-0.12200907396062988</c:v>
                </c:pt>
                <c:pt idx="11">
                  <c:v>-0.12200907396062988</c:v>
                </c:pt>
                <c:pt idx="12">
                  <c:v>-0.12200907396062988</c:v>
                </c:pt>
                <c:pt idx="13">
                  <c:v>-0.12200907396062988</c:v>
                </c:pt>
                <c:pt idx="14">
                  <c:v>-0.12200907396062988</c:v>
                </c:pt>
                <c:pt idx="15">
                  <c:v>-0.12200907396062988</c:v>
                </c:pt>
                <c:pt idx="16">
                  <c:v>-0.12200907396062988</c:v>
                </c:pt>
                <c:pt idx="17">
                  <c:v>-0.12200907396062988</c:v>
                </c:pt>
                <c:pt idx="18">
                  <c:v>-0.12200907396062988</c:v>
                </c:pt>
                <c:pt idx="19">
                  <c:v>-0.12200907396062988</c:v>
                </c:pt>
                <c:pt idx="20">
                  <c:v>-0.12200907396062988</c:v>
                </c:pt>
                <c:pt idx="21">
                  <c:v>-0.12200907396062988</c:v>
                </c:pt>
                <c:pt idx="22">
                  <c:v>-0.12200907396062988</c:v>
                </c:pt>
                <c:pt idx="23">
                  <c:v>-0.12200907396062988</c:v>
                </c:pt>
                <c:pt idx="24">
                  <c:v>-0.12200907396062988</c:v>
                </c:pt>
                <c:pt idx="25">
                  <c:v>-0.12200907396062988</c:v>
                </c:pt>
                <c:pt idx="26">
                  <c:v>-0.12200907396062988</c:v>
                </c:pt>
                <c:pt idx="27">
                  <c:v>-0.12200907396062988</c:v>
                </c:pt>
                <c:pt idx="28">
                  <c:v>-0.12200907396062988</c:v>
                </c:pt>
                <c:pt idx="29">
                  <c:v>-0.12200907396062988</c:v>
                </c:pt>
                <c:pt idx="30">
                  <c:v>-0.12200907396062988</c:v>
                </c:pt>
                <c:pt idx="31">
                  <c:v>-0.12200907396062988</c:v>
                </c:pt>
                <c:pt idx="32">
                  <c:v>-0.12200907396062988</c:v>
                </c:pt>
                <c:pt idx="33">
                  <c:v>-0.12200907396062988</c:v>
                </c:pt>
                <c:pt idx="34">
                  <c:v>-0.12200907396062988</c:v>
                </c:pt>
                <c:pt idx="35">
                  <c:v>-7.0849925110049519</c:v>
                </c:pt>
                <c:pt idx="36">
                  <c:v>-7.1030020780088323</c:v>
                </c:pt>
                <c:pt idx="37">
                  <c:v>-7.12101176452658</c:v>
                </c:pt>
                <c:pt idx="38">
                  <c:v>-7.1390215701521802</c:v>
                </c:pt>
                <c:pt idx="39">
                  <c:v>-7.1570314944809974</c:v>
                </c:pt>
                <c:pt idx="40">
                  <c:v>-7.1750415371097711</c:v>
                </c:pt>
                <c:pt idx="41">
                  <c:v>-7.1930516976366086</c:v>
                </c:pt>
                <c:pt idx="42">
                  <c:v>-7.2110619756609866</c:v>
                </c:pt>
                <c:pt idx="43">
                  <c:v>-7.2290723707837383</c:v>
                </c:pt>
                <c:pt idx="44">
                  <c:v>-7.2470828826070548</c:v>
                </c:pt>
                <c:pt idx="45">
                  <c:v>-7.265093510734479</c:v>
                </c:pt>
                <c:pt idx="46">
                  <c:v>-7.2831042547709011</c:v>
                </c:pt>
                <c:pt idx="47">
                  <c:v>-7.3011151143225517</c:v>
                </c:pt>
                <c:pt idx="48">
                  <c:v>-7.3191260889969998</c:v>
                </c:pt>
                <c:pt idx="49">
                  <c:v>-7.3371371784031485</c:v>
                </c:pt>
                <c:pt idx="50">
                  <c:v>-7.3551483821512296</c:v>
                </c:pt>
                <c:pt idx="51">
                  <c:v>-7.3731596998527973</c:v>
                </c:pt>
                <c:pt idx="52">
                  <c:v>-7.3911711311207267</c:v>
                </c:pt>
                <c:pt idx="53">
                  <c:v>-7.4091826755692081</c:v>
                </c:pt>
                <c:pt idx="54">
                  <c:v>-7.427194332813742</c:v>
                </c:pt>
                <c:pt idx="55">
                  <c:v>-7.4452061024711345</c:v>
                </c:pt>
                <c:pt idx="56">
                  <c:v>-7.4632179841594972</c:v>
                </c:pt>
                <c:pt idx="57">
                  <c:v>-7.4812299774982334</c:v>
                </c:pt>
                <c:pt idx="58">
                  <c:v>-7.4992420821080428</c:v>
                </c:pt>
                <c:pt idx="59">
                  <c:v>-7.517254297610914</c:v>
                </c:pt>
                <c:pt idx="60">
                  <c:v>-7.5352666236301182</c:v>
                </c:pt>
                <c:pt idx="61">
                  <c:v>-7.5532790597902073</c:v>
                </c:pt>
                <c:pt idx="62">
                  <c:v>-7.5712916057170077</c:v>
                </c:pt>
                <c:pt idx="63">
                  <c:v>-7.5893042610376185</c:v>
                </c:pt>
                <c:pt idx="64">
                  <c:v>-7.6073170253804046</c:v>
                </c:pt>
                <c:pt idx="65">
                  <c:v>-7.6253298983749946</c:v>
                </c:pt>
                <c:pt idx="66">
                  <c:v>-7.6433428796522724</c:v>
                </c:pt>
                <c:pt idx="67">
                  <c:v>-7.6613559688443793</c:v>
                </c:pt>
                <c:pt idx="68">
                  <c:v>-7.6793691655847045</c:v>
                </c:pt>
                <c:pt idx="69">
                  <c:v>-7.6973824695078825</c:v>
                </c:pt>
                <c:pt idx="70">
                  <c:v>-7.7153958802497913</c:v>
                </c:pt>
                <c:pt idx="71">
                  <c:v>-7.7334093974475415</c:v>
                </c:pt>
                <c:pt idx="72">
                  <c:v>-7.7514230207394812</c:v>
                </c:pt>
                <c:pt idx="73">
                  <c:v>-7.7694367497651848</c:v>
                </c:pt>
                <c:pt idx="74">
                  <c:v>-7.78745058416545</c:v>
                </c:pt>
                <c:pt idx="75">
                  <c:v>-7.8054645235822981</c:v>
                </c:pt>
                <c:pt idx="76">
                  <c:v>-7.823478567658964</c:v>
                </c:pt>
                <c:pt idx="77">
                  <c:v>-7.8414927160398946</c:v>
                </c:pt>
                <c:pt idx="78">
                  <c:v>-7.8595069683707459</c:v>
                </c:pt>
                <c:pt idx="79">
                  <c:v>-7.8775213242983764</c:v>
                </c:pt>
                <c:pt idx="80">
                  <c:v>-7.8955357834708462</c:v>
                </c:pt>
                <c:pt idx="81">
                  <c:v>-7.9135503455374092</c:v>
                </c:pt>
                <c:pt idx="82">
                  <c:v>-7.9315650101485113</c:v>
                </c:pt>
                <c:pt idx="83">
                  <c:v>-7.9495797769557868</c:v>
                </c:pt>
                <c:pt idx="84">
                  <c:v>-7.9675946456120519</c:v>
                </c:pt>
                <c:pt idx="85">
                  <c:v>-7.9856096157713035</c:v>
                </c:pt>
                <c:pt idx="86">
                  <c:v>-8.0036246870887151</c:v>
                </c:pt>
                <c:pt idx="87">
                  <c:v>-8.0216398592206275</c:v>
                </c:pt>
                <c:pt idx="88">
                  <c:v>-8.0396551318245528</c:v>
                </c:pt>
                <c:pt idx="89">
                  <c:v>-8.0576705045591659</c:v>
                </c:pt>
                <c:pt idx="90">
                  <c:v>-8.0756859770842997</c:v>
                </c:pt>
                <c:pt idx="91">
                  <c:v>-8.0937015490609454</c:v>
                </c:pt>
                <c:pt idx="92">
                  <c:v>-8.1117172201512435</c:v>
                </c:pt>
                <c:pt idx="93">
                  <c:v>-8.1297329900184838</c:v>
                </c:pt>
                <c:pt idx="94">
                  <c:v>-8.1477488583270965</c:v>
                </c:pt>
                <c:pt idx="95">
                  <c:v>-8.1657648247426575</c:v>
                </c:pt>
                <c:pt idx="96">
                  <c:v>-8.1837808889318762</c:v>
                </c:pt>
                <c:pt idx="97">
                  <c:v>-8.2017970505625915</c:v>
                </c:pt>
                <c:pt idx="98">
                  <c:v>-8.219813309303774</c:v>
                </c:pt>
                <c:pt idx="99">
                  <c:v>-8.2378296648255205</c:v>
                </c:pt>
                <c:pt idx="100">
                  <c:v>-8.2558461167990416</c:v>
                </c:pt>
                <c:pt idx="101">
                  <c:v>-8.273862664896674</c:v>
                </c:pt>
                <c:pt idx="102">
                  <c:v>-8.2918793087918594</c:v>
                </c:pt>
                <c:pt idx="103">
                  <c:v>-8.3098960481591533</c:v>
                </c:pt>
                <c:pt idx="104">
                  <c:v>-8.3279128826742177</c:v>
                </c:pt>
                <c:pt idx="105">
                  <c:v>-8.3459298120138126</c:v>
                </c:pt>
                <c:pt idx="106">
                  <c:v>-8.3639468358558009</c:v>
                </c:pt>
                <c:pt idx="107">
                  <c:v>-8.3819639538791328</c:v>
                </c:pt>
                <c:pt idx="108">
                  <c:v>-8.3999811657638563</c:v>
                </c:pt>
                <c:pt idx="109">
                  <c:v>-8.4179984711911047</c:v>
                </c:pt>
                <c:pt idx="110">
                  <c:v>-8.4360158698430912</c:v>
                </c:pt>
                <c:pt idx="111">
                  <c:v>-8.4540333614031109</c:v>
                </c:pt>
                <c:pt idx="112">
                  <c:v>-8.4720509455555355</c:v>
                </c:pt>
                <c:pt idx="113">
                  <c:v>-8.4900686219858095</c:v>
                </c:pt>
                <c:pt idx="114">
                  <c:v>-8.5080863903804413</c:v>
                </c:pt>
                <c:pt idx="115">
                  <c:v>-8.5261042504270126</c:v>
                </c:pt>
                <c:pt idx="116">
                  <c:v>-8.5441222018141563</c:v>
                </c:pt>
                <c:pt idx="117">
                  <c:v>-8.5621402442315713</c:v>
                </c:pt>
                <c:pt idx="118">
                  <c:v>-8.5801583773700081</c:v>
                </c:pt>
                <c:pt idx="119">
                  <c:v>-8.5981766009212652</c:v>
                </c:pt>
                <c:pt idx="120">
                  <c:v>-8.6161949145781946</c:v>
                </c:pt>
                <c:pt idx="121">
                  <c:v>-8.6342133180346821</c:v>
                </c:pt>
                <c:pt idx="122">
                  <c:v>-8.6522318109856613</c:v>
                </c:pt>
                <c:pt idx="123">
                  <c:v>-8.6702503931271</c:v>
                </c:pt>
                <c:pt idx="124">
                  <c:v>-8.6882690641559996</c:v>
                </c:pt>
                <c:pt idx="125">
                  <c:v>-8.7062878237703867</c:v>
                </c:pt>
                <c:pt idx="126">
                  <c:v>-8.7243066716693196</c:v>
                </c:pt>
                <c:pt idx="127">
                  <c:v>-8.7423256075528748</c:v>
                </c:pt>
                <c:pt idx="128">
                  <c:v>-8.76034463112215</c:v>
                </c:pt>
                <c:pt idx="129">
                  <c:v>-8.7783637420792573</c:v>
                </c:pt>
                <c:pt idx="130">
                  <c:v>-8.7963829401273212</c:v>
                </c:pt>
                <c:pt idx="131">
                  <c:v>-8.8144022249704737</c:v>
                </c:pt>
                <c:pt idx="132">
                  <c:v>-8.8324215963138517</c:v>
                </c:pt>
                <c:pt idx="133">
                  <c:v>-8.850441053863598</c:v>
                </c:pt>
                <c:pt idx="134">
                  <c:v>-8.86846059732685</c:v>
                </c:pt>
                <c:pt idx="135">
                  <c:v>-8.886480226411738</c:v>
                </c:pt>
                <c:pt idx="136">
                  <c:v>-8.9044999408273888</c:v>
                </c:pt>
                <c:pt idx="137">
                  <c:v>-8.9225197402839136</c:v>
                </c:pt>
                <c:pt idx="138">
                  <c:v>-8.9405396244924109</c:v>
                </c:pt>
                <c:pt idx="139">
                  <c:v>-8.95855959316496</c:v>
                </c:pt>
                <c:pt idx="140">
                  <c:v>-8.976579646014617</c:v>
                </c:pt>
                <c:pt idx="141">
                  <c:v>-8.9945997827554134</c:v>
                </c:pt>
                <c:pt idx="142">
                  <c:v>-9.0126200031023522</c:v>
                </c:pt>
                <c:pt idx="143">
                  <c:v>-9.0306403067714065</c:v>
                </c:pt>
                <c:pt idx="144">
                  <c:v>-9.048660693479512</c:v>
                </c:pt>
                <c:pt idx="145">
                  <c:v>-9.0666811629445672</c:v>
                </c:pt>
                <c:pt idx="146">
                  <c:v>-9.0847017148854263</c:v>
                </c:pt>
                <c:pt idx="147">
                  <c:v>-9.1027223490219029</c:v>
                </c:pt>
                <c:pt idx="148">
                  <c:v>-9.1207430650747607</c:v>
                </c:pt>
                <c:pt idx="149">
                  <c:v>-9.1387638627657104</c:v>
                </c:pt>
                <c:pt idx="150">
                  <c:v>-9.1567847418174093</c:v>
                </c:pt>
                <c:pt idx="151">
                  <c:v>-9.1748057019534599</c:v>
                </c:pt>
                <c:pt idx="152">
                  <c:v>-9.1928267428983972</c:v>
                </c:pt>
                <c:pt idx="153">
                  <c:v>-9.2108478643776976</c:v>
                </c:pt>
                <c:pt idx="154">
                  <c:v>-9.2288690661177668</c:v>
                </c:pt>
                <c:pt idx="155">
                  <c:v>-9.246890347845941</c:v>
                </c:pt>
                <c:pt idx="156">
                  <c:v>-9.2649117092904856</c:v>
                </c:pt>
                <c:pt idx="157">
                  <c:v>-9.2829331501805843</c:v>
                </c:pt>
                <c:pt idx="158">
                  <c:v>-9.3009546702463446</c:v>
                </c:pt>
                <c:pt idx="159">
                  <c:v>-9.3189762692187887</c:v>
                </c:pt>
                <c:pt idx="160">
                  <c:v>-9.3369979468298521</c:v>
                </c:pt>
                <c:pt idx="161">
                  <c:v>-9.3550197028123829</c:v>
                </c:pt>
                <c:pt idx="162">
                  <c:v>-9.3730415369001356</c:v>
                </c:pt>
                <c:pt idx="163">
                  <c:v>-9.3910634488277704</c:v>
                </c:pt>
                <c:pt idx="164">
                  <c:v>-9.4090854383308482</c:v>
                </c:pt>
                <c:pt idx="165">
                  <c:v>-9.4271075051458268</c:v>
                </c:pt>
                <c:pt idx="166">
                  <c:v>-9.4451296490100631</c:v>
                </c:pt>
                <c:pt idx="167">
                  <c:v>-9.4631518696618002</c:v>
                </c:pt>
                <c:pt idx="168">
                  <c:v>-9.4811741668401766</c:v>
                </c:pt>
                <c:pt idx="169">
                  <c:v>-9.4991965402852134</c:v>
                </c:pt>
                <c:pt idx="170">
                  <c:v>-9.5172189897378168</c:v>
                </c:pt>
                <c:pt idx="171">
                  <c:v>-9.5352415149397718</c:v>
                </c:pt>
                <c:pt idx="172">
                  <c:v>-9.553264115633743</c:v>
                </c:pt>
                <c:pt idx="173">
                  <c:v>-9.5712867915632636</c:v>
                </c:pt>
                <c:pt idx="174">
                  <c:v>-9.5893095424727441</c:v>
                </c:pt>
                <c:pt idx="175">
                  <c:v>-9.6073323681074623</c:v>
                </c:pt>
                <c:pt idx="176">
                  <c:v>-9.625355268213557</c:v>
                </c:pt>
                <c:pt idx="177">
                  <c:v>-9.6433782425380361</c:v>
                </c:pt>
                <c:pt idx="178">
                  <c:v>-9.6614012908287599</c:v>
                </c:pt>
                <c:pt idx="179">
                  <c:v>-9.679424412834452</c:v>
                </c:pt>
                <c:pt idx="180">
                  <c:v>-9.6974476083046834</c:v>
                </c:pt>
                <c:pt idx="181">
                  <c:v>-9.7154708769898814</c:v>
                </c:pt>
                <c:pt idx="182">
                  <c:v>-9.7334942186413169</c:v>
                </c:pt>
                <c:pt idx="183">
                  <c:v>-9.7515176330111082</c:v>
                </c:pt>
                <c:pt idx="184">
                  <c:v>-9.7695411198522155</c:v>
                </c:pt>
                <c:pt idx="185">
                  <c:v>-9.7875646789184376</c:v>
                </c:pt>
                <c:pt idx="186">
                  <c:v>-9.8055883099644081</c:v>
                </c:pt>
                <c:pt idx="187">
                  <c:v>-9.823612012745599</c:v>
                </c:pt>
                <c:pt idx="188">
                  <c:v>-9.8416357870183084</c:v>
                </c:pt>
                <c:pt idx="189">
                  <c:v>-9.8596596325396639</c:v>
                </c:pt>
                <c:pt idx="190">
                  <c:v>-9.8776835490676174</c:v>
                </c:pt>
                <c:pt idx="191">
                  <c:v>-9.895707536360943</c:v>
                </c:pt>
                <c:pt idx="192">
                  <c:v>-9.9137315941792394</c:v>
                </c:pt>
                <c:pt idx="193">
                  <c:v>-9.9317557222829134</c:v>
                </c:pt>
                <c:pt idx="194">
                  <c:v>-9.9497799204331923</c:v>
                </c:pt>
                <c:pt idx="195">
                  <c:v>-9.9678041883921118</c:v>
                </c:pt>
                <c:pt idx="196">
                  <c:v>-9.9858285259225159</c:v>
                </c:pt>
                <c:pt idx="197">
                  <c:v>-10.003852932788059</c:v>
                </c:pt>
                <c:pt idx="198">
                  <c:v>-10.021877408753186</c:v>
                </c:pt>
                <c:pt idx="199">
                  <c:v>-10.039901953583158</c:v>
                </c:pt>
                <c:pt idx="200">
                  <c:v>-10.057926567044023</c:v>
                </c:pt>
                <c:pt idx="201">
                  <c:v>-10.075951248902626</c:v>
                </c:pt>
                <c:pt idx="202">
                  <c:v>-10.093975998926608</c:v>
                </c:pt>
                <c:pt idx="203">
                  <c:v>-10.112000816884393</c:v>
                </c:pt>
                <c:pt idx="204">
                  <c:v>-10.130025702545195</c:v>
                </c:pt>
                <c:pt idx="205">
                  <c:v>-10.148050655679013</c:v>
                </c:pt>
                <c:pt idx="206">
                  <c:v>-10.166075676056629</c:v>
                </c:pt>
                <c:pt idx="207">
                  <c:v>-10.184100763449596</c:v>
                </c:pt>
                <c:pt idx="208">
                  <c:v>-10.20212591763025</c:v>
                </c:pt>
                <c:pt idx="209">
                  <c:v>-10.220151138371699</c:v>
                </c:pt>
                <c:pt idx="210">
                  <c:v>-10.238176425447822</c:v>
                </c:pt>
                <c:pt idx="211">
                  <c:v>-10.256201778633264</c:v>
                </c:pt>
                <c:pt idx="212">
                  <c:v>-10.274227197703437</c:v>
                </c:pt>
                <c:pt idx="213">
                  <c:v>-10.292252682434517</c:v>
                </c:pt>
                <c:pt idx="214">
                  <c:v>-10.310278232603441</c:v>
                </c:pt>
                <c:pt idx="215">
                  <c:v>-10.328303847987899</c:v>
                </c:pt>
                <c:pt idx="216">
                  <c:v>-10.346329528366342</c:v>
                </c:pt>
                <c:pt idx="217">
                  <c:v>-10.364355273517967</c:v>
                </c:pt>
                <c:pt idx="218">
                  <c:v>-10.382381083222732</c:v>
                </c:pt>
                <c:pt idx="219">
                  <c:v>-10.40040695726133</c:v>
                </c:pt>
                <c:pt idx="220">
                  <c:v>-10.418432895415208</c:v>
                </c:pt>
                <c:pt idx="221">
                  <c:v>-10.436458897466551</c:v>
                </c:pt>
                <c:pt idx="222">
                  <c:v>-10.454484963198285</c:v>
                </c:pt>
                <c:pt idx="223">
                  <c:v>-10.472511092394072</c:v>
                </c:pt>
                <c:pt idx="224">
                  <c:v>-10.490537284838316</c:v>
                </c:pt>
                <c:pt idx="225">
                  <c:v>-10.508563540316143</c:v>
                </c:pt>
                <c:pt idx="226">
                  <c:v>-10.526589858613415</c:v>
                </c:pt>
                <c:pt idx="227">
                  <c:v>-10.544616239516724</c:v>
                </c:pt>
                <c:pt idx="228">
                  <c:v>-10.562642682813378</c:v>
                </c:pt>
                <c:pt idx="229">
                  <c:v>-10.580669188291417</c:v>
                </c:pt>
                <c:pt idx="230">
                  <c:v>-10.598695755739596</c:v>
                </c:pt>
                <c:pt idx="231">
                  <c:v>-10.616722384947389</c:v>
                </c:pt>
                <c:pt idx="232">
                  <c:v>-10.634749075704983</c:v>
                </c:pt>
                <c:pt idx="233">
                  <c:v>-10.652775827803284</c:v>
                </c:pt>
                <c:pt idx="234">
                  <c:v>-10.670802641033902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A42-404C-8284-18C5D5A2C41F}"/>
            </c:ext>
          </c:extLst>
        </c:ser>
        <c:ser>
          <c:idx val="23"/>
          <c:order val="23"/>
          <c:tx>
            <c:v>TG_live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Sheet1!$CU$6:$CU$240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Sheet1!$CT$6:$CT$240</c:f>
              <c:numCache>
                <c:formatCode>General</c:formatCode>
                <c:ptCount val="235"/>
                <c:pt idx="0">
                  <c:v>6.4547362189165947</c:v>
                </c:pt>
                <c:pt idx="1">
                  <c:v>6.5347790551917466</c:v>
                </c:pt>
                <c:pt idx="2">
                  <c:v>6.6147964538393778</c:v>
                </c:pt>
                <c:pt idx="3">
                  <c:v>6.6947832793301458</c:v>
                </c:pt>
                <c:pt idx="4">
                  <c:v>6.7747333645543222</c:v>
                </c:pt>
                <c:pt idx="5">
                  <c:v>6.8546393059268924</c:v>
                </c:pt>
                <c:pt idx="6">
                  <c:v>6.93449221882726</c:v>
                </c:pt>
                <c:pt idx="7">
                  <c:v>7.0142814461542322</c:v>
                </c:pt>
                <c:pt idx="8">
                  <c:v>7.093994211670033</c:v>
                </c:pt>
                <c:pt idx="9">
                  <c:v>7.173615208627349</c:v>
                </c:pt>
                <c:pt idx="10">
                  <c:v>7.2531261129683653</c:v>
                </c:pt>
                <c:pt idx="11">
                  <c:v>7.3325050092354749</c:v>
                </c:pt>
                <c:pt idx="12">
                  <c:v>7.4117257163691299</c:v>
                </c:pt>
                <c:pt idx="13">
                  <c:v>7.4907569999864085</c:v>
                </c:pt>
                <c:pt idx="14">
                  <c:v>7.5695616578244751</c:v>
                </c:pt>
                <c:pt idx="15">
                  <c:v>7.6480954662091811</c:v>
                </c:pt>
                <c:pt idx="16">
                  <c:v>7.7263059782412098</c:v>
                </c:pt>
                <c:pt idx="17">
                  <c:v>7.804131169641086</c:v>
                </c:pt>
                <c:pt idx="18">
                  <c:v>7.8814979368359257</c:v>
                </c:pt>
                <c:pt idx="19">
                  <c:v>7.9583204650925827</c:v>
                </c:pt>
                <c:pt idx="20">
                  <c:v>8.0344985036482583</c:v>
                </c:pt>
                <c:pt idx="21">
                  <c:v>8.1099156112103579</c:v>
                </c:pt>
                <c:pt idx="22">
                  <c:v>8.1844374699468734</c:v>
                </c:pt>
                <c:pt idx="23">
                  <c:v>8.2579104094113465</c:v>
                </c:pt>
                <c:pt idx="24">
                  <c:v>8.3301603323973783</c:v>
                </c:pt>
                <c:pt idx="25">
                  <c:v>8.4009922885219428</c:v>
                </c:pt>
                <c:pt idx="26">
                  <c:v>8.4701909906172279</c:v>
                </c:pt>
                <c:pt idx="27">
                  <c:v>8.5375226012351408</c:v>
                </c:pt>
                <c:pt idx="28">
                  <c:v>8.6027381143684245</c:v>
                </c:pt>
                <c:pt idx="29">
                  <c:v>8.6655786003869011</c:v>
                </c:pt>
                <c:pt idx="30">
                  <c:v>8.7257824510846689</c:v>
                </c:pt>
                <c:pt idx="31">
                  <c:v>8.7830945465963151</c:v>
                </c:pt>
                <c:pt idx="32">
                  <c:v>8.8372769755277609</c:v>
                </c:pt>
                <c:pt idx="33">
                  <c:v>8.888120609971633</c:v>
                </c:pt>
                <c:pt idx="34">
                  <c:v>8.9354565331410019</c:v>
                </c:pt>
                <c:pt idx="35">
                  <c:v>8.9791661227933943</c:v>
                </c:pt>
                <c:pt idx="36">
                  <c:v>9.0191885868111559</c:v>
                </c:pt>
                <c:pt idx="37">
                  <c:v>9.0555249701335381</c:v>
                </c:pt>
                <c:pt idx="38">
                  <c:v>9.0882380850530726</c:v>
                </c:pt>
                <c:pt idx="39">
                  <c:v>9.1174483745607802</c:v>
                </c:pt>
                <c:pt idx="40">
                  <c:v>9.1433262738469594</c:v>
                </c:pt>
                <c:pt idx="41">
                  <c:v>9.166082061905831</c:v>
                </c:pt>
                <c:pt idx="42">
                  <c:v>9.1859544102771675</c:v>
                </c:pt>
                <c:pt idx="43">
                  <c:v>9.2031988219097443</c:v>
                </c:pt>
                <c:pt idx="44">
                  <c:v>9.218076953533016</c:v>
                </c:pt>
                <c:pt idx="45">
                  <c:v>9.2308475088272122</c:v>
                </c:pt>
                <c:pt idx="46">
                  <c:v>9.2417590604175981</c:v>
                </c:pt>
                <c:pt idx="47">
                  <c:v>9.2510448704085295</c:v>
                </c:pt>
                <c:pt idx="48">
                  <c:v>9.2589195668353828</c:v>
                </c:pt>
                <c:pt idx="49">
                  <c:v>9.2655774050222544</c:v>
                </c:pt>
                <c:pt idx="50">
                  <c:v>9.2711917878976955</c:v>
                </c:pt>
                <c:pt idx="51">
                  <c:v>9.2759157185939376</c:v>
                </c:pt>
                <c:pt idx="52">
                  <c:v>9.2798828917057872</c:v>
                </c:pt>
                <c:pt idx="53">
                  <c:v>9.2832091791914504</c:v>
                </c:pt>
                <c:pt idx="54">
                  <c:v>9.2859943206943818</c:v>
                </c:pt>
                <c:pt idx="55">
                  <c:v>9.2883236784209888</c:v>
                </c:pt>
                <c:pt idx="56">
                  <c:v>9.2902699597553173</c:v>
                </c:pt>
                <c:pt idx="57">
                  <c:v>9.2918948452526244</c:v>
                </c:pt>
                <c:pt idx="58">
                  <c:v>9.2932504858113916</c:v>
                </c:pt>
                <c:pt idx="59">
                  <c:v>9.2943808517492386</c:v>
                </c:pt>
                <c:pt idx="60">
                  <c:v>9.2953229295556774</c:v>
                </c:pt>
                <c:pt idx="61">
                  <c:v>9.2961077706046815</c:v>
                </c:pt>
                <c:pt idx="62">
                  <c:v>9.2967614012636517</c:v>
                </c:pt>
                <c:pt idx="63">
                  <c:v>9.297305606600899</c:v>
                </c:pt>
                <c:pt idx="64">
                  <c:v>9.2977586010254036</c:v>
                </c:pt>
                <c:pt idx="65">
                  <c:v>9.2981355992547208</c:v>
                </c:pt>
                <c:pt idx="66">
                  <c:v>9.298449300408226</c:v>
                </c:pt>
                <c:pt idx="67">
                  <c:v>9.2987102970496611</c:v>
                </c:pt>
                <c:pt idx="68">
                  <c:v>9.2989274198500897</c:v>
                </c:pt>
                <c:pt idx="69">
                  <c:v>9.2991080273370379</c:v>
                </c:pt>
                <c:pt idx="70">
                  <c:v>9.2992582490177274</c:v>
                </c:pt>
                <c:pt idx="71">
                  <c:v>9.2993831890602578</c:v>
                </c:pt>
                <c:pt idx="72">
                  <c:v>9.2994870967107985</c:v>
                </c:pt>
                <c:pt idx="73">
                  <c:v>9.2995735087266382</c:v>
                </c:pt>
                <c:pt idx="74">
                  <c:v>9.2996453683148079</c:v>
                </c:pt>
                <c:pt idx="75">
                  <c:v>9.2997051243787396</c:v>
                </c:pt>
                <c:pt idx="76">
                  <c:v>9.2997548142827355</c:v>
                </c:pt>
                <c:pt idx="77">
                  <c:v>9.299796132836633</c:v>
                </c:pt>
                <c:pt idx="78">
                  <c:v>9.2998304897707751</c:v>
                </c:pt>
                <c:pt idx="79">
                  <c:v>9.2998590576049427</c:v>
                </c:pt>
                <c:pt idx="80">
                  <c:v>9.2998828115051921</c:v>
                </c:pt>
                <c:pt idx="81">
                  <c:v>9.2999025624616767</c:v>
                </c:pt>
                <c:pt idx="82">
                  <c:v>9.2999189849011614</c:v>
                </c:pt>
                <c:pt idx="83">
                  <c:v>9.2999326396639557</c:v>
                </c:pt>
                <c:pt idx="84">
                  <c:v>9.2999439931208556</c:v>
                </c:pt>
                <c:pt idx="85">
                  <c:v>9.2999534330767162</c:v>
                </c:pt>
                <c:pt idx="86">
                  <c:v>9.2999612819995505</c:v>
                </c:pt>
                <c:pt idx="87">
                  <c:v>9.2999678080240251</c:v>
                </c:pt>
                <c:pt idx="88">
                  <c:v>9.2999732341031898</c:v>
                </c:pt>
                <c:pt idx="89">
                  <c:v>9.2999777456196444</c:v>
                </c:pt>
                <c:pt idx="90">
                  <c:v>9.2999814967152066</c:v>
                </c:pt>
                <c:pt idx="91">
                  <c:v>9.2999846155546262</c:v>
                </c:pt>
                <c:pt idx="92">
                  <c:v>9.2999872087027331</c:v>
                </c:pt>
                <c:pt idx="93">
                  <c:v>9.2999893647642491</c:v>
                </c:pt>
                <c:pt idx="94">
                  <c:v>9.2999911574104033</c:v>
                </c:pt>
                <c:pt idx="95">
                  <c:v>9.2999926478955981</c:v>
                </c:pt>
                <c:pt idx="96">
                  <c:v>9.2999938871500358</c:v>
                </c:pt>
                <c:pt idx="97">
                  <c:v>9.2999949175197116</c:v>
                </c:pt>
                <c:pt idx="98">
                  <c:v>9.2999957742131958</c:v>
                </c:pt>
                <c:pt idx="99">
                  <c:v>9.2999964865045932</c:v>
                </c:pt>
                <c:pt idx="100">
                  <c:v>9.2999970787337745</c:v>
                </c:pt>
                <c:pt idx="101">
                  <c:v>9.2999975711380305</c:v>
                </c:pt>
                <c:pt idx="102">
                  <c:v>9.2999979805435551</c:v>
                </c:pt>
                <c:pt idx="103">
                  <c:v>9.2999983209403982</c:v>
                </c:pt>
                <c:pt idx="104">
                  <c:v>9.2999986039605052</c:v>
                </c:pt>
                <c:pt idx="105">
                  <c:v>9.2999988392751725</c:v>
                </c:pt>
                <c:pt idx="106">
                  <c:v>9.2999990349255395</c:v>
                </c:pt>
                <c:pt idx="107">
                  <c:v>9.2999991975973479</c:v>
                </c:pt>
                <c:pt idx="108">
                  <c:v>9.2999993328494099</c:v>
                </c:pt>
                <c:pt idx="109">
                  <c:v>9.2999994453035555</c:v>
                </c:pt>
                <c:pt idx="110">
                  <c:v>9.2999995388025685</c:v>
                </c:pt>
                <c:pt idx="111">
                  <c:v>9.2999996165415002</c:v>
                </c:pt>
                <c:pt idx="112">
                  <c:v>9.2999996811768462</c:v>
                </c:pt>
                <c:pt idx="113">
                  <c:v>9.2999997349173338</c:v>
                </c:pt>
                <c:pt idx="114">
                  <c:v>9.2999997795993838</c:v>
                </c:pt>
                <c:pt idx="115">
                  <c:v>9.2999998167498781</c:v>
                </c:pt>
                <c:pt idx="116">
                  <c:v>9.2999998476383254</c:v>
                </c:pt>
                <c:pt idx="117">
                  <c:v>9.2999998733202478</c:v>
                </c:pt>
                <c:pt idx="118">
                  <c:v>9.2999998946732543</c:v>
                </c:pt>
                <c:pt idx="119">
                  <c:v>9.2999999124270207</c:v>
                </c:pt>
                <c:pt idx="120">
                  <c:v>9.2999999271882317</c:v>
                </c:pt>
                <c:pt idx="121">
                  <c:v>9.2999999394613084</c:v>
                </c:pt>
                <c:pt idx="122">
                  <c:v>9.2999999496656471</c:v>
                </c:pt>
                <c:pt idx="123">
                  <c:v>9.2999999581499537</c:v>
                </c:pt>
                <c:pt idx="124">
                  <c:v>9.2999999652041545</c:v>
                </c:pt>
                <c:pt idx="125">
                  <c:v>9.2999999710693064</c:v>
                </c:pt>
                <c:pt idx="126">
                  <c:v>9.2999999759458341</c:v>
                </c:pt>
                <c:pt idx="127">
                  <c:v>9.299999980000381</c:v>
                </c:pt>
                <c:pt idx="128">
                  <c:v>9.2999999833714959</c:v>
                </c:pt>
                <c:pt idx="129">
                  <c:v>9.2999999861743792</c:v>
                </c:pt>
                <c:pt idx="130">
                  <c:v>9.2999999885048119</c:v>
                </c:pt>
                <c:pt idx="131">
                  <c:v>9.29999999044243</c:v>
                </c:pt>
                <c:pt idx="132">
                  <c:v>9.2999999920534435</c:v>
                </c:pt>
                <c:pt idx="133">
                  <c:v>9.2999999933929072</c:v>
                </c:pt>
                <c:pt idx="134">
                  <c:v>9.2999999945065923</c:v>
                </c:pt>
                <c:pt idx="135">
                  <c:v>9.2999999954325556</c:v>
                </c:pt>
                <c:pt idx="136">
                  <c:v>9.2999999962024393</c:v>
                </c:pt>
                <c:pt idx="137">
                  <c:v>9.2999999968425531</c:v>
                </c:pt>
                <c:pt idx="138">
                  <c:v>9.2999999973747691</c:v>
                </c:pt>
                <c:pt idx="139">
                  <c:v>9.2999999978172756</c:v>
                </c:pt>
                <c:pt idx="140">
                  <c:v>9.2999999981851929</c:v>
                </c:pt>
                <c:pt idx="141">
                  <c:v>9.2999999984910957</c:v>
                </c:pt>
                <c:pt idx="142">
                  <c:v>9.2999999987454363</c:v>
                </c:pt>
                <c:pt idx="143">
                  <c:v>9.2999999989569044</c:v>
                </c:pt>
                <c:pt idx="144">
                  <c:v>9.2999999991327265</c:v>
                </c:pt>
                <c:pt idx="145">
                  <c:v>9.2999999992789135</c:v>
                </c:pt>
                <c:pt idx="146">
                  <c:v>9.2999999994004607</c:v>
                </c:pt>
                <c:pt idx="147">
                  <c:v>9.2999999995015177</c:v>
                </c:pt>
                <c:pt idx="148">
                  <c:v>9.2999999995855411</c:v>
                </c:pt>
                <c:pt idx="149">
                  <c:v>9.2999999996554035</c:v>
                </c:pt>
                <c:pt idx="150">
                  <c:v>9.2999999997134886</c:v>
                </c:pt>
                <c:pt idx="151">
                  <c:v>9.2999999997617824</c:v>
                </c:pt>
                <c:pt idx="152">
                  <c:v>9.2999999998019369</c:v>
                </c:pt>
                <c:pt idx="153">
                  <c:v>9.2999999998353218</c:v>
                </c:pt>
                <c:pt idx="154">
                  <c:v>9.2999999998630809</c:v>
                </c:pt>
                <c:pt idx="155">
                  <c:v>9.2999999998861593</c:v>
                </c:pt>
                <c:pt idx="156">
                  <c:v>9.2999999999053493</c:v>
                </c:pt>
                <c:pt idx="157">
                  <c:v>9.2999999999213028</c:v>
                </c:pt>
                <c:pt idx="158">
                  <c:v>9.2999999999345686</c:v>
                </c:pt>
                <c:pt idx="159">
                  <c:v>9.299999999945598</c:v>
                </c:pt>
                <c:pt idx="160">
                  <c:v>9.2999999999547676</c:v>
                </c:pt>
                <c:pt idx="161">
                  <c:v>9.2999999999623917</c:v>
                </c:pt>
                <c:pt idx="162">
                  <c:v>9.2999999999687315</c:v>
                </c:pt>
                <c:pt idx="163">
                  <c:v>9.299999999974002</c:v>
                </c:pt>
                <c:pt idx="164">
                  <c:v>9.2999999999783842</c:v>
                </c:pt>
                <c:pt idx="165">
                  <c:v>9.2999999999820293</c:v>
                </c:pt>
                <c:pt idx="166">
                  <c:v>9.299999999985058</c:v>
                </c:pt>
                <c:pt idx="167">
                  <c:v>9.2999999999875769</c:v>
                </c:pt>
                <c:pt idx="168">
                  <c:v>9.2999999999896712</c:v>
                </c:pt>
                <c:pt idx="169">
                  <c:v>9.299999999991412</c:v>
                </c:pt>
                <c:pt idx="170">
                  <c:v>9.2999999999928598</c:v>
                </c:pt>
                <c:pt idx="171">
                  <c:v>9.2999999999940641</c:v>
                </c:pt>
                <c:pt idx="172">
                  <c:v>9.2999999999950642</c:v>
                </c:pt>
                <c:pt idx="173">
                  <c:v>9.2999999999958973</c:v>
                </c:pt>
                <c:pt idx="174">
                  <c:v>9.2999999999965883</c:v>
                </c:pt>
                <c:pt idx="175">
                  <c:v>9.2999999999971639</c:v>
                </c:pt>
                <c:pt idx="176">
                  <c:v>9.2999999999976417</c:v>
                </c:pt>
                <c:pt idx="177">
                  <c:v>9.2999999999980396</c:v>
                </c:pt>
                <c:pt idx="178">
                  <c:v>9.29999999999837</c:v>
                </c:pt>
                <c:pt idx="179">
                  <c:v>9.2999999999986454</c:v>
                </c:pt>
                <c:pt idx="180">
                  <c:v>9.2999999999988745</c:v>
                </c:pt>
                <c:pt idx="181">
                  <c:v>9.2999999999990646</c:v>
                </c:pt>
                <c:pt idx="182">
                  <c:v>9.2999999999992227</c:v>
                </c:pt>
                <c:pt idx="183">
                  <c:v>9.2999999999993541</c:v>
                </c:pt>
                <c:pt idx="184">
                  <c:v>9.2999999999994625</c:v>
                </c:pt>
                <c:pt idx="185">
                  <c:v>9.2999999999995531</c:v>
                </c:pt>
                <c:pt idx="186">
                  <c:v>9.2999999999996295</c:v>
                </c:pt>
                <c:pt idx="187">
                  <c:v>9.2999999999996916</c:v>
                </c:pt>
                <c:pt idx="188">
                  <c:v>9.2999999999997449</c:v>
                </c:pt>
                <c:pt idx="189">
                  <c:v>9.2999999999997875</c:v>
                </c:pt>
                <c:pt idx="190">
                  <c:v>9.2999999999998231</c:v>
                </c:pt>
                <c:pt idx="191">
                  <c:v>9.2999999999998533</c:v>
                </c:pt>
                <c:pt idx="192">
                  <c:v>9.2999999999998781</c:v>
                </c:pt>
                <c:pt idx="193">
                  <c:v>9.2999999999998995</c:v>
                </c:pt>
                <c:pt idx="194">
                  <c:v>9.2999999999999172</c:v>
                </c:pt>
                <c:pt idx="195">
                  <c:v>9.2999999999999314</c:v>
                </c:pt>
                <c:pt idx="196">
                  <c:v>9.2999999999999421</c:v>
                </c:pt>
                <c:pt idx="197">
                  <c:v>9.2999999999999527</c:v>
                </c:pt>
                <c:pt idx="198">
                  <c:v>9.2999999999999616</c:v>
                </c:pt>
                <c:pt idx="199">
                  <c:v>9.299999999999967</c:v>
                </c:pt>
                <c:pt idx="200">
                  <c:v>9.2999999999999741</c:v>
                </c:pt>
                <c:pt idx="201">
                  <c:v>9.2999999999999776</c:v>
                </c:pt>
                <c:pt idx="202">
                  <c:v>9.2999999999999829</c:v>
                </c:pt>
                <c:pt idx="203">
                  <c:v>9.2999999999999847</c:v>
                </c:pt>
                <c:pt idx="204">
                  <c:v>9.2999999999999883</c:v>
                </c:pt>
                <c:pt idx="205">
                  <c:v>9.2999999999999901</c:v>
                </c:pt>
                <c:pt idx="206">
                  <c:v>9.2999999999999918</c:v>
                </c:pt>
                <c:pt idx="207">
                  <c:v>9.2999999999999936</c:v>
                </c:pt>
                <c:pt idx="208">
                  <c:v>9.2999999999999954</c:v>
                </c:pt>
                <c:pt idx="209">
                  <c:v>9.2999999999999954</c:v>
                </c:pt>
                <c:pt idx="210">
                  <c:v>9.2999999999999972</c:v>
                </c:pt>
                <c:pt idx="211">
                  <c:v>9.2999999999999972</c:v>
                </c:pt>
                <c:pt idx="212">
                  <c:v>9.2999999999999989</c:v>
                </c:pt>
                <c:pt idx="213">
                  <c:v>9.2999999999999989</c:v>
                </c:pt>
                <c:pt idx="214">
                  <c:v>9.2999999999999989</c:v>
                </c:pt>
                <c:pt idx="215">
                  <c:v>9.2999999999999989</c:v>
                </c:pt>
                <c:pt idx="216">
                  <c:v>9.3000000000000007</c:v>
                </c:pt>
                <c:pt idx="217">
                  <c:v>9.3000000000000007</c:v>
                </c:pt>
                <c:pt idx="218">
                  <c:v>9.3000000000000007</c:v>
                </c:pt>
                <c:pt idx="219">
                  <c:v>9.3000000000000007</c:v>
                </c:pt>
                <c:pt idx="220">
                  <c:v>9.3000000000000007</c:v>
                </c:pt>
                <c:pt idx="221">
                  <c:v>9.3000000000000007</c:v>
                </c:pt>
                <c:pt idx="222">
                  <c:v>9.3000000000000007</c:v>
                </c:pt>
                <c:pt idx="223">
                  <c:v>9.3000000000000007</c:v>
                </c:pt>
                <c:pt idx="224">
                  <c:v>9.3000000000000007</c:v>
                </c:pt>
                <c:pt idx="225">
                  <c:v>9.3000000000000007</c:v>
                </c:pt>
                <c:pt idx="226">
                  <c:v>9.3000000000000007</c:v>
                </c:pt>
                <c:pt idx="227">
                  <c:v>9.3000000000000007</c:v>
                </c:pt>
                <c:pt idx="228">
                  <c:v>9.3000000000000007</c:v>
                </c:pt>
                <c:pt idx="229">
                  <c:v>9.3000000000000007</c:v>
                </c:pt>
                <c:pt idx="230">
                  <c:v>9.3000000000000007</c:v>
                </c:pt>
                <c:pt idx="231">
                  <c:v>9.3000000000000007</c:v>
                </c:pt>
                <c:pt idx="232">
                  <c:v>9.3000000000000007</c:v>
                </c:pt>
                <c:pt idx="233">
                  <c:v>9.3000000000000007</c:v>
                </c:pt>
                <c:pt idx="234">
                  <c:v>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A42-404C-8284-18C5D5A2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35839"/>
        <c:axId val="79838335"/>
        <c:extLst>
          <c:ext xmlns:c15="http://schemas.microsoft.com/office/drawing/2012/chart" uri="{02D57815-91ED-43cb-92C2-25804820EDAC}">
            <c15:filteredScatterSeries>
              <c15:ser>
                <c:idx val="12"/>
                <c:order val="12"/>
                <c:tx>
                  <c:v>TK_1_data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C-3A42-404C-8284-18C5D5A2C41F}"/>
                  </c:ext>
                </c:extLst>
              </c15:ser>
            </c15:filteredScatterSeries>
          </c:ext>
        </c:extLst>
      </c:scatterChart>
      <c:valAx>
        <c:axId val="798358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8335"/>
        <c:crosses val="autoZero"/>
        <c:crossBetween val="midCat"/>
      </c:valAx>
      <c:valAx>
        <c:axId val="79838335"/>
        <c:scaling>
          <c:orientation val="minMax"/>
          <c:min val="-2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5839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Sheet1!$AT$19:$AT$253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Sheet1!$AU$19:$AU$253</c:f>
              <c:numCache>
                <c:formatCode>General</c:formatCode>
                <c:ptCount val="235"/>
                <c:pt idx="0">
                  <c:v>8.1118102520935942</c:v>
                </c:pt>
                <c:pt idx="1">
                  <c:v>13.134518880414637</c:v>
                </c:pt>
                <c:pt idx="2">
                  <c:v>10.413384343229792</c:v>
                </c:pt>
                <c:pt idx="3">
                  <c:v>7.4067648432867594</c:v>
                </c:pt>
                <c:pt idx="4">
                  <c:v>11.16758040923588</c:v>
                </c:pt>
                <c:pt idx="5">
                  <c:v>15.200968309718368</c:v>
                </c:pt>
                <c:pt idx="6">
                  <c:v>14.466064600216274</c:v>
                </c:pt>
                <c:pt idx="7">
                  <c:v>9.0976140537107746</c:v>
                </c:pt>
                <c:pt idx="8">
                  <c:v>9.9496602054877297</c:v>
                </c:pt>
                <c:pt idx="9">
                  <c:v>9.9567121990370069</c:v>
                </c:pt>
                <c:pt idx="10">
                  <c:v>10.109293059361448</c:v>
                </c:pt>
                <c:pt idx="11">
                  <c:v>14.058004066142281</c:v>
                </c:pt>
                <c:pt idx="12">
                  <c:v>16.739265687875001</c:v>
                </c:pt>
                <c:pt idx="13">
                  <c:v>15.507184563610576</c:v>
                </c:pt>
                <c:pt idx="14">
                  <c:v>19.546035737461196</c:v>
                </c:pt>
                <c:pt idx="15">
                  <c:v>18.966411790211044</c:v>
                </c:pt>
                <c:pt idx="16">
                  <c:v>32.294010377985344</c:v>
                </c:pt>
                <c:pt idx="17">
                  <c:v>32.752934127223391</c:v>
                </c:pt>
                <c:pt idx="18">
                  <c:v>50.49687801481862</c:v>
                </c:pt>
                <c:pt idx="19">
                  <c:v>67.17599689522136</c:v>
                </c:pt>
                <c:pt idx="20">
                  <c:v>180.08350370748136</c:v>
                </c:pt>
                <c:pt idx="21">
                  <c:v>152.8662159106367</c:v>
                </c:pt>
                <c:pt idx="22">
                  <c:v>118.04638259235229</c:v>
                </c:pt>
                <c:pt idx="23">
                  <c:v>250.00869441111928</c:v>
                </c:pt>
                <c:pt idx="24">
                  <c:v>321.49489437282</c:v>
                </c:pt>
                <c:pt idx="25">
                  <c:v>2161.9884400543651</c:v>
                </c:pt>
                <c:pt idx="26">
                  <c:v>1444.0467766439499</c:v>
                </c:pt>
                <c:pt idx="27">
                  <c:v>299.81835290133984</c:v>
                </c:pt>
                <c:pt idx="28">
                  <c:v>466.94510935650385</c:v>
                </c:pt>
                <c:pt idx="29">
                  <c:v>819.55056371617729</c:v>
                </c:pt>
                <c:pt idx="30">
                  <c:v>268.99288433879508</c:v>
                </c:pt>
                <c:pt idx="31">
                  <c:v>2092.6867433235366</c:v>
                </c:pt>
                <c:pt idx="32">
                  <c:v>190.57756209713386</c:v>
                </c:pt>
                <c:pt idx="33">
                  <c:v>156.2353486343082</c:v>
                </c:pt>
                <c:pt idx="34">
                  <c:v>666.78348796587807</c:v>
                </c:pt>
                <c:pt idx="35">
                  <c:v>1189.2296895048169</c:v>
                </c:pt>
                <c:pt idx="36">
                  <c:v>11372.770743200193</c:v>
                </c:pt>
                <c:pt idx="37">
                  <c:v>2003.6221714351764</c:v>
                </c:pt>
                <c:pt idx="38">
                  <c:v>708.82016335236369</c:v>
                </c:pt>
                <c:pt idx="39">
                  <c:v>187.3299833255162</c:v>
                </c:pt>
                <c:pt idx="40">
                  <c:v>513.4510552617578</c:v>
                </c:pt>
                <c:pt idx="41">
                  <c:v>617.47116236453746</c:v>
                </c:pt>
                <c:pt idx="42">
                  <c:v>310.91217353904364</c:v>
                </c:pt>
                <c:pt idx="43">
                  <c:v>701.43623340836166</c:v>
                </c:pt>
                <c:pt idx="44">
                  <c:v>5923.7520644112583</c:v>
                </c:pt>
                <c:pt idx="45">
                  <c:v>2123.7384511928853</c:v>
                </c:pt>
                <c:pt idx="46">
                  <c:v>2070.1860870708665</c:v>
                </c:pt>
                <c:pt idx="47">
                  <c:v>785.96128019830144</c:v>
                </c:pt>
                <c:pt idx="48">
                  <c:v>1701.5025292407147</c:v>
                </c:pt>
                <c:pt idx="49">
                  <c:v>2320.6237866398951</c:v>
                </c:pt>
                <c:pt idx="50">
                  <c:v>856.29020258353955</c:v>
                </c:pt>
                <c:pt idx="51">
                  <c:v>3130.1468584708819</c:v>
                </c:pt>
                <c:pt idx="52">
                  <c:v>1006.1989623130987</c:v>
                </c:pt>
                <c:pt idx="53">
                  <c:v>1360.3932423825743</c:v>
                </c:pt>
                <c:pt idx="54">
                  <c:v>609.31390027292832</c:v>
                </c:pt>
                <c:pt idx="55">
                  <c:v>234.83904961887711</c:v>
                </c:pt>
                <c:pt idx="56">
                  <c:v>29774.023492515436</c:v>
                </c:pt>
                <c:pt idx="57">
                  <c:v>669.85413008631792</c:v>
                </c:pt>
                <c:pt idx="58">
                  <c:v>474.14144829032648</c:v>
                </c:pt>
                <c:pt idx="59">
                  <c:v>4137.7980344796752</c:v>
                </c:pt>
                <c:pt idx="60">
                  <c:v>696.13387242553654</c:v>
                </c:pt>
                <c:pt idx="61">
                  <c:v>9776.6339126251332</c:v>
                </c:pt>
                <c:pt idx="62">
                  <c:v>5170.432512783369</c:v>
                </c:pt>
                <c:pt idx="63">
                  <c:v>381.4736891953367</c:v>
                </c:pt>
                <c:pt idx="64">
                  <c:v>12921.472035474197</c:v>
                </c:pt>
                <c:pt idx="65">
                  <c:v>865.73007230484075</c:v>
                </c:pt>
                <c:pt idx="66">
                  <c:v>107.47248730568309</c:v>
                </c:pt>
                <c:pt idx="67">
                  <c:v>108.29494084066299</c:v>
                </c:pt>
                <c:pt idx="68">
                  <c:v>607.57790711477674</c:v>
                </c:pt>
                <c:pt idx="69">
                  <c:v>81.731824736963304</c:v>
                </c:pt>
                <c:pt idx="70">
                  <c:v>163.43926661782828</c:v>
                </c:pt>
                <c:pt idx="71">
                  <c:v>106.74955598611147</c:v>
                </c:pt>
                <c:pt idx="72">
                  <c:v>124.55074509504801</c:v>
                </c:pt>
                <c:pt idx="73">
                  <c:v>139.14559146759314</c:v>
                </c:pt>
                <c:pt idx="74">
                  <c:v>443.96619063483433</c:v>
                </c:pt>
                <c:pt idx="75">
                  <c:v>1609.1056082444859</c:v>
                </c:pt>
                <c:pt idx="76">
                  <c:v>96.228640575160838</c:v>
                </c:pt>
                <c:pt idx="77">
                  <c:v>313.11667822652771</c:v>
                </c:pt>
                <c:pt idx="78">
                  <c:v>2648.6454730969849</c:v>
                </c:pt>
                <c:pt idx="79">
                  <c:v>276.92097395808253</c:v>
                </c:pt>
                <c:pt idx="80">
                  <c:v>260.10505766385762</c:v>
                </c:pt>
                <c:pt idx="81">
                  <c:v>452.81286257041</c:v>
                </c:pt>
                <c:pt idx="82">
                  <c:v>42.639350448958815</c:v>
                </c:pt>
                <c:pt idx="83">
                  <c:v>336.86633499388256</c:v>
                </c:pt>
                <c:pt idx="84">
                  <c:v>198.00236793420862</c:v>
                </c:pt>
                <c:pt idx="85">
                  <c:v>168.49257800486899</c:v>
                </c:pt>
                <c:pt idx="86">
                  <c:v>195.45644588478154</c:v>
                </c:pt>
                <c:pt idx="87">
                  <c:v>335.25768211107743</c:v>
                </c:pt>
                <c:pt idx="88">
                  <c:v>171.91910843492883</c:v>
                </c:pt>
                <c:pt idx="89">
                  <c:v>327.10197569409746</c:v>
                </c:pt>
                <c:pt idx="90">
                  <c:v>514.47667426893281</c:v>
                </c:pt>
                <c:pt idx="91">
                  <c:v>254.06815261122188</c:v>
                </c:pt>
                <c:pt idx="92">
                  <c:v>535.39994331322396</c:v>
                </c:pt>
                <c:pt idx="93">
                  <c:v>136.90063110457419</c:v>
                </c:pt>
                <c:pt idx="94">
                  <c:v>120.32786733863939</c:v>
                </c:pt>
                <c:pt idx="95">
                  <c:v>143.73972105712966</c:v>
                </c:pt>
                <c:pt idx="96">
                  <c:v>100.35743742857417</c:v>
                </c:pt>
                <c:pt idx="97">
                  <c:v>69.183138664402648</c:v>
                </c:pt>
                <c:pt idx="98">
                  <c:v>473.59752833501614</c:v>
                </c:pt>
                <c:pt idx="99">
                  <c:v>232.92898837485635</c:v>
                </c:pt>
                <c:pt idx="100">
                  <c:v>253.92950879958698</c:v>
                </c:pt>
                <c:pt idx="101">
                  <c:v>4937.3542165289473</c:v>
                </c:pt>
                <c:pt idx="102">
                  <c:v>417.54361088961167</c:v>
                </c:pt>
                <c:pt idx="103">
                  <c:v>447.71120624472957</c:v>
                </c:pt>
                <c:pt idx="104">
                  <c:v>5790.8681289514279</c:v>
                </c:pt>
                <c:pt idx="105">
                  <c:v>147.9012134102349</c:v>
                </c:pt>
                <c:pt idx="106">
                  <c:v>1422.5946098733225</c:v>
                </c:pt>
                <c:pt idx="107">
                  <c:v>208.49481539657077</c:v>
                </c:pt>
                <c:pt idx="108">
                  <c:v>82.926680563117912</c:v>
                </c:pt>
                <c:pt idx="109">
                  <c:v>80.563623601600312</c:v>
                </c:pt>
                <c:pt idx="110">
                  <c:v>252.93053790122212</c:v>
                </c:pt>
                <c:pt idx="111">
                  <c:v>426.62537650796793</c:v>
                </c:pt>
                <c:pt idx="112">
                  <c:v>142.45971308242355</c:v>
                </c:pt>
                <c:pt idx="113">
                  <c:v>575.84057346107295</c:v>
                </c:pt>
                <c:pt idx="114">
                  <c:v>198.92058716938843</c:v>
                </c:pt>
                <c:pt idx="115">
                  <c:v>291.06740902398968</c:v>
                </c:pt>
                <c:pt idx="116">
                  <c:v>209.79685418305485</c:v>
                </c:pt>
                <c:pt idx="117">
                  <c:v>533.51272154097671</c:v>
                </c:pt>
                <c:pt idx="118">
                  <c:v>160.79037608468863</c:v>
                </c:pt>
                <c:pt idx="119">
                  <c:v>79.275584009943245</c:v>
                </c:pt>
                <c:pt idx="120">
                  <c:v>408.95590256032244</c:v>
                </c:pt>
                <c:pt idx="121">
                  <c:v>291.1113584765119</c:v>
                </c:pt>
                <c:pt idx="122">
                  <c:v>81.452292410368131</c:v>
                </c:pt>
                <c:pt idx="123">
                  <c:v>116.33385833703477</c:v>
                </c:pt>
                <c:pt idx="124">
                  <c:v>270.43194688432686</c:v>
                </c:pt>
                <c:pt idx="125">
                  <c:v>192.64411833592084</c:v>
                </c:pt>
                <c:pt idx="126">
                  <c:v>219.52135966778854</c:v>
                </c:pt>
                <c:pt idx="127">
                  <c:v>86.233624881180049</c:v>
                </c:pt>
                <c:pt idx="128">
                  <c:v>168.95081917565534</c:v>
                </c:pt>
                <c:pt idx="129">
                  <c:v>820.82741071749831</c:v>
                </c:pt>
                <c:pt idx="130">
                  <c:v>71.959776626782272</c:v>
                </c:pt>
                <c:pt idx="131">
                  <c:v>185.98888278686769</c:v>
                </c:pt>
                <c:pt idx="132">
                  <c:v>654.47088933987118</c:v>
                </c:pt>
                <c:pt idx="133">
                  <c:v>238.37405215206371</c:v>
                </c:pt>
                <c:pt idx="134">
                  <c:v>1720.4909554283793</c:v>
                </c:pt>
                <c:pt idx="135">
                  <c:v>392.51607703614548</c:v>
                </c:pt>
                <c:pt idx="136">
                  <c:v>537.8477628648526</c:v>
                </c:pt>
                <c:pt idx="137">
                  <c:v>130.08684671518864</c:v>
                </c:pt>
                <c:pt idx="138">
                  <c:v>196.92694678459713</c:v>
                </c:pt>
                <c:pt idx="139">
                  <c:v>1544.2035289600553</c:v>
                </c:pt>
                <c:pt idx="140">
                  <c:v>171.98122508804573</c:v>
                </c:pt>
                <c:pt idx="141">
                  <c:v>167.21049101387402</c:v>
                </c:pt>
                <c:pt idx="142">
                  <c:v>772.20646076311971</c:v>
                </c:pt>
                <c:pt idx="143">
                  <c:v>884.30630229072983</c:v>
                </c:pt>
                <c:pt idx="144">
                  <c:v>3340.5204356333038</c:v>
                </c:pt>
                <c:pt idx="145">
                  <c:v>337.249704143489</c:v>
                </c:pt>
                <c:pt idx="146">
                  <c:v>425.78126490734729</c:v>
                </c:pt>
                <c:pt idx="147">
                  <c:v>71.190575250825972</c:v>
                </c:pt>
                <c:pt idx="148">
                  <c:v>4330.2846512713377</c:v>
                </c:pt>
                <c:pt idx="149">
                  <c:v>250.68510838171323</c:v>
                </c:pt>
                <c:pt idx="150">
                  <c:v>123.40700993046823</c:v>
                </c:pt>
                <c:pt idx="151">
                  <c:v>203.10538143716215</c:v>
                </c:pt>
                <c:pt idx="152">
                  <c:v>151.7713136285127</c:v>
                </c:pt>
                <c:pt idx="153">
                  <c:v>15019.301664534258</c:v>
                </c:pt>
                <c:pt idx="154">
                  <c:v>95.306412837647898</c:v>
                </c:pt>
                <c:pt idx="155">
                  <c:v>132.79267179382387</c:v>
                </c:pt>
                <c:pt idx="156">
                  <c:v>86.497834080976673</c:v>
                </c:pt>
                <c:pt idx="157">
                  <c:v>116.80469340364176</c:v>
                </c:pt>
                <c:pt idx="158">
                  <c:v>1966.8008698059946</c:v>
                </c:pt>
                <c:pt idx="159">
                  <c:v>563.63642420118356</c:v>
                </c:pt>
                <c:pt idx="160">
                  <c:v>176.54583287929222</c:v>
                </c:pt>
                <c:pt idx="161">
                  <c:v>91.224048787039791</c:v>
                </c:pt>
                <c:pt idx="162">
                  <c:v>478.16661327339637</c:v>
                </c:pt>
                <c:pt idx="163">
                  <c:v>198.62206126959023</c:v>
                </c:pt>
                <c:pt idx="164">
                  <c:v>1358.5223713534688</c:v>
                </c:pt>
                <c:pt idx="165">
                  <c:v>160.91981622343329</c:v>
                </c:pt>
                <c:pt idx="166">
                  <c:v>234.32104160816007</c:v>
                </c:pt>
                <c:pt idx="167">
                  <c:v>275.91015726032049</c:v>
                </c:pt>
                <c:pt idx="168">
                  <c:v>165.25803893126132</c:v>
                </c:pt>
                <c:pt idx="169">
                  <c:v>85.972637611997087</c:v>
                </c:pt>
                <c:pt idx="170">
                  <c:v>70.469146676661168</c:v>
                </c:pt>
                <c:pt idx="171">
                  <c:v>155.13850584395743</c:v>
                </c:pt>
                <c:pt idx="172">
                  <c:v>118.11300993209272</c:v>
                </c:pt>
                <c:pt idx="173">
                  <c:v>96.138308122252482</c:v>
                </c:pt>
                <c:pt idx="174">
                  <c:v>2524.5273093164583</c:v>
                </c:pt>
                <c:pt idx="175">
                  <c:v>53.391822225496824</c:v>
                </c:pt>
                <c:pt idx="176">
                  <c:v>79.585498339246712</c:v>
                </c:pt>
                <c:pt idx="177">
                  <c:v>363.78903704777713</c:v>
                </c:pt>
                <c:pt idx="178">
                  <c:v>189.25769622247176</c:v>
                </c:pt>
                <c:pt idx="179">
                  <c:v>379.15440890574411</c:v>
                </c:pt>
                <c:pt idx="180">
                  <c:v>70.307784747628673</c:v>
                </c:pt>
                <c:pt idx="181">
                  <c:v>412.06020413435397</c:v>
                </c:pt>
                <c:pt idx="182">
                  <c:v>186.51598769971483</c:v>
                </c:pt>
                <c:pt idx="183">
                  <c:v>271.50274327846398</c:v>
                </c:pt>
                <c:pt idx="184">
                  <c:v>81.991925614571272</c:v>
                </c:pt>
                <c:pt idx="185">
                  <c:v>102.75796389023553</c:v>
                </c:pt>
                <c:pt idx="186">
                  <c:v>439.84114790159754</c:v>
                </c:pt>
                <c:pt idx="187">
                  <c:v>154.64389515996621</c:v>
                </c:pt>
                <c:pt idx="188">
                  <c:v>281.74621414437399</c:v>
                </c:pt>
                <c:pt idx="189">
                  <c:v>202.58287474762008</c:v>
                </c:pt>
                <c:pt idx="190">
                  <c:v>153.97982137092157</c:v>
                </c:pt>
                <c:pt idx="191">
                  <c:v>82.426087824904883</c:v>
                </c:pt>
                <c:pt idx="192">
                  <c:v>127.55707510129791</c:v>
                </c:pt>
                <c:pt idx="193">
                  <c:v>158.89912937757839</c:v>
                </c:pt>
                <c:pt idx="194">
                  <c:v>750.69383569614683</c:v>
                </c:pt>
                <c:pt idx="195">
                  <c:v>575.09591387352066</c:v>
                </c:pt>
                <c:pt idx="196">
                  <c:v>222.94007314258397</c:v>
                </c:pt>
                <c:pt idx="197">
                  <c:v>755.51526679530912</c:v>
                </c:pt>
                <c:pt idx="198">
                  <c:v>272.39284546027488</c:v>
                </c:pt>
                <c:pt idx="199">
                  <c:v>119.89026736994158</c:v>
                </c:pt>
                <c:pt idx="200">
                  <c:v>1312.8195472475011</c:v>
                </c:pt>
                <c:pt idx="201">
                  <c:v>196.83562099282426</c:v>
                </c:pt>
                <c:pt idx="202">
                  <c:v>38.697648955164915</c:v>
                </c:pt>
                <c:pt idx="203">
                  <c:v>162.99834059742909</c:v>
                </c:pt>
                <c:pt idx="204">
                  <c:v>141.92598911041506</c:v>
                </c:pt>
                <c:pt idx="205">
                  <c:v>48.883474993173309</c:v>
                </c:pt>
                <c:pt idx="206">
                  <c:v>69.335571089953191</c:v>
                </c:pt>
                <c:pt idx="207">
                  <c:v>982.34503405055466</c:v>
                </c:pt>
                <c:pt idx="208">
                  <c:v>209.77765614775956</c:v>
                </c:pt>
                <c:pt idx="209">
                  <c:v>18793.194301921492</c:v>
                </c:pt>
                <c:pt idx="210">
                  <c:v>550.67811575945279</c:v>
                </c:pt>
                <c:pt idx="211">
                  <c:v>382.53931685779514</c:v>
                </c:pt>
                <c:pt idx="212">
                  <c:v>108.36372993114168</c:v>
                </c:pt>
                <c:pt idx="213">
                  <c:v>79.586005892229764</c:v>
                </c:pt>
                <c:pt idx="214">
                  <c:v>71.793999608728029</c:v>
                </c:pt>
                <c:pt idx="215">
                  <c:v>106.68261945567299</c:v>
                </c:pt>
                <c:pt idx="216">
                  <c:v>443.21857578831805</c:v>
                </c:pt>
                <c:pt idx="217">
                  <c:v>150.7177557159624</c:v>
                </c:pt>
                <c:pt idx="218">
                  <c:v>190.82399409830811</c:v>
                </c:pt>
                <c:pt idx="219">
                  <c:v>156.96906212759183</c:v>
                </c:pt>
                <c:pt idx="220">
                  <c:v>48.653481747266142</c:v>
                </c:pt>
                <c:pt idx="221">
                  <c:v>61.348477719516197</c:v>
                </c:pt>
                <c:pt idx="222">
                  <c:v>148.03493664780243</c:v>
                </c:pt>
                <c:pt idx="223">
                  <c:v>1246.8240877572352</c:v>
                </c:pt>
                <c:pt idx="224">
                  <c:v>678.38191820911777</c:v>
                </c:pt>
                <c:pt idx="225">
                  <c:v>53.948300367508111</c:v>
                </c:pt>
                <c:pt idx="226">
                  <c:v>82.971418814501689</c:v>
                </c:pt>
                <c:pt idx="227">
                  <c:v>77.839895780916976</c:v>
                </c:pt>
                <c:pt idx="228">
                  <c:v>74.854629411778262</c:v>
                </c:pt>
                <c:pt idx="229">
                  <c:v>112.90199002929265</c:v>
                </c:pt>
                <c:pt idx="230">
                  <c:v>135.99923398404516</c:v>
                </c:pt>
                <c:pt idx="231">
                  <c:v>45.961065024061092</c:v>
                </c:pt>
                <c:pt idx="232">
                  <c:v>209.06451644385882</c:v>
                </c:pt>
                <c:pt idx="233">
                  <c:v>98.65299866533492</c:v>
                </c:pt>
                <c:pt idx="234">
                  <c:v>242.11301896258121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73-4719-B5F5-F000EE62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19631"/>
        <c:axId val="57393086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Sheet1!$AT$19:$AT$253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Sheet1!$AV$19:$AV$253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3.6594455907262429</c:v>
                      </c:pt>
                      <c:pt idx="1">
                        <c:v>3.234807494883567</c:v>
                      </c:pt>
                      <c:pt idx="2">
                        <c:v>2.2939239212566149</c:v>
                      </c:pt>
                      <c:pt idx="3">
                        <c:v>5.2424490648308844</c:v>
                      </c:pt>
                      <c:pt idx="4">
                        <c:v>2.3800004658167273</c:v>
                      </c:pt>
                      <c:pt idx="5">
                        <c:v>2.4880587862426391</c:v>
                      </c:pt>
                      <c:pt idx="6">
                        <c:v>4.2435699253536781</c:v>
                      </c:pt>
                      <c:pt idx="7">
                        <c:v>4.0527159062516347</c:v>
                      </c:pt>
                      <c:pt idx="8">
                        <c:v>9.7456744485409921</c:v>
                      </c:pt>
                      <c:pt idx="9">
                        <c:v>14.702625311181313</c:v>
                      </c:pt>
                      <c:pt idx="10">
                        <c:v>11.529031837431589</c:v>
                      </c:pt>
                      <c:pt idx="11">
                        <c:v>24.166264925836742</c:v>
                      </c:pt>
                      <c:pt idx="12">
                        <c:v>18.590038108939048</c:v>
                      </c:pt>
                      <c:pt idx="13">
                        <c:v>31.513886884368198</c:v>
                      </c:pt>
                      <c:pt idx="14">
                        <c:v>26.505107934110629</c:v>
                      </c:pt>
                      <c:pt idx="15">
                        <c:v>47.18689913322406</c:v>
                      </c:pt>
                      <c:pt idx="16">
                        <c:v>101.34348407804715</c:v>
                      </c:pt>
                      <c:pt idx="17">
                        <c:v>274.43894024742929</c:v>
                      </c:pt>
                      <c:pt idx="18">
                        <c:v>441.6792726916716</c:v>
                      </c:pt>
                      <c:pt idx="19">
                        <c:v>44.992191889970393</c:v>
                      </c:pt>
                      <c:pt idx="20">
                        <c:v>110.50961563713442</c:v>
                      </c:pt>
                      <c:pt idx="21">
                        <c:v>2573.2359591762865</c:v>
                      </c:pt>
                      <c:pt idx="22">
                        <c:v>89.645401646003876</c:v>
                      </c:pt>
                      <c:pt idx="23">
                        <c:v>115.961640865473</c:v>
                      </c:pt>
                      <c:pt idx="24">
                        <c:v>62.257068618009178</c:v>
                      </c:pt>
                      <c:pt idx="25">
                        <c:v>139.30376874993468</c:v>
                      </c:pt>
                      <c:pt idx="26">
                        <c:v>1500.0748807315933</c:v>
                      </c:pt>
                      <c:pt idx="27">
                        <c:v>1012.3794298191787</c:v>
                      </c:pt>
                      <c:pt idx="28">
                        <c:v>42.831066739172115</c:v>
                      </c:pt>
                      <c:pt idx="29">
                        <c:v>345.11332221230953</c:v>
                      </c:pt>
                      <c:pt idx="30">
                        <c:v>2711.9901690442002</c:v>
                      </c:pt>
                      <c:pt idx="31">
                        <c:v>4595065.3672380084</c:v>
                      </c:pt>
                      <c:pt idx="32">
                        <c:v>987.30398712121064</c:v>
                      </c:pt>
                      <c:pt idx="33">
                        <c:v>2520.3037209089034</c:v>
                      </c:pt>
                      <c:pt idx="34">
                        <c:v>375.57329986703735</c:v>
                      </c:pt>
                      <c:pt idx="35">
                        <c:v>834.13752578969979</c:v>
                      </c:pt>
                      <c:pt idx="36">
                        <c:v>8649.4318227428612</c:v>
                      </c:pt>
                      <c:pt idx="37">
                        <c:v>1160876.5942237761</c:v>
                      </c:pt>
                      <c:pt idx="38">
                        <c:v>4147.333443173402</c:v>
                      </c:pt>
                      <c:pt idx="39">
                        <c:v>33210.962494197542</c:v>
                      </c:pt>
                      <c:pt idx="40">
                        <c:v>961.44724510120432</c:v>
                      </c:pt>
                      <c:pt idx="41">
                        <c:v>240.98186810873682</c:v>
                      </c:pt>
                      <c:pt idx="42">
                        <c:v>333.13667962933096</c:v>
                      </c:pt>
                      <c:pt idx="43">
                        <c:v>311.06136078997196</c:v>
                      </c:pt>
                      <c:pt idx="44">
                        <c:v>631.546237123477</c:v>
                      </c:pt>
                      <c:pt idx="45">
                        <c:v>509.41775569291957</c:v>
                      </c:pt>
                      <c:pt idx="46">
                        <c:v>401.37363785786192</c:v>
                      </c:pt>
                      <c:pt idx="47">
                        <c:v>490.94592419358787</c:v>
                      </c:pt>
                      <c:pt idx="48">
                        <c:v>20025.352919551558</c:v>
                      </c:pt>
                      <c:pt idx="49">
                        <c:v>177.3720533472318</c:v>
                      </c:pt>
                      <c:pt idx="50">
                        <c:v>19487.560994433712</c:v>
                      </c:pt>
                      <c:pt idx="51">
                        <c:v>103.17799657927726</c:v>
                      </c:pt>
                      <c:pt idx="52">
                        <c:v>126.07118044333168</c:v>
                      </c:pt>
                      <c:pt idx="53">
                        <c:v>42490.359892344575</c:v>
                      </c:pt>
                      <c:pt idx="54">
                        <c:v>1395.1538968476884</c:v>
                      </c:pt>
                      <c:pt idx="55">
                        <c:v>3220.1771592916407</c:v>
                      </c:pt>
                      <c:pt idx="56">
                        <c:v>1393.4947929235477</c:v>
                      </c:pt>
                      <c:pt idx="57">
                        <c:v>287.32962553710814</c:v>
                      </c:pt>
                      <c:pt idx="58">
                        <c:v>15400.035273820433</c:v>
                      </c:pt>
                      <c:pt idx="59">
                        <c:v>20012.218544749514</c:v>
                      </c:pt>
                      <c:pt idx="60">
                        <c:v>162.81787401745245</c:v>
                      </c:pt>
                      <c:pt idx="61">
                        <c:v>2216.9853547502566</c:v>
                      </c:pt>
                      <c:pt idx="62">
                        <c:v>991.22347478118149</c:v>
                      </c:pt>
                      <c:pt idx="63">
                        <c:v>1475.4952353792039</c:v>
                      </c:pt>
                      <c:pt idx="64">
                        <c:v>1283.2525201470182</c:v>
                      </c:pt>
                      <c:pt idx="65">
                        <c:v>233.80352960446979</c:v>
                      </c:pt>
                      <c:pt idx="66">
                        <c:v>935.81576323436502</c:v>
                      </c:pt>
                      <c:pt idx="67">
                        <c:v>897.62725053179588</c:v>
                      </c:pt>
                      <c:pt idx="68">
                        <c:v>99.077486115406998</c:v>
                      </c:pt>
                      <c:pt idx="69">
                        <c:v>13848.492924400447</c:v>
                      </c:pt>
                      <c:pt idx="70">
                        <c:v>248.94320134815831</c:v>
                      </c:pt>
                      <c:pt idx="71">
                        <c:v>4216.2719165836079</c:v>
                      </c:pt>
                      <c:pt idx="72">
                        <c:v>332.55154288759348</c:v>
                      </c:pt>
                      <c:pt idx="73">
                        <c:v>1450.7453500269808</c:v>
                      </c:pt>
                      <c:pt idx="74">
                        <c:v>3424.0787445726055</c:v>
                      </c:pt>
                      <c:pt idx="75">
                        <c:v>2163.8325297074557</c:v>
                      </c:pt>
                      <c:pt idx="76">
                        <c:v>5468.4036606361578</c:v>
                      </c:pt>
                      <c:pt idx="77">
                        <c:v>730.75654313646487</c:v>
                      </c:pt>
                      <c:pt idx="78">
                        <c:v>742.2429013815198</c:v>
                      </c:pt>
                      <c:pt idx="79">
                        <c:v>212.61949302024104</c:v>
                      </c:pt>
                      <c:pt idx="80">
                        <c:v>1470.649805417733</c:v>
                      </c:pt>
                      <c:pt idx="81">
                        <c:v>88.02562607721994</c:v>
                      </c:pt>
                      <c:pt idx="82">
                        <c:v>69841.25588917009</c:v>
                      </c:pt>
                      <c:pt idx="83">
                        <c:v>271.49018995693729</c:v>
                      </c:pt>
                      <c:pt idx="84">
                        <c:v>1745.0740540321192</c:v>
                      </c:pt>
                      <c:pt idx="85">
                        <c:v>35369.583717454865</c:v>
                      </c:pt>
                      <c:pt idx="86">
                        <c:v>158.68630776897913</c:v>
                      </c:pt>
                      <c:pt idx="87">
                        <c:v>720.62716864347203</c:v>
                      </c:pt>
                      <c:pt idx="88">
                        <c:v>3224.1536806021791</c:v>
                      </c:pt>
                      <c:pt idx="89">
                        <c:v>1737.9375915503858</c:v>
                      </c:pt>
                      <c:pt idx="90">
                        <c:v>106.83988179282288</c:v>
                      </c:pt>
                      <c:pt idx="91">
                        <c:v>2768.3408125158253</c:v>
                      </c:pt>
                      <c:pt idx="92">
                        <c:v>433.49013833911624</c:v>
                      </c:pt>
                      <c:pt idx="93">
                        <c:v>94.625554317826484</c:v>
                      </c:pt>
                      <c:pt idx="94">
                        <c:v>9088.9856350804766</c:v>
                      </c:pt>
                      <c:pt idx="95">
                        <c:v>16708.748238245604</c:v>
                      </c:pt>
                      <c:pt idx="96">
                        <c:v>758.28948066785756</c:v>
                      </c:pt>
                      <c:pt idx="97">
                        <c:v>1551.0232809571251</c:v>
                      </c:pt>
                      <c:pt idx="98">
                        <c:v>325130.39401862951</c:v>
                      </c:pt>
                      <c:pt idx="99">
                        <c:v>261.86472747377411</c:v>
                      </c:pt>
                      <c:pt idx="100">
                        <c:v>1005.9134051110547</c:v>
                      </c:pt>
                      <c:pt idx="101">
                        <c:v>611.94098495715639</c:v>
                      </c:pt>
                      <c:pt idx="102">
                        <c:v>377.88990751159821</c:v>
                      </c:pt>
                      <c:pt idx="103">
                        <c:v>72.445353711466453</c:v>
                      </c:pt>
                      <c:pt idx="104">
                        <c:v>4706.5987144058572</c:v>
                      </c:pt>
                      <c:pt idx="105">
                        <c:v>293.71282056680798</c:v>
                      </c:pt>
                      <c:pt idx="106">
                        <c:v>221.61553960236719</c:v>
                      </c:pt>
                      <c:pt idx="107">
                        <c:v>100.31569255177416</c:v>
                      </c:pt>
                      <c:pt idx="108">
                        <c:v>114847.31871316668</c:v>
                      </c:pt>
                      <c:pt idx="109">
                        <c:v>21816.404798824893</c:v>
                      </c:pt>
                      <c:pt idx="110">
                        <c:v>236.84718876510874</c:v>
                      </c:pt>
                      <c:pt idx="111">
                        <c:v>5151.4595479036179</c:v>
                      </c:pt>
                      <c:pt idx="112">
                        <c:v>170.21111462870084</c:v>
                      </c:pt>
                      <c:pt idx="113">
                        <c:v>228.17762504283115</c:v>
                      </c:pt>
                      <c:pt idx="114">
                        <c:v>1009.5182574890827</c:v>
                      </c:pt>
                      <c:pt idx="115">
                        <c:v>638.3300984101279</c:v>
                      </c:pt>
                      <c:pt idx="116">
                        <c:v>1137.2208183869363</c:v>
                      </c:pt>
                      <c:pt idx="117">
                        <c:v>190.22501446252497</c:v>
                      </c:pt>
                      <c:pt idx="118">
                        <c:v>1106.1257457394806</c:v>
                      </c:pt>
                      <c:pt idx="119">
                        <c:v>173.38183861948826</c:v>
                      </c:pt>
                      <c:pt idx="120">
                        <c:v>427.91041727684694</c:v>
                      </c:pt>
                      <c:pt idx="121">
                        <c:v>8403.3321552686884</c:v>
                      </c:pt>
                      <c:pt idx="122">
                        <c:v>7301.4597794138017</c:v>
                      </c:pt>
                      <c:pt idx="123">
                        <c:v>2478.6536038387458</c:v>
                      </c:pt>
                      <c:pt idx="124">
                        <c:v>586.56901364278463</c:v>
                      </c:pt>
                      <c:pt idx="125">
                        <c:v>1106.3011408993495</c:v>
                      </c:pt>
                      <c:pt idx="126">
                        <c:v>87.250898599385991</c:v>
                      </c:pt>
                      <c:pt idx="127">
                        <c:v>68295.430807360492</c:v>
                      </c:pt>
                      <c:pt idx="128">
                        <c:v>760.02528422191813</c:v>
                      </c:pt>
                      <c:pt idx="129">
                        <c:v>216.17632834044795</c:v>
                      </c:pt>
                      <c:pt idx="130">
                        <c:v>170.47542914398528</c:v>
                      </c:pt>
                      <c:pt idx="131">
                        <c:v>1185.0511827487853</c:v>
                      </c:pt>
                      <c:pt idx="132">
                        <c:v>7749.9602320871436</c:v>
                      </c:pt>
                      <c:pt idx="133">
                        <c:v>2837.2073257270508</c:v>
                      </c:pt>
                      <c:pt idx="134">
                        <c:v>1571.3703159015706</c:v>
                      </c:pt>
                      <c:pt idx="135">
                        <c:v>2117.1298639728761</c:v>
                      </c:pt>
                      <c:pt idx="136">
                        <c:v>1323.3277163192877</c:v>
                      </c:pt>
                      <c:pt idx="137">
                        <c:v>26113.775335454433</c:v>
                      </c:pt>
                      <c:pt idx="138">
                        <c:v>2335.3962523520167</c:v>
                      </c:pt>
                      <c:pt idx="139">
                        <c:v>65.447666858654557</c:v>
                      </c:pt>
                      <c:pt idx="140">
                        <c:v>159.94968467840877</c:v>
                      </c:pt>
                      <c:pt idx="141">
                        <c:v>1142.9552084023915</c:v>
                      </c:pt>
                      <c:pt idx="142">
                        <c:v>401.37968934521359</c:v>
                      </c:pt>
                      <c:pt idx="143">
                        <c:v>819.47297954125747</c:v>
                      </c:pt>
                      <c:pt idx="144">
                        <c:v>399.34729343114157</c:v>
                      </c:pt>
                      <c:pt idx="145">
                        <c:v>17624.96801514686</c:v>
                      </c:pt>
                      <c:pt idx="146">
                        <c:v>2899.0488847945885</c:v>
                      </c:pt>
                      <c:pt idx="147">
                        <c:v>1490.5657178518811</c:v>
                      </c:pt>
                      <c:pt idx="148">
                        <c:v>319.25119296104128</c:v>
                      </c:pt>
                      <c:pt idx="149">
                        <c:v>100.13209293232748</c:v>
                      </c:pt>
                      <c:pt idx="150">
                        <c:v>191102.95690760002</c:v>
                      </c:pt>
                      <c:pt idx="151">
                        <c:v>2227.1880061749621</c:v>
                      </c:pt>
                      <c:pt idx="152">
                        <c:v>535.66776312081652</c:v>
                      </c:pt>
                      <c:pt idx="153">
                        <c:v>205.42868542563889</c:v>
                      </c:pt>
                      <c:pt idx="154">
                        <c:v>299.61170355929579</c:v>
                      </c:pt>
                      <c:pt idx="155">
                        <c:v>1526.4756701845583</c:v>
                      </c:pt>
                      <c:pt idx="156">
                        <c:v>93.507938222328335</c:v>
                      </c:pt>
                      <c:pt idx="157">
                        <c:v>195.04004405478935</c:v>
                      </c:pt>
                      <c:pt idx="158">
                        <c:v>172.98289770547754</c:v>
                      </c:pt>
                      <c:pt idx="159">
                        <c:v>164.94694964030461</c:v>
                      </c:pt>
                      <c:pt idx="160">
                        <c:v>149.09943011990433</c:v>
                      </c:pt>
                      <c:pt idx="161">
                        <c:v>675.20656494119532</c:v>
                      </c:pt>
                      <c:pt idx="162">
                        <c:v>440.23464722715818</c:v>
                      </c:pt>
                      <c:pt idx="163">
                        <c:v>303.41575169441501</c:v>
                      </c:pt>
                      <c:pt idx="164">
                        <c:v>79.223548517454049</c:v>
                      </c:pt>
                      <c:pt idx="165">
                        <c:v>114.61777867813983</c:v>
                      </c:pt>
                      <c:pt idx="166">
                        <c:v>247.40767979847624</c:v>
                      </c:pt>
                      <c:pt idx="167">
                        <c:v>360.84980792900666</c:v>
                      </c:pt>
                      <c:pt idx="168">
                        <c:v>356.66084412104834</c:v>
                      </c:pt>
                      <c:pt idx="169">
                        <c:v>236.6237057519597</c:v>
                      </c:pt>
                      <c:pt idx="170">
                        <c:v>331.6229575828566</c:v>
                      </c:pt>
                      <c:pt idx="171">
                        <c:v>86.347971030407777</c:v>
                      </c:pt>
                      <c:pt idx="172">
                        <c:v>209.75451885983674</c:v>
                      </c:pt>
                      <c:pt idx="173">
                        <c:v>253.07594898160221</c:v>
                      </c:pt>
                      <c:pt idx="174">
                        <c:v>400.33925558304372</c:v>
                      </c:pt>
                      <c:pt idx="175">
                        <c:v>96.79797505480694</c:v>
                      </c:pt>
                      <c:pt idx="176">
                        <c:v>96.751383326617116</c:v>
                      </c:pt>
                      <c:pt idx="177">
                        <c:v>152.85052369446319</c:v>
                      </c:pt>
                      <c:pt idx="178">
                        <c:v>65.641746720799418</c:v>
                      </c:pt>
                      <c:pt idx="179">
                        <c:v>4053.6250268198214</c:v>
                      </c:pt>
                      <c:pt idx="180">
                        <c:v>450.57749295169572</c:v>
                      </c:pt>
                      <c:pt idx="181">
                        <c:v>312.45155349902103</c:v>
                      </c:pt>
                      <c:pt idx="182">
                        <c:v>94.858468407663011</c:v>
                      </c:pt>
                      <c:pt idx="183">
                        <c:v>309.5747709599234</c:v>
                      </c:pt>
                      <c:pt idx="184">
                        <c:v>687.11001931825467</c:v>
                      </c:pt>
                      <c:pt idx="185">
                        <c:v>2629.4065776430666</c:v>
                      </c:pt>
                      <c:pt idx="186">
                        <c:v>644.72757473744639</c:v>
                      </c:pt>
                      <c:pt idx="187">
                        <c:v>126.56953748476482</c:v>
                      </c:pt>
                      <c:pt idx="188">
                        <c:v>78.368181463672798</c:v>
                      </c:pt>
                      <c:pt idx="189">
                        <c:v>441.21587030542599</c:v>
                      </c:pt>
                      <c:pt idx="190">
                        <c:v>191.71848545622683</c:v>
                      </c:pt>
                      <c:pt idx="191">
                        <c:v>874.96760895192836</c:v>
                      </c:pt>
                      <c:pt idx="192">
                        <c:v>176.58353872832723</c:v>
                      </c:pt>
                      <c:pt idx="193">
                        <c:v>352.23718086884287</c:v>
                      </c:pt>
                      <c:pt idx="194">
                        <c:v>99.013823063485916</c:v>
                      </c:pt>
                      <c:pt idx="195">
                        <c:v>146.03704447866104</c:v>
                      </c:pt>
                      <c:pt idx="196">
                        <c:v>335.37822902307533</c:v>
                      </c:pt>
                      <c:pt idx="197">
                        <c:v>459.70686434351006</c:v>
                      </c:pt>
                      <c:pt idx="198">
                        <c:v>115.08170822533224</c:v>
                      </c:pt>
                      <c:pt idx="199">
                        <c:v>161429.89588665299</c:v>
                      </c:pt>
                      <c:pt idx="200">
                        <c:v>295.04187318523412</c:v>
                      </c:pt>
                      <c:pt idx="201">
                        <c:v>37944.617806253627</c:v>
                      </c:pt>
                      <c:pt idx="202">
                        <c:v>340.94422776340349</c:v>
                      </c:pt>
                      <c:pt idx="203">
                        <c:v>697.3351655997285</c:v>
                      </c:pt>
                      <c:pt idx="204">
                        <c:v>263.09041206017071</c:v>
                      </c:pt>
                      <c:pt idx="205">
                        <c:v>1963.4795994961096</c:v>
                      </c:pt>
                      <c:pt idx="206">
                        <c:v>408.69390604790425</c:v>
                      </c:pt>
                      <c:pt idx="207">
                        <c:v>180.89050153966397</c:v>
                      </c:pt>
                      <c:pt idx="208">
                        <c:v>226.09035841105359</c:v>
                      </c:pt>
                      <c:pt idx="209">
                        <c:v>79.23182416217675</c:v>
                      </c:pt>
                      <c:pt idx="210">
                        <c:v>122.26683259974705</c:v>
                      </c:pt>
                      <c:pt idx="211">
                        <c:v>126.47362182449469</c:v>
                      </c:pt>
                      <c:pt idx="212">
                        <c:v>2460.3392251848995</c:v>
                      </c:pt>
                      <c:pt idx="213">
                        <c:v>5241.4762127769045</c:v>
                      </c:pt>
                      <c:pt idx="214">
                        <c:v>102.41366303351866</c:v>
                      </c:pt>
                      <c:pt idx="215">
                        <c:v>458.93883056947988</c:v>
                      </c:pt>
                      <c:pt idx="216">
                        <c:v>136.41954185939613</c:v>
                      </c:pt>
                      <c:pt idx="217">
                        <c:v>623.52223290548682</c:v>
                      </c:pt>
                      <c:pt idx="218">
                        <c:v>133.37289604894156</c:v>
                      </c:pt>
                      <c:pt idx="219">
                        <c:v>350.3027155820871</c:v>
                      </c:pt>
                      <c:pt idx="220">
                        <c:v>1104.2530628478053</c:v>
                      </c:pt>
                      <c:pt idx="221">
                        <c:v>211.83720513959693</c:v>
                      </c:pt>
                      <c:pt idx="222">
                        <c:v>395.74909039097173</c:v>
                      </c:pt>
                      <c:pt idx="223">
                        <c:v>234.81466472682669</c:v>
                      </c:pt>
                      <c:pt idx="224">
                        <c:v>2816.6364424664707</c:v>
                      </c:pt>
                      <c:pt idx="225">
                        <c:v>228.57166731258721</c:v>
                      </c:pt>
                      <c:pt idx="226">
                        <c:v>169.38462904097165</c:v>
                      </c:pt>
                      <c:pt idx="227">
                        <c:v>700.51978141217546</c:v>
                      </c:pt>
                      <c:pt idx="228">
                        <c:v>236.62245382656147</c:v>
                      </c:pt>
                      <c:pt idx="229">
                        <c:v>106.4896750041717</c:v>
                      </c:pt>
                      <c:pt idx="230">
                        <c:v>52.310165041161355</c:v>
                      </c:pt>
                      <c:pt idx="231">
                        <c:v>364.07881623152804</c:v>
                      </c:pt>
                      <c:pt idx="232">
                        <c:v>37157.016953988597</c:v>
                      </c:pt>
                      <c:pt idx="233">
                        <c:v>3335.5682413688105</c:v>
                      </c:pt>
                      <c:pt idx="234">
                        <c:v>192.86957348896948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73-4719-B5F5-F000EE62DBFE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Sheet1!$AT$19:$AT$253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Sheet1!$AW$19:$AW$253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38473.110973215385</c:v>
                      </c:pt>
                      <c:pt idx="1">
                        <c:v>129.60432350067688</c:v>
                      </c:pt>
                      <c:pt idx="2">
                        <c:v>634.83909731225322</c:v>
                      </c:pt>
                      <c:pt idx="3">
                        <c:v>1357.6850217349331</c:v>
                      </c:pt>
                      <c:pt idx="4">
                        <c:v>1246.0582520720718</c:v>
                      </c:pt>
                      <c:pt idx="5">
                        <c:v>391.64549287528109</c:v>
                      </c:pt>
                      <c:pt idx="6">
                        <c:v>48.904168656511089</c:v>
                      </c:pt>
                      <c:pt idx="7">
                        <c:v>58.009588444144896</c:v>
                      </c:pt>
                      <c:pt idx="8">
                        <c:v>66.083579018941862</c:v>
                      </c:pt>
                      <c:pt idx="9">
                        <c:v>161.79146388894139</c:v>
                      </c:pt>
                      <c:pt idx="10">
                        <c:v>105.49418617696311</c:v>
                      </c:pt>
                      <c:pt idx="11">
                        <c:v>58.324466897537597</c:v>
                      </c:pt>
                      <c:pt idx="12">
                        <c:v>105.75253148981639</c:v>
                      </c:pt>
                      <c:pt idx="13">
                        <c:v>129.32907309610272</c:v>
                      </c:pt>
                      <c:pt idx="14">
                        <c:v>228.59628082331736</c:v>
                      </c:pt>
                      <c:pt idx="15">
                        <c:v>139.91774534600742</c:v>
                      </c:pt>
                      <c:pt idx="16">
                        <c:v>491.54804334186781</c:v>
                      </c:pt>
                      <c:pt idx="17">
                        <c:v>490.72002907976753</c:v>
                      </c:pt>
                      <c:pt idx="18">
                        <c:v>58.667525396016394</c:v>
                      </c:pt>
                      <c:pt idx="19">
                        <c:v>208.48298365803069</c:v>
                      </c:pt>
                      <c:pt idx="20">
                        <c:v>98.035571027882085</c:v>
                      </c:pt>
                      <c:pt idx="21">
                        <c:v>131.62920661392312</c:v>
                      </c:pt>
                      <c:pt idx="22">
                        <c:v>102.46526116378412</c:v>
                      </c:pt>
                      <c:pt idx="23">
                        <c:v>2964.9537688526775</c:v>
                      </c:pt>
                      <c:pt idx="24">
                        <c:v>1330.814579509077</c:v>
                      </c:pt>
                      <c:pt idx="25">
                        <c:v>40.590358594428942</c:v>
                      </c:pt>
                      <c:pt idx="26">
                        <c:v>74.787972886292508</c:v>
                      </c:pt>
                      <c:pt idx="27">
                        <c:v>80.615307067939483</c:v>
                      </c:pt>
                      <c:pt idx="28">
                        <c:v>105.30198415431329</c:v>
                      </c:pt>
                      <c:pt idx="29">
                        <c:v>122.25664503236565</c:v>
                      </c:pt>
                      <c:pt idx="30">
                        <c:v>592.6670692325838</c:v>
                      </c:pt>
                      <c:pt idx="31">
                        <c:v>164.52908460023872</c:v>
                      </c:pt>
                      <c:pt idx="32">
                        <c:v>162.34742494357164</c:v>
                      </c:pt>
                      <c:pt idx="33">
                        <c:v>108.16702723715146</c:v>
                      </c:pt>
                      <c:pt idx="34">
                        <c:v>2844.7830703326972</c:v>
                      </c:pt>
                      <c:pt idx="35">
                        <c:v>132.13880936615561</c:v>
                      </c:pt>
                      <c:pt idx="36">
                        <c:v>49.260405641642414</c:v>
                      </c:pt>
                      <c:pt idx="37">
                        <c:v>896.61207055346608</c:v>
                      </c:pt>
                      <c:pt idx="38">
                        <c:v>146.80909460182633</c:v>
                      </c:pt>
                      <c:pt idx="39">
                        <c:v>54.346198638191574</c:v>
                      </c:pt>
                      <c:pt idx="40">
                        <c:v>147.73812888549179</c:v>
                      </c:pt>
                      <c:pt idx="41">
                        <c:v>67.460305486289641</c:v>
                      </c:pt>
                      <c:pt idx="42">
                        <c:v>38.808093924821556</c:v>
                      </c:pt>
                      <c:pt idx="43">
                        <c:v>520.43192667906089</c:v>
                      </c:pt>
                      <c:pt idx="44">
                        <c:v>28.00606189658804</c:v>
                      </c:pt>
                      <c:pt idx="45">
                        <c:v>112.04005554436007</c:v>
                      </c:pt>
                      <c:pt idx="46">
                        <c:v>517.63697565466305</c:v>
                      </c:pt>
                      <c:pt idx="47">
                        <c:v>98.375222381082764</c:v>
                      </c:pt>
                      <c:pt idx="48">
                        <c:v>97.478348007607451</c:v>
                      </c:pt>
                      <c:pt idx="49">
                        <c:v>1310.9563563320551</c:v>
                      </c:pt>
                      <c:pt idx="50">
                        <c:v>88.786197566208315</c:v>
                      </c:pt>
                      <c:pt idx="51">
                        <c:v>165.52942759302675</c:v>
                      </c:pt>
                      <c:pt idx="52">
                        <c:v>65.258146672598826</c:v>
                      </c:pt>
                      <c:pt idx="53">
                        <c:v>1380.8463188564183</c:v>
                      </c:pt>
                      <c:pt idx="54">
                        <c:v>86.069538556707641</c:v>
                      </c:pt>
                      <c:pt idx="55">
                        <c:v>126.89834368975211</c:v>
                      </c:pt>
                      <c:pt idx="56">
                        <c:v>442.26726772165324</c:v>
                      </c:pt>
                      <c:pt idx="57">
                        <c:v>595.70309864498654</c:v>
                      </c:pt>
                      <c:pt idx="58">
                        <c:v>67.302256582554335</c:v>
                      </c:pt>
                      <c:pt idx="59">
                        <c:v>72.724103568370978</c:v>
                      </c:pt>
                      <c:pt idx="60">
                        <c:v>74.454755674157738</c:v>
                      </c:pt>
                      <c:pt idx="61">
                        <c:v>1951.3991342937938</c:v>
                      </c:pt>
                      <c:pt idx="62">
                        <c:v>79.757316907799279</c:v>
                      </c:pt>
                      <c:pt idx="63">
                        <c:v>611.20526880263776</c:v>
                      </c:pt>
                      <c:pt idx="64">
                        <c:v>191945.66863284234</c:v>
                      </c:pt>
                      <c:pt idx="65">
                        <c:v>54.302638812356619</c:v>
                      </c:pt>
                      <c:pt idx="66">
                        <c:v>108.49832934447747</c:v>
                      </c:pt>
                      <c:pt idx="67">
                        <c:v>58.611440899180216</c:v>
                      </c:pt>
                      <c:pt idx="68">
                        <c:v>67.749998500456229</c:v>
                      </c:pt>
                      <c:pt idx="69">
                        <c:v>103.44392290856787</c:v>
                      </c:pt>
                      <c:pt idx="70">
                        <c:v>157.9876866861714</c:v>
                      </c:pt>
                      <c:pt idx="71">
                        <c:v>78.04029677208554</c:v>
                      </c:pt>
                      <c:pt idx="72">
                        <c:v>61.161593467356973</c:v>
                      </c:pt>
                      <c:pt idx="73">
                        <c:v>110.11660080134656</c:v>
                      </c:pt>
                      <c:pt idx="74">
                        <c:v>121.45831731557112</c:v>
                      </c:pt>
                      <c:pt idx="75">
                        <c:v>195.84238570411895</c:v>
                      </c:pt>
                      <c:pt idx="76">
                        <c:v>220.48594944713381</c:v>
                      </c:pt>
                      <c:pt idx="77">
                        <c:v>719.41883339021388</c:v>
                      </c:pt>
                      <c:pt idx="78">
                        <c:v>1028.4286448048078</c:v>
                      </c:pt>
                      <c:pt idx="79">
                        <c:v>9811.3809636869628</c:v>
                      </c:pt>
                      <c:pt idx="80">
                        <c:v>363.78619023111969</c:v>
                      </c:pt>
                      <c:pt idx="81">
                        <c:v>152.70836743344151</c:v>
                      </c:pt>
                      <c:pt idx="82">
                        <c:v>67.142322338536374</c:v>
                      </c:pt>
                      <c:pt idx="83">
                        <c:v>801.33075255091114</c:v>
                      </c:pt>
                      <c:pt idx="84">
                        <c:v>148.4940414279759</c:v>
                      </c:pt>
                      <c:pt idx="85">
                        <c:v>74.710699306535588</c:v>
                      </c:pt>
                      <c:pt idx="86">
                        <c:v>96.212866098210597</c:v>
                      </c:pt>
                      <c:pt idx="87">
                        <c:v>244.74496807647117</c:v>
                      </c:pt>
                      <c:pt idx="88">
                        <c:v>1077.6675850739464</c:v>
                      </c:pt>
                      <c:pt idx="89">
                        <c:v>186.73728220274566</c:v>
                      </c:pt>
                      <c:pt idx="90">
                        <c:v>439.07872514405938</c:v>
                      </c:pt>
                      <c:pt idx="91">
                        <c:v>74.147888474107518</c:v>
                      </c:pt>
                      <c:pt idx="92">
                        <c:v>111.0922260043541</c:v>
                      </c:pt>
                      <c:pt idx="93">
                        <c:v>163.69443310889099</c:v>
                      </c:pt>
                      <c:pt idx="94">
                        <c:v>378.13046181368117</c:v>
                      </c:pt>
                      <c:pt idx="95">
                        <c:v>894.05220419727516</c:v>
                      </c:pt>
                      <c:pt idx="96">
                        <c:v>714.39699152727644</c:v>
                      </c:pt>
                      <c:pt idx="97">
                        <c:v>462.51500910213076</c:v>
                      </c:pt>
                      <c:pt idx="98">
                        <c:v>563.86373294241082</c:v>
                      </c:pt>
                      <c:pt idx="99">
                        <c:v>450.80337464856211</c:v>
                      </c:pt>
                      <c:pt idx="100">
                        <c:v>423.00707024103616</c:v>
                      </c:pt>
                      <c:pt idx="101">
                        <c:v>599.45477218886788</c:v>
                      </c:pt>
                      <c:pt idx="102">
                        <c:v>230.29400115728896</c:v>
                      </c:pt>
                      <c:pt idx="103">
                        <c:v>596.38639982295069</c:v>
                      </c:pt>
                      <c:pt idx="104">
                        <c:v>138032.71688413844</c:v>
                      </c:pt>
                      <c:pt idx="105">
                        <c:v>389.94624363080663</c:v>
                      </c:pt>
                      <c:pt idx="106">
                        <c:v>7018.8725269270481</c:v>
                      </c:pt>
                      <c:pt idx="107">
                        <c:v>778.30579031224318</c:v>
                      </c:pt>
                      <c:pt idx="108">
                        <c:v>29840.127863037029</c:v>
                      </c:pt>
                      <c:pt idx="109">
                        <c:v>321.88748595459117</c:v>
                      </c:pt>
                      <c:pt idx="110">
                        <c:v>204.08576504649116</c:v>
                      </c:pt>
                      <c:pt idx="111">
                        <c:v>27792.641868944094</c:v>
                      </c:pt>
                      <c:pt idx="112">
                        <c:v>7541.7738630424328</c:v>
                      </c:pt>
                      <c:pt idx="113">
                        <c:v>185.16008848493667</c:v>
                      </c:pt>
                      <c:pt idx="114">
                        <c:v>3320523.1636657538</c:v>
                      </c:pt>
                      <c:pt idx="115">
                        <c:v>1904.3809775163231</c:v>
                      </c:pt>
                      <c:pt idx="116">
                        <c:v>45539215.36751128</c:v>
                      </c:pt>
                      <c:pt idx="117">
                        <c:v>7126.9627218838168</c:v>
                      </c:pt>
                      <c:pt idx="118">
                        <c:v>111.05148608521533</c:v>
                      </c:pt>
                      <c:pt idx="119">
                        <c:v>3127.2094638819699</c:v>
                      </c:pt>
                      <c:pt idx="120">
                        <c:v>1063.43409490917</c:v>
                      </c:pt>
                      <c:pt idx="121">
                        <c:v>3519.8682853350751</c:v>
                      </c:pt>
                      <c:pt idx="122">
                        <c:v>667.24271927882091</c:v>
                      </c:pt>
                      <c:pt idx="123">
                        <c:v>1953.2949874128917</c:v>
                      </c:pt>
                      <c:pt idx="124">
                        <c:v>4052.7085460954681</c:v>
                      </c:pt>
                      <c:pt idx="125">
                        <c:v>4551.063277642289</c:v>
                      </c:pt>
                      <c:pt idx="126">
                        <c:v>22620.212444537268</c:v>
                      </c:pt>
                      <c:pt idx="127">
                        <c:v>357.69897996265195</c:v>
                      </c:pt>
                      <c:pt idx="128">
                        <c:v>16306.163112317534</c:v>
                      </c:pt>
                      <c:pt idx="129">
                        <c:v>6108.3684143949167</c:v>
                      </c:pt>
                      <c:pt idx="130">
                        <c:v>667.26567217850425</c:v>
                      </c:pt>
                      <c:pt idx="131">
                        <c:v>1746.1895197712424</c:v>
                      </c:pt>
                      <c:pt idx="132">
                        <c:v>6277.8086388460915</c:v>
                      </c:pt>
                      <c:pt idx="133">
                        <c:v>325.83290084911522</c:v>
                      </c:pt>
                      <c:pt idx="134">
                        <c:v>358.13468523722361</c:v>
                      </c:pt>
                      <c:pt idx="135">
                        <c:v>2406.9285230240262</c:v>
                      </c:pt>
                      <c:pt idx="136">
                        <c:v>185.06566827771331</c:v>
                      </c:pt>
                      <c:pt idx="137">
                        <c:v>1465.2803092492895</c:v>
                      </c:pt>
                      <c:pt idx="138">
                        <c:v>168836.29305159036</c:v>
                      </c:pt>
                      <c:pt idx="139">
                        <c:v>233.76174542306566</c:v>
                      </c:pt>
                      <c:pt idx="140">
                        <c:v>7259.3329262488833</c:v>
                      </c:pt>
                      <c:pt idx="141">
                        <c:v>1256.6030605065112</c:v>
                      </c:pt>
                      <c:pt idx="142">
                        <c:v>106.8103320265589</c:v>
                      </c:pt>
                      <c:pt idx="143">
                        <c:v>157.66853613630667</c:v>
                      </c:pt>
                      <c:pt idx="144">
                        <c:v>222.2366283893345</c:v>
                      </c:pt>
                      <c:pt idx="145">
                        <c:v>832.79699537526812</c:v>
                      </c:pt>
                      <c:pt idx="146">
                        <c:v>80292.046649568714</c:v>
                      </c:pt>
                      <c:pt idx="147">
                        <c:v>26607.994976405396</c:v>
                      </c:pt>
                      <c:pt idx="148">
                        <c:v>307.58735083655853</c:v>
                      </c:pt>
                      <c:pt idx="149">
                        <c:v>655.86051524379377</c:v>
                      </c:pt>
                      <c:pt idx="150">
                        <c:v>2506.6818546442555</c:v>
                      </c:pt>
                      <c:pt idx="151">
                        <c:v>7129.0014364278859</c:v>
                      </c:pt>
                      <c:pt idx="152">
                        <c:v>110980.08397497098</c:v>
                      </c:pt>
                      <c:pt idx="153">
                        <c:v>815.64355067672773</c:v>
                      </c:pt>
                      <c:pt idx="154">
                        <c:v>24346.057212050575</c:v>
                      </c:pt>
                      <c:pt idx="155">
                        <c:v>354.29223840437555</c:v>
                      </c:pt>
                      <c:pt idx="156">
                        <c:v>2711.1637692395607</c:v>
                      </c:pt>
                      <c:pt idx="157">
                        <c:v>3159.8502995208664</c:v>
                      </c:pt>
                      <c:pt idx="158">
                        <c:v>5420.277931493607</c:v>
                      </c:pt>
                      <c:pt idx="159">
                        <c:v>140.7534285694623</c:v>
                      </c:pt>
                      <c:pt idx="160">
                        <c:v>92.813153631757999</c:v>
                      </c:pt>
                      <c:pt idx="161">
                        <c:v>50979.21866024741</c:v>
                      </c:pt>
                      <c:pt idx="162">
                        <c:v>529.74902994616491</c:v>
                      </c:pt>
                      <c:pt idx="163">
                        <c:v>2293.5980104639016</c:v>
                      </c:pt>
                      <c:pt idx="164">
                        <c:v>1246.688413616745</c:v>
                      </c:pt>
                      <c:pt idx="165">
                        <c:v>3374.3808117556264</c:v>
                      </c:pt>
                      <c:pt idx="166">
                        <c:v>66.125618028173022</c:v>
                      </c:pt>
                      <c:pt idx="167">
                        <c:v>467.42852142988045</c:v>
                      </c:pt>
                      <c:pt idx="168">
                        <c:v>887750.59844736021</c:v>
                      </c:pt>
                      <c:pt idx="169">
                        <c:v>77612.380276102471</c:v>
                      </c:pt>
                      <c:pt idx="170">
                        <c:v>321.51750128773517</c:v>
                      </c:pt>
                      <c:pt idx="171">
                        <c:v>828.11049548496135</c:v>
                      </c:pt>
                      <c:pt idx="172">
                        <c:v>92.853070678705905</c:v>
                      </c:pt>
                      <c:pt idx="173">
                        <c:v>168.93877481623716</c:v>
                      </c:pt>
                      <c:pt idx="174">
                        <c:v>180.42011748388202</c:v>
                      </c:pt>
                      <c:pt idx="175">
                        <c:v>231.40822203843075</c:v>
                      </c:pt>
                      <c:pt idx="176">
                        <c:v>95381454435.467072</c:v>
                      </c:pt>
                      <c:pt idx="177">
                        <c:v>838.13979372380709</c:v>
                      </c:pt>
                      <c:pt idx="178">
                        <c:v>102.98895975220161</c:v>
                      </c:pt>
                      <c:pt idx="179">
                        <c:v>461.01134929854391</c:v>
                      </c:pt>
                      <c:pt idx="180">
                        <c:v>10373.107533580223</c:v>
                      </c:pt>
                      <c:pt idx="181">
                        <c:v>620.3591124084387</c:v>
                      </c:pt>
                      <c:pt idx="182">
                        <c:v>49.149643081570574</c:v>
                      </c:pt>
                      <c:pt idx="183">
                        <c:v>176.09991915471258</c:v>
                      </c:pt>
                      <c:pt idx="184">
                        <c:v>83.888336896922809</c:v>
                      </c:pt>
                      <c:pt idx="185">
                        <c:v>15.453797001676804</c:v>
                      </c:pt>
                      <c:pt idx="186">
                        <c:v>31.553785727484133</c:v>
                      </c:pt>
                      <c:pt idx="187">
                        <c:v>81.818124319330579</c:v>
                      </c:pt>
                      <c:pt idx="188">
                        <c:v>21.77394584064438</c:v>
                      </c:pt>
                      <c:pt idx="189">
                        <c:v>48.959188366927179</c:v>
                      </c:pt>
                      <c:pt idx="190">
                        <c:v>535.82902106995743</c:v>
                      </c:pt>
                      <c:pt idx="191">
                        <c:v>14.931900836902733</c:v>
                      </c:pt>
                      <c:pt idx="192">
                        <c:v>17.764168519143102</c:v>
                      </c:pt>
                      <c:pt idx="193">
                        <c:v>17.697045867509161</c:v>
                      </c:pt>
                      <c:pt idx="194">
                        <c:v>541.22119022735592</c:v>
                      </c:pt>
                      <c:pt idx="195">
                        <c:v>35.182318908772885</c:v>
                      </c:pt>
                      <c:pt idx="196">
                        <c:v>240.98386076144615</c:v>
                      </c:pt>
                      <c:pt idx="197">
                        <c:v>41.585689919702872</c:v>
                      </c:pt>
                      <c:pt idx="198">
                        <c:v>118.4725532097959</c:v>
                      </c:pt>
                      <c:pt idx="199">
                        <c:v>28.990331129557649</c:v>
                      </c:pt>
                      <c:pt idx="200">
                        <c:v>16.906893417772245</c:v>
                      </c:pt>
                      <c:pt idx="201">
                        <c:v>113.77440494693066</c:v>
                      </c:pt>
                      <c:pt idx="202">
                        <c:v>67.586793794926649</c:v>
                      </c:pt>
                      <c:pt idx="203">
                        <c:v>31.01775884551525</c:v>
                      </c:pt>
                      <c:pt idx="204">
                        <c:v>38.943739505198828</c:v>
                      </c:pt>
                      <c:pt idx="205">
                        <c:v>23.273665668817827</c:v>
                      </c:pt>
                      <c:pt idx="206">
                        <c:v>2866291.2184728072</c:v>
                      </c:pt>
                      <c:pt idx="207">
                        <c:v>139.06316457590378</c:v>
                      </c:pt>
                      <c:pt idx="208">
                        <c:v>43.58085274164258</c:v>
                      </c:pt>
                      <c:pt idx="209">
                        <c:v>34.953525218386034</c:v>
                      </c:pt>
                      <c:pt idx="210">
                        <c:v>72.770885652408253</c:v>
                      </c:pt>
                      <c:pt idx="211">
                        <c:v>63.476211238754424</c:v>
                      </c:pt>
                      <c:pt idx="212">
                        <c:v>82.681041101702078</c:v>
                      </c:pt>
                      <c:pt idx="213">
                        <c:v>43.179430536049097</c:v>
                      </c:pt>
                      <c:pt idx="214">
                        <c:v>184.69139096379681</c:v>
                      </c:pt>
                      <c:pt idx="215">
                        <c:v>94.852607462387056</c:v>
                      </c:pt>
                      <c:pt idx="216">
                        <c:v>29.644348188092938</c:v>
                      </c:pt>
                      <c:pt idx="217">
                        <c:v>34.557984545352468</c:v>
                      </c:pt>
                      <c:pt idx="218">
                        <c:v>86.271317867671101</c:v>
                      </c:pt>
                      <c:pt idx="219">
                        <c:v>53.981799751966115</c:v>
                      </c:pt>
                      <c:pt idx="220">
                        <c:v>231.16444657809188</c:v>
                      </c:pt>
                      <c:pt idx="221">
                        <c:v>26.797869893027755</c:v>
                      </c:pt>
                      <c:pt idx="222">
                        <c:v>44.053318716627722</c:v>
                      </c:pt>
                      <c:pt idx="223">
                        <c:v>70.086410800234646</c:v>
                      </c:pt>
                      <c:pt idx="224">
                        <c:v>14970.860888534247</c:v>
                      </c:pt>
                      <c:pt idx="225">
                        <c:v>64.597165114373354</c:v>
                      </c:pt>
                      <c:pt idx="226">
                        <c:v>35.685155968329042</c:v>
                      </c:pt>
                      <c:pt idx="227">
                        <c:v>28.805740449518829</c:v>
                      </c:pt>
                      <c:pt idx="228">
                        <c:v>51.059865123890731</c:v>
                      </c:pt>
                      <c:pt idx="229">
                        <c:v>35.368658181209867</c:v>
                      </c:pt>
                      <c:pt idx="230">
                        <c:v>103.69541020228372</c:v>
                      </c:pt>
                      <c:pt idx="231">
                        <c:v>12.860852962815869</c:v>
                      </c:pt>
                      <c:pt idx="232">
                        <c:v>15.889834240645474</c:v>
                      </c:pt>
                      <c:pt idx="233">
                        <c:v>42.333504555890521</c:v>
                      </c:pt>
                      <c:pt idx="234">
                        <c:v>37.698963535715819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73-4719-B5F5-F000EE62DBFE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Sheet1!$AT$19:$AT$253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Sheet1!$AX$19:$AX$253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144.82695292185895</c:v>
                      </c:pt>
                      <c:pt idx="1">
                        <c:v>82.974784666358261</c:v>
                      </c:pt>
                      <c:pt idx="2">
                        <c:v>34.531335301808888</c:v>
                      </c:pt>
                      <c:pt idx="3">
                        <c:v>22.989505883799968</c:v>
                      </c:pt>
                      <c:pt idx="4">
                        <c:v>53.26584441774969</c:v>
                      </c:pt>
                      <c:pt idx="5">
                        <c:v>41.398703241394166</c:v>
                      </c:pt>
                      <c:pt idx="6">
                        <c:v>52.564915932613538</c:v>
                      </c:pt>
                      <c:pt idx="7">
                        <c:v>56.033540601784502</c:v>
                      </c:pt>
                      <c:pt idx="8">
                        <c:v>43.771147433982954</c:v>
                      </c:pt>
                      <c:pt idx="9">
                        <c:v>100.7526389848928</c:v>
                      </c:pt>
                      <c:pt idx="10">
                        <c:v>94.660875367355914</c:v>
                      </c:pt>
                      <c:pt idx="11">
                        <c:v>100.51828519843858</c:v>
                      </c:pt>
                      <c:pt idx="12">
                        <c:v>53.047909829722144</c:v>
                      </c:pt>
                      <c:pt idx="13">
                        <c:v>68.36956504789795</c:v>
                      </c:pt>
                      <c:pt idx="14">
                        <c:v>53.849197124222677</c:v>
                      </c:pt>
                      <c:pt idx="15">
                        <c:v>37.506374515159074</c:v>
                      </c:pt>
                      <c:pt idx="16">
                        <c:v>56.881582429870868</c:v>
                      </c:pt>
                      <c:pt idx="17">
                        <c:v>101.78339581660912</c:v>
                      </c:pt>
                      <c:pt idx="18">
                        <c:v>70.048999252396172</c:v>
                      </c:pt>
                      <c:pt idx="19">
                        <c:v>66.593093429501678</c:v>
                      </c:pt>
                      <c:pt idx="20">
                        <c:v>75.135489063703503</c:v>
                      </c:pt>
                      <c:pt idx="21">
                        <c:v>104.31979170390063</c:v>
                      </c:pt>
                      <c:pt idx="22">
                        <c:v>64.833738723888942</c:v>
                      </c:pt>
                      <c:pt idx="23">
                        <c:v>223.77375483045</c:v>
                      </c:pt>
                      <c:pt idx="24">
                        <c:v>594.71760389469807</c:v>
                      </c:pt>
                      <c:pt idx="25">
                        <c:v>54.026373463143635</c:v>
                      </c:pt>
                      <c:pt idx="26">
                        <c:v>95.13987132380629</c:v>
                      </c:pt>
                      <c:pt idx="27">
                        <c:v>67.714273591467546</c:v>
                      </c:pt>
                      <c:pt idx="28">
                        <c:v>83.576109075666409</c:v>
                      </c:pt>
                      <c:pt idx="29">
                        <c:v>94.967245771771658</c:v>
                      </c:pt>
                      <c:pt idx="30">
                        <c:v>87.761686186874599</c:v>
                      </c:pt>
                      <c:pt idx="31">
                        <c:v>55.144133350020041</c:v>
                      </c:pt>
                      <c:pt idx="32">
                        <c:v>111.54655375573695</c:v>
                      </c:pt>
                      <c:pt idx="33">
                        <c:v>120.00594783315945</c:v>
                      </c:pt>
                      <c:pt idx="34">
                        <c:v>63.778629083321533</c:v>
                      </c:pt>
                      <c:pt idx="35">
                        <c:v>93.198221724821437</c:v>
                      </c:pt>
                      <c:pt idx="36">
                        <c:v>196.24540174795467</c:v>
                      </c:pt>
                      <c:pt idx="37">
                        <c:v>71.494642742489532</c:v>
                      </c:pt>
                      <c:pt idx="38">
                        <c:v>75.406289376876515</c:v>
                      </c:pt>
                      <c:pt idx="39">
                        <c:v>58.935964141404106</c:v>
                      </c:pt>
                      <c:pt idx="40">
                        <c:v>78.856313585532277</c:v>
                      </c:pt>
                      <c:pt idx="41">
                        <c:v>118.64127650204132</c:v>
                      </c:pt>
                      <c:pt idx="42">
                        <c:v>64.234871130153053</c:v>
                      </c:pt>
                      <c:pt idx="43">
                        <c:v>62.840644385195077</c:v>
                      </c:pt>
                      <c:pt idx="44">
                        <c:v>75.73203600763803</c:v>
                      </c:pt>
                      <c:pt idx="45">
                        <c:v>215.7529362142391</c:v>
                      </c:pt>
                      <c:pt idx="46">
                        <c:v>54.207799570222456</c:v>
                      </c:pt>
                      <c:pt idx="47">
                        <c:v>88.303653144125633</c:v>
                      </c:pt>
                      <c:pt idx="48">
                        <c:v>111.21273491120026</c:v>
                      </c:pt>
                      <c:pt idx="49">
                        <c:v>61.903659673489877</c:v>
                      </c:pt>
                      <c:pt idx="50">
                        <c:v>60.230941828186481</c:v>
                      </c:pt>
                      <c:pt idx="51">
                        <c:v>86.540095233589312</c:v>
                      </c:pt>
                      <c:pt idx="52">
                        <c:v>61.963624046844942</c:v>
                      </c:pt>
                      <c:pt idx="53">
                        <c:v>138.02178325173452</c:v>
                      </c:pt>
                      <c:pt idx="54">
                        <c:v>65.144955685800142</c:v>
                      </c:pt>
                      <c:pt idx="55">
                        <c:v>70.524623203939129</c:v>
                      </c:pt>
                      <c:pt idx="56">
                        <c:v>61.502492469104304</c:v>
                      </c:pt>
                      <c:pt idx="57">
                        <c:v>70.564882924452945</c:v>
                      </c:pt>
                      <c:pt idx="58">
                        <c:v>64.453146346173625</c:v>
                      </c:pt>
                      <c:pt idx="59">
                        <c:v>97.710695389504437</c:v>
                      </c:pt>
                      <c:pt idx="60">
                        <c:v>227.15129599731921</c:v>
                      </c:pt>
                      <c:pt idx="61">
                        <c:v>82.187971654447125</c:v>
                      </c:pt>
                      <c:pt idx="62">
                        <c:v>81.175218415218609</c:v>
                      </c:pt>
                      <c:pt idx="63">
                        <c:v>44.331050777716065</c:v>
                      </c:pt>
                      <c:pt idx="64">
                        <c:v>93.916056546767379</c:v>
                      </c:pt>
                      <c:pt idx="65">
                        <c:v>103.9465107929078</c:v>
                      </c:pt>
                      <c:pt idx="66">
                        <c:v>61.019590148111064</c:v>
                      </c:pt>
                      <c:pt idx="67">
                        <c:v>84.095639701942844</c:v>
                      </c:pt>
                      <c:pt idx="68">
                        <c:v>59.061178582461615</c:v>
                      </c:pt>
                      <c:pt idx="69">
                        <c:v>122.84506836478398</c:v>
                      </c:pt>
                      <c:pt idx="70">
                        <c:v>36.468101431386899</c:v>
                      </c:pt>
                      <c:pt idx="71">
                        <c:v>31.743858067178902</c:v>
                      </c:pt>
                      <c:pt idx="72">
                        <c:v>50.324624835853804</c:v>
                      </c:pt>
                      <c:pt idx="73">
                        <c:v>85.061261055993768</c:v>
                      </c:pt>
                      <c:pt idx="74">
                        <c:v>82.37436114581142</c:v>
                      </c:pt>
                      <c:pt idx="75">
                        <c:v>33.536777815507548</c:v>
                      </c:pt>
                      <c:pt idx="76">
                        <c:v>78.704456760095113</c:v>
                      </c:pt>
                      <c:pt idx="77">
                        <c:v>45.558820607096798</c:v>
                      </c:pt>
                      <c:pt idx="78">
                        <c:v>41.81082768382997</c:v>
                      </c:pt>
                      <c:pt idx="79">
                        <c:v>97.772903012566118</c:v>
                      </c:pt>
                      <c:pt idx="80">
                        <c:v>36.341624658775324</c:v>
                      </c:pt>
                      <c:pt idx="81">
                        <c:v>80.380578883473916</c:v>
                      </c:pt>
                      <c:pt idx="82">
                        <c:v>97.609280001376092</c:v>
                      </c:pt>
                      <c:pt idx="83">
                        <c:v>50.284698292624867</c:v>
                      </c:pt>
                      <c:pt idx="84">
                        <c:v>57.014856637424316</c:v>
                      </c:pt>
                      <c:pt idx="85">
                        <c:v>94.025427320337698</c:v>
                      </c:pt>
                      <c:pt idx="86">
                        <c:v>36.850684644764044</c:v>
                      </c:pt>
                      <c:pt idx="87">
                        <c:v>43.072103404549154</c:v>
                      </c:pt>
                      <c:pt idx="88">
                        <c:v>51.960294884199776</c:v>
                      </c:pt>
                      <c:pt idx="89">
                        <c:v>58.724739422600969</c:v>
                      </c:pt>
                      <c:pt idx="90">
                        <c:v>81.386470273708284</c:v>
                      </c:pt>
                      <c:pt idx="91">
                        <c:v>81.710194130276051</c:v>
                      </c:pt>
                      <c:pt idx="92">
                        <c:v>64.443364651167727</c:v>
                      </c:pt>
                      <c:pt idx="93">
                        <c:v>70.603169518250638</c:v>
                      </c:pt>
                      <c:pt idx="94">
                        <c:v>74.154316758190674</c:v>
                      </c:pt>
                      <c:pt idx="95">
                        <c:v>92.270841429044609</c:v>
                      </c:pt>
                      <c:pt idx="96">
                        <c:v>60.218428748561422</c:v>
                      </c:pt>
                      <c:pt idx="97">
                        <c:v>56.551755651637798</c:v>
                      </c:pt>
                      <c:pt idx="98">
                        <c:v>64.519668180173227</c:v>
                      </c:pt>
                      <c:pt idx="99">
                        <c:v>74.004058246322586</c:v>
                      </c:pt>
                      <c:pt idx="100">
                        <c:v>37.004925869120726</c:v>
                      </c:pt>
                      <c:pt idx="101">
                        <c:v>45.795790837166763</c:v>
                      </c:pt>
                      <c:pt idx="102">
                        <c:v>31.844286823786529</c:v>
                      </c:pt>
                      <c:pt idx="103">
                        <c:v>126.18573607345904</c:v>
                      </c:pt>
                      <c:pt idx="104">
                        <c:v>76.578952842168405</c:v>
                      </c:pt>
                      <c:pt idx="105">
                        <c:v>45.245406283429013</c:v>
                      </c:pt>
                      <c:pt idx="106">
                        <c:v>41.913598960386423</c:v>
                      </c:pt>
                      <c:pt idx="107">
                        <c:v>115.75395882708919</c:v>
                      </c:pt>
                      <c:pt idx="108">
                        <c:v>55.420103503513545</c:v>
                      </c:pt>
                      <c:pt idx="109">
                        <c:v>48.529388753223444</c:v>
                      </c:pt>
                      <c:pt idx="110">
                        <c:v>45.306724307962114</c:v>
                      </c:pt>
                      <c:pt idx="111">
                        <c:v>43.411804699735001</c:v>
                      </c:pt>
                      <c:pt idx="112">
                        <c:v>64.194588131112582</c:v>
                      </c:pt>
                      <c:pt idx="113">
                        <c:v>61.153567625313372</c:v>
                      </c:pt>
                      <c:pt idx="114">
                        <c:v>44.762483872868138</c:v>
                      </c:pt>
                      <c:pt idx="115">
                        <c:v>28.88121298103075</c:v>
                      </c:pt>
                      <c:pt idx="116">
                        <c:v>44.273966400345429</c:v>
                      </c:pt>
                      <c:pt idx="117">
                        <c:v>33.762389866140452</c:v>
                      </c:pt>
                      <c:pt idx="118">
                        <c:v>35.528279067257046</c:v>
                      </c:pt>
                      <c:pt idx="119">
                        <c:v>59.878552284437703</c:v>
                      </c:pt>
                      <c:pt idx="120">
                        <c:v>25.280326122235905</c:v>
                      </c:pt>
                      <c:pt idx="121">
                        <c:v>38.860325381146225</c:v>
                      </c:pt>
                      <c:pt idx="122">
                        <c:v>38.617239713198728</c:v>
                      </c:pt>
                      <c:pt idx="123">
                        <c:v>41.123187044450425</c:v>
                      </c:pt>
                      <c:pt idx="124">
                        <c:v>37.629094326388184</c:v>
                      </c:pt>
                      <c:pt idx="125">
                        <c:v>31.250737131170304</c:v>
                      </c:pt>
                      <c:pt idx="126">
                        <c:v>51.489182307267868</c:v>
                      </c:pt>
                      <c:pt idx="127">
                        <c:v>45.087011420847375</c:v>
                      </c:pt>
                      <c:pt idx="128">
                        <c:v>25.551848390660364</c:v>
                      </c:pt>
                      <c:pt idx="129">
                        <c:v>33.855699269783116</c:v>
                      </c:pt>
                      <c:pt idx="130">
                        <c:v>34.027480162154475</c:v>
                      </c:pt>
                      <c:pt idx="131">
                        <c:v>53.86566415389008</c:v>
                      </c:pt>
                      <c:pt idx="132">
                        <c:v>54.426126762556471</c:v>
                      </c:pt>
                      <c:pt idx="133">
                        <c:v>31.41636238533367</c:v>
                      </c:pt>
                      <c:pt idx="134">
                        <c:v>49.214508283773576</c:v>
                      </c:pt>
                      <c:pt idx="135">
                        <c:v>47.743998948037451</c:v>
                      </c:pt>
                      <c:pt idx="136">
                        <c:v>46.70339002225424</c:v>
                      </c:pt>
                      <c:pt idx="137">
                        <c:v>28.206856682313592</c:v>
                      </c:pt>
                      <c:pt idx="138">
                        <c:v>80.87910899889377</c:v>
                      </c:pt>
                      <c:pt idx="139">
                        <c:v>43.008919845103122</c:v>
                      </c:pt>
                      <c:pt idx="140">
                        <c:v>62.630980606115173</c:v>
                      </c:pt>
                      <c:pt idx="141">
                        <c:v>45.96566759294867</c:v>
                      </c:pt>
                      <c:pt idx="142">
                        <c:v>31.350795692325867</c:v>
                      </c:pt>
                      <c:pt idx="143">
                        <c:v>40.279950004411198</c:v>
                      </c:pt>
                      <c:pt idx="144">
                        <c:v>66.067772426677848</c:v>
                      </c:pt>
                      <c:pt idx="145">
                        <c:v>81.647898345597014</c:v>
                      </c:pt>
                      <c:pt idx="146">
                        <c:v>37.386270394971682</c:v>
                      </c:pt>
                      <c:pt idx="147">
                        <c:v>96.589661643027682</c:v>
                      </c:pt>
                      <c:pt idx="148">
                        <c:v>35.286278646001477</c:v>
                      </c:pt>
                      <c:pt idx="149">
                        <c:v>34.763794484895641</c:v>
                      </c:pt>
                      <c:pt idx="150">
                        <c:v>68.958559910546242</c:v>
                      </c:pt>
                      <c:pt idx="151">
                        <c:v>42.778923509463048</c:v>
                      </c:pt>
                      <c:pt idx="152">
                        <c:v>78.523246341340027</c:v>
                      </c:pt>
                      <c:pt idx="153">
                        <c:v>43.457025728603611</c:v>
                      </c:pt>
                      <c:pt idx="154">
                        <c:v>33.442429801123637</c:v>
                      </c:pt>
                      <c:pt idx="155">
                        <c:v>38.380856313447175</c:v>
                      </c:pt>
                      <c:pt idx="156">
                        <c:v>55.006291687734439</c:v>
                      </c:pt>
                      <c:pt idx="157">
                        <c:v>57.018957115113423</c:v>
                      </c:pt>
                      <c:pt idx="158">
                        <c:v>68.644759674667995</c:v>
                      </c:pt>
                      <c:pt idx="159">
                        <c:v>58.376045109816694</c:v>
                      </c:pt>
                      <c:pt idx="160">
                        <c:v>29.765130641111391</c:v>
                      </c:pt>
                      <c:pt idx="161">
                        <c:v>50.292492047831011</c:v>
                      </c:pt>
                      <c:pt idx="162">
                        <c:v>60.995087191001808</c:v>
                      </c:pt>
                      <c:pt idx="163">
                        <c:v>34.916394309501193</c:v>
                      </c:pt>
                      <c:pt idx="164">
                        <c:v>43.88334232427102</c:v>
                      </c:pt>
                      <c:pt idx="165">
                        <c:v>45.282810829279768</c:v>
                      </c:pt>
                      <c:pt idx="166">
                        <c:v>47.076969081557515</c:v>
                      </c:pt>
                      <c:pt idx="167">
                        <c:v>31.170072399979194</c:v>
                      </c:pt>
                      <c:pt idx="168">
                        <c:v>67.734173717912398</c:v>
                      </c:pt>
                      <c:pt idx="169">
                        <c:v>38.698980483096712</c:v>
                      </c:pt>
                      <c:pt idx="170">
                        <c:v>57.814484629838709</c:v>
                      </c:pt>
                      <c:pt idx="171">
                        <c:v>53.515886114814144</c:v>
                      </c:pt>
                      <c:pt idx="172">
                        <c:v>54.578004338665529</c:v>
                      </c:pt>
                      <c:pt idx="173">
                        <c:v>90.531466383034328</c:v>
                      </c:pt>
                      <c:pt idx="174">
                        <c:v>36.987815152076458</c:v>
                      </c:pt>
                      <c:pt idx="175">
                        <c:v>45.54234945852501</c:v>
                      </c:pt>
                      <c:pt idx="176">
                        <c:v>58.638074103155276</c:v>
                      </c:pt>
                      <c:pt idx="177">
                        <c:v>39.456009587080032</c:v>
                      </c:pt>
                      <c:pt idx="178">
                        <c:v>52.878035461039751</c:v>
                      </c:pt>
                      <c:pt idx="179">
                        <c:v>41.842735431221392</c:v>
                      </c:pt>
                      <c:pt idx="180">
                        <c:v>53.276190217332918</c:v>
                      </c:pt>
                      <c:pt idx="181">
                        <c:v>66.490890714833213</c:v>
                      </c:pt>
                      <c:pt idx="182">
                        <c:v>58.786461735115012</c:v>
                      </c:pt>
                      <c:pt idx="183">
                        <c:v>63.764999479486868</c:v>
                      </c:pt>
                      <c:pt idx="184">
                        <c:v>68.479331886893107</c:v>
                      </c:pt>
                      <c:pt idx="185">
                        <c:v>84.202650361628898</c:v>
                      </c:pt>
                      <c:pt idx="186">
                        <c:v>190.17909164444569</c:v>
                      </c:pt>
                      <c:pt idx="187">
                        <c:v>81.313229257590464</c:v>
                      </c:pt>
                      <c:pt idx="188">
                        <c:v>40.125233570916009</c:v>
                      </c:pt>
                      <c:pt idx="189">
                        <c:v>37.922559127704289</c:v>
                      </c:pt>
                      <c:pt idx="190">
                        <c:v>97.370023090174215</c:v>
                      </c:pt>
                      <c:pt idx="191">
                        <c:v>69.552628422413619</c:v>
                      </c:pt>
                      <c:pt idx="192">
                        <c:v>46.961583615730405</c:v>
                      </c:pt>
                      <c:pt idx="193">
                        <c:v>84.441689895380335</c:v>
                      </c:pt>
                      <c:pt idx="194">
                        <c:v>30.581443345950895</c:v>
                      </c:pt>
                      <c:pt idx="195">
                        <c:v>48.0983026139983</c:v>
                      </c:pt>
                      <c:pt idx="196">
                        <c:v>73.41733296547288</c:v>
                      </c:pt>
                      <c:pt idx="197">
                        <c:v>38.703164616604099</c:v>
                      </c:pt>
                      <c:pt idx="198">
                        <c:v>55.890989686427908</c:v>
                      </c:pt>
                      <c:pt idx="199">
                        <c:v>24.998907016722566</c:v>
                      </c:pt>
                      <c:pt idx="200">
                        <c:v>81.114087288396277</c:v>
                      </c:pt>
                      <c:pt idx="201">
                        <c:v>67.88048040247736</c:v>
                      </c:pt>
                      <c:pt idx="202">
                        <c:v>36.266620333647033</c:v>
                      </c:pt>
                      <c:pt idx="203">
                        <c:v>156.79678879981492</c:v>
                      </c:pt>
                      <c:pt idx="204">
                        <c:v>162.99975195834597</c:v>
                      </c:pt>
                      <c:pt idx="205">
                        <c:v>70.732637550615578</c:v>
                      </c:pt>
                      <c:pt idx="206">
                        <c:v>71.937960109874098</c:v>
                      </c:pt>
                      <c:pt idx="207">
                        <c:v>77.821963480035947</c:v>
                      </c:pt>
                      <c:pt idx="208">
                        <c:v>67.460588587916504</c:v>
                      </c:pt>
                      <c:pt idx="209">
                        <c:v>25.116312315746605</c:v>
                      </c:pt>
                      <c:pt idx="210">
                        <c:v>37.35720186259659</c:v>
                      </c:pt>
                      <c:pt idx="211">
                        <c:v>104.84352311846494</c:v>
                      </c:pt>
                      <c:pt idx="212">
                        <c:v>57.440137102482439</c:v>
                      </c:pt>
                      <c:pt idx="213">
                        <c:v>63.701560343795052</c:v>
                      </c:pt>
                      <c:pt idx="214">
                        <c:v>131.18589081236033</c:v>
                      </c:pt>
                      <c:pt idx="215">
                        <c:v>59.476791082745557</c:v>
                      </c:pt>
                      <c:pt idx="216">
                        <c:v>29.309229283382294</c:v>
                      </c:pt>
                      <c:pt idx="217">
                        <c:v>42.675817271654076</c:v>
                      </c:pt>
                      <c:pt idx="218">
                        <c:v>31.964724624424214</c:v>
                      </c:pt>
                      <c:pt idx="219">
                        <c:v>68.666190899173174</c:v>
                      </c:pt>
                      <c:pt idx="220">
                        <c:v>61.81378252107897</c:v>
                      </c:pt>
                      <c:pt idx="221">
                        <c:v>92.929777414364978</c:v>
                      </c:pt>
                      <c:pt idx="222">
                        <c:v>64.156074405965811</c:v>
                      </c:pt>
                      <c:pt idx="223">
                        <c:v>42.766825765227075</c:v>
                      </c:pt>
                      <c:pt idx="224">
                        <c:v>76.114445234704561</c:v>
                      </c:pt>
                      <c:pt idx="225">
                        <c:v>33.218197341058257</c:v>
                      </c:pt>
                      <c:pt idx="226">
                        <c:v>74.656614629282203</c:v>
                      </c:pt>
                      <c:pt idx="227">
                        <c:v>131.92090370864076</c:v>
                      </c:pt>
                      <c:pt idx="228">
                        <c:v>90.100868145851607</c:v>
                      </c:pt>
                      <c:pt idx="229">
                        <c:v>62.750713174486947</c:v>
                      </c:pt>
                      <c:pt idx="230">
                        <c:v>38.642382652570049</c:v>
                      </c:pt>
                      <c:pt idx="231">
                        <c:v>39.239091911163413</c:v>
                      </c:pt>
                      <c:pt idx="232">
                        <c:v>37.84711485350492</c:v>
                      </c:pt>
                      <c:pt idx="233">
                        <c:v>38.749646466393706</c:v>
                      </c:pt>
                      <c:pt idx="234">
                        <c:v>0.70017220352250187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073-4719-B5F5-F000EE62DBFE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Sheet1!$AT$19:$AT$253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0</c:v>
                      </c:pt>
                      <c:pt idx="1">
                        <c:v>8.3333333333333329E-2</c:v>
                      </c:pt>
                      <c:pt idx="2">
                        <c:v>0.16666666666666666</c:v>
                      </c:pt>
                      <c:pt idx="3">
                        <c:v>0.25</c:v>
                      </c:pt>
                      <c:pt idx="4">
                        <c:v>0.33333333333333331</c:v>
                      </c:pt>
                      <c:pt idx="5">
                        <c:v>0.41666666666666669</c:v>
                      </c:pt>
                      <c:pt idx="6">
                        <c:v>0.5</c:v>
                      </c:pt>
                      <c:pt idx="7">
                        <c:v>0.58333333333333337</c:v>
                      </c:pt>
                      <c:pt idx="8">
                        <c:v>0.66666666666666663</c:v>
                      </c:pt>
                      <c:pt idx="9">
                        <c:v>0.75</c:v>
                      </c:pt>
                      <c:pt idx="10">
                        <c:v>0.83333333333333337</c:v>
                      </c:pt>
                      <c:pt idx="11">
                        <c:v>0.91666666666666663</c:v>
                      </c:pt>
                      <c:pt idx="12">
                        <c:v>1</c:v>
                      </c:pt>
                      <c:pt idx="13">
                        <c:v>1.0833333333333333</c:v>
                      </c:pt>
                      <c:pt idx="14">
                        <c:v>1.1666666666666667</c:v>
                      </c:pt>
                      <c:pt idx="15">
                        <c:v>1.25</c:v>
                      </c:pt>
                      <c:pt idx="16">
                        <c:v>1.3333333333333333</c:v>
                      </c:pt>
                      <c:pt idx="17">
                        <c:v>1.4166666666666667</c:v>
                      </c:pt>
                      <c:pt idx="18">
                        <c:v>1.5</c:v>
                      </c:pt>
                      <c:pt idx="19">
                        <c:v>1.5833333333333333</c:v>
                      </c:pt>
                      <c:pt idx="20">
                        <c:v>1.6666666666666667</c:v>
                      </c:pt>
                      <c:pt idx="21">
                        <c:v>1.75</c:v>
                      </c:pt>
                      <c:pt idx="22">
                        <c:v>1.8333333333333333</c:v>
                      </c:pt>
                      <c:pt idx="23">
                        <c:v>1.9166666666666667</c:v>
                      </c:pt>
                      <c:pt idx="24">
                        <c:v>2</c:v>
                      </c:pt>
                      <c:pt idx="25">
                        <c:v>2.0833333333333335</c:v>
                      </c:pt>
                      <c:pt idx="26">
                        <c:v>2.1666666666666665</c:v>
                      </c:pt>
                      <c:pt idx="27">
                        <c:v>2.25</c:v>
                      </c:pt>
                      <c:pt idx="28">
                        <c:v>2.3333333333333335</c:v>
                      </c:pt>
                      <c:pt idx="29">
                        <c:v>2.4166666666666665</c:v>
                      </c:pt>
                      <c:pt idx="30">
                        <c:v>2.5</c:v>
                      </c:pt>
                      <c:pt idx="31">
                        <c:v>2.5833333333333335</c:v>
                      </c:pt>
                      <c:pt idx="32">
                        <c:v>2.6666666666666665</c:v>
                      </c:pt>
                      <c:pt idx="33">
                        <c:v>2.75</c:v>
                      </c:pt>
                      <c:pt idx="34">
                        <c:v>2.8333333333333335</c:v>
                      </c:pt>
                      <c:pt idx="35">
                        <c:v>2.9166666666666665</c:v>
                      </c:pt>
                      <c:pt idx="36">
                        <c:v>3</c:v>
                      </c:pt>
                      <c:pt idx="37">
                        <c:v>3.0833333333333335</c:v>
                      </c:pt>
                      <c:pt idx="38">
                        <c:v>3.1666666666666665</c:v>
                      </c:pt>
                      <c:pt idx="39">
                        <c:v>3.25</c:v>
                      </c:pt>
                      <c:pt idx="40">
                        <c:v>3.3333333333333335</c:v>
                      </c:pt>
                      <c:pt idx="41">
                        <c:v>3.4166666666666665</c:v>
                      </c:pt>
                      <c:pt idx="42">
                        <c:v>3.5</c:v>
                      </c:pt>
                      <c:pt idx="43">
                        <c:v>3.5833333333333335</c:v>
                      </c:pt>
                      <c:pt idx="44">
                        <c:v>3.6666666666666665</c:v>
                      </c:pt>
                      <c:pt idx="45">
                        <c:v>3.75</c:v>
                      </c:pt>
                      <c:pt idx="46">
                        <c:v>3.8333333333333335</c:v>
                      </c:pt>
                      <c:pt idx="47">
                        <c:v>3.9166666666666665</c:v>
                      </c:pt>
                      <c:pt idx="48">
                        <c:v>4</c:v>
                      </c:pt>
                      <c:pt idx="49">
                        <c:v>4.083333333333333</c:v>
                      </c:pt>
                      <c:pt idx="50">
                        <c:v>4.166666666666667</c:v>
                      </c:pt>
                      <c:pt idx="51">
                        <c:v>4.25</c:v>
                      </c:pt>
                      <c:pt idx="52">
                        <c:v>4.333333333333333</c:v>
                      </c:pt>
                      <c:pt idx="53">
                        <c:v>4.416666666666667</c:v>
                      </c:pt>
                      <c:pt idx="54">
                        <c:v>4.5</c:v>
                      </c:pt>
                      <c:pt idx="55">
                        <c:v>4.583333333333333</c:v>
                      </c:pt>
                      <c:pt idx="56">
                        <c:v>4.666666666666667</c:v>
                      </c:pt>
                      <c:pt idx="57">
                        <c:v>4.75</c:v>
                      </c:pt>
                      <c:pt idx="58">
                        <c:v>4.833333333333333</c:v>
                      </c:pt>
                      <c:pt idx="59">
                        <c:v>4.916666666666667</c:v>
                      </c:pt>
                      <c:pt idx="60">
                        <c:v>5</c:v>
                      </c:pt>
                      <c:pt idx="61">
                        <c:v>5.083333333333333</c:v>
                      </c:pt>
                      <c:pt idx="62">
                        <c:v>5.166666666666667</c:v>
                      </c:pt>
                      <c:pt idx="63">
                        <c:v>5.25</c:v>
                      </c:pt>
                      <c:pt idx="64">
                        <c:v>5.333333333333333</c:v>
                      </c:pt>
                      <c:pt idx="65">
                        <c:v>5.416666666666667</c:v>
                      </c:pt>
                      <c:pt idx="66">
                        <c:v>5.5</c:v>
                      </c:pt>
                      <c:pt idx="67">
                        <c:v>5.583333333333333</c:v>
                      </c:pt>
                      <c:pt idx="68">
                        <c:v>5.666666666666667</c:v>
                      </c:pt>
                      <c:pt idx="69">
                        <c:v>5.75</c:v>
                      </c:pt>
                      <c:pt idx="70">
                        <c:v>5.833333333333333</c:v>
                      </c:pt>
                      <c:pt idx="71">
                        <c:v>5.916666666666667</c:v>
                      </c:pt>
                      <c:pt idx="72">
                        <c:v>6</c:v>
                      </c:pt>
                      <c:pt idx="73">
                        <c:v>6.083333333333333</c:v>
                      </c:pt>
                      <c:pt idx="74">
                        <c:v>6.166666666666667</c:v>
                      </c:pt>
                      <c:pt idx="75">
                        <c:v>6.25</c:v>
                      </c:pt>
                      <c:pt idx="76">
                        <c:v>6.333333333333333</c:v>
                      </c:pt>
                      <c:pt idx="77">
                        <c:v>6.416666666666667</c:v>
                      </c:pt>
                      <c:pt idx="78">
                        <c:v>6.5</c:v>
                      </c:pt>
                      <c:pt idx="79">
                        <c:v>6.583333333333333</c:v>
                      </c:pt>
                      <c:pt idx="80">
                        <c:v>6.666666666666667</c:v>
                      </c:pt>
                      <c:pt idx="81">
                        <c:v>6.75</c:v>
                      </c:pt>
                      <c:pt idx="82">
                        <c:v>6.833333333333333</c:v>
                      </c:pt>
                      <c:pt idx="83">
                        <c:v>6.916666666666667</c:v>
                      </c:pt>
                      <c:pt idx="84">
                        <c:v>7</c:v>
                      </c:pt>
                      <c:pt idx="85">
                        <c:v>7.083333333333333</c:v>
                      </c:pt>
                      <c:pt idx="86">
                        <c:v>7.166666666666667</c:v>
                      </c:pt>
                      <c:pt idx="87">
                        <c:v>7.25</c:v>
                      </c:pt>
                      <c:pt idx="88">
                        <c:v>7.333333333333333</c:v>
                      </c:pt>
                      <c:pt idx="89">
                        <c:v>7.416666666666667</c:v>
                      </c:pt>
                      <c:pt idx="90">
                        <c:v>7.5</c:v>
                      </c:pt>
                      <c:pt idx="91">
                        <c:v>7.583333333333333</c:v>
                      </c:pt>
                      <c:pt idx="92">
                        <c:v>7.666666666666667</c:v>
                      </c:pt>
                      <c:pt idx="93">
                        <c:v>7.75</c:v>
                      </c:pt>
                      <c:pt idx="94">
                        <c:v>7.833333333333333</c:v>
                      </c:pt>
                      <c:pt idx="95">
                        <c:v>7.916666666666667</c:v>
                      </c:pt>
                      <c:pt idx="96">
                        <c:v>8</c:v>
                      </c:pt>
                      <c:pt idx="97">
                        <c:v>8.0833333333333339</c:v>
                      </c:pt>
                      <c:pt idx="98">
                        <c:v>8.1666666666666661</c:v>
                      </c:pt>
                      <c:pt idx="99">
                        <c:v>8.25</c:v>
                      </c:pt>
                      <c:pt idx="100">
                        <c:v>8.3333333333333339</c:v>
                      </c:pt>
                      <c:pt idx="101">
                        <c:v>8.4166666666666661</c:v>
                      </c:pt>
                      <c:pt idx="102">
                        <c:v>8.5</c:v>
                      </c:pt>
                      <c:pt idx="103">
                        <c:v>8.5833333333333339</c:v>
                      </c:pt>
                      <c:pt idx="104">
                        <c:v>8.6666666666666661</c:v>
                      </c:pt>
                      <c:pt idx="105">
                        <c:v>8.75</c:v>
                      </c:pt>
                      <c:pt idx="106">
                        <c:v>8.8333333333333339</c:v>
                      </c:pt>
                      <c:pt idx="107">
                        <c:v>8.9166666666666661</c:v>
                      </c:pt>
                      <c:pt idx="108">
                        <c:v>9</c:v>
                      </c:pt>
                      <c:pt idx="109">
                        <c:v>9.0833333333333339</c:v>
                      </c:pt>
                      <c:pt idx="110">
                        <c:v>9.1666666666666661</c:v>
                      </c:pt>
                      <c:pt idx="111">
                        <c:v>9.25</c:v>
                      </c:pt>
                      <c:pt idx="112">
                        <c:v>9.3333333333333339</c:v>
                      </c:pt>
                      <c:pt idx="113">
                        <c:v>9.4166666666666661</c:v>
                      </c:pt>
                      <c:pt idx="114">
                        <c:v>9.5</c:v>
                      </c:pt>
                      <c:pt idx="115">
                        <c:v>9.5833333333333339</c:v>
                      </c:pt>
                      <c:pt idx="116">
                        <c:v>9.6666666666666661</c:v>
                      </c:pt>
                      <c:pt idx="117">
                        <c:v>9.75</c:v>
                      </c:pt>
                      <c:pt idx="118">
                        <c:v>9.8333333333333339</c:v>
                      </c:pt>
                      <c:pt idx="119">
                        <c:v>9.9166666666666661</c:v>
                      </c:pt>
                      <c:pt idx="120">
                        <c:v>10</c:v>
                      </c:pt>
                      <c:pt idx="121">
                        <c:v>10.083333333333334</c:v>
                      </c:pt>
                      <c:pt idx="122">
                        <c:v>10.166666666666666</c:v>
                      </c:pt>
                      <c:pt idx="123">
                        <c:v>10.25</c:v>
                      </c:pt>
                      <c:pt idx="124">
                        <c:v>10.333333333333334</c:v>
                      </c:pt>
                      <c:pt idx="125">
                        <c:v>10.416666666666666</c:v>
                      </c:pt>
                      <c:pt idx="126">
                        <c:v>10.5</c:v>
                      </c:pt>
                      <c:pt idx="127">
                        <c:v>10.583333333333334</c:v>
                      </c:pt>
                      <c:pt idx="128">
                        <c:v>10.666666666666666</c:v>
                      </c:pt>
                      <c:pt idx="129">
                        <c:v>10.75</c:v>
                      </c:pt>
                      <c:pt idx="130">
                        <c:v>10.833333333333334</c:v>
                      </c:pt>
                      <c:pt idx="131">
                        <c:v>10.916666666666666</c:v>
                      </c:pt>
                      <c:pt idx="132">
                        <c:v>11</c:v>
                      </c:pt>
                      <c:pt idx="133">
                        <c:v>11.083333333333334</c:v>
                      </c:pt>
                      <c:pt idx="134">
                        <c:v>11.166666666666666</c:v>
                      </c:pt>
                      <c:pt idx="135">
                        <c:v>11.25</c:v>
                      </c:pt>
                      <c:pt idx="136">
                        <c:v>11.333333333333334</c:v>
                      </c:pt>
                      <c:pt idx="137">
                        <c:v>11.416666666666666</c:v>
                      </c:pt>
                      <c:pt idx="138">
                        <c:v>11.5</c:v>
                      </c:pt>
                      <c:pt idx="139">
                        <c:v>11.583333333333334</c:v>
                      </c:pt>
                      <c:pt idx="140">
                        <c:v>11.666666666666666</c:v>
                      </c:pt>
                      <c:pt idx="141">
                        <c:v>11.75</c:v>
                      </c:pt>
                      <c:pt idx="142">
                        <c:v>11.833333333333334</c:v>
                      </c:pt>
                      <c:pt idx="143">
                        <c:v>11.916666666666666</c:v>
                      </c:pt>
                      <c:pt idx="144">
                        <c:v>12</c:v>
                      </c:pt>
                      <c:pt idx="145">
                        <c:v>12.083333333333334</c:v>
                      </c:pt>
                      <c:pt idx="146">
                        <c:v>12.166666666666666</c:v>
                      </c:pt>
                      <c:pt idx="147">
                        <c:v>12.25</c:v>
                      </c:pt>
                      <c:pt idx="148">
                        <c:v>12.333333333333334</c:v>
                      </c:pt>
                      <c:pt idx="149">
                        <c:v>12.416666666666666</c:v>
                      </c:pt>
                      <c:pt idx="150">
                        <c:v>12.5</c:v>
                      </c:pt>
                      <c:pt idx="151">
                        <c:v>12.583333333333334</c:v>
                      </c:pt>
                      <c:pt idx="152">
                        <c:v>12.666666666666666</c:v>
                      </c:pt>
                      <c:pt idx="153">
                        <c:v>12.75</c:v>
                      </c:pt>
                      <c:pt idx="154">
                        <c:v>12.833333333333334</c:v>
                      </c:pt>
                      <c:pt idx="155">
                        <c:v>12.916666666666666</c:v>
                      </c:pt>
                      <c:pt idx="156">
                        <c:v>13</c:v>
                      </c:pt>
                      <c:pt idx="157">
                        <c:v>13.083333333333334</c:v>
                      </c:pt>
                      <c:pt idx="158">
                        <c:v>13.166666666666666</c:v>
                      </c:pt>
                      <c:pt idx="159">
                        <c:v>13.25</c:v>
                      </c:pt>
                      <c:pt idx="160">
                        <c:v>13.333333333333334</c:v>
                      </c:pt>
                      <c:pt idx="161">
                        <c:v>13.416666666666666</c:v>
                      </c:pt>
                      <c:pt idx="162">
                        <c:v>13.5</c:v>
                      </c:pt>
                      <c:pt idx="163">
                        <c:v>13.583333333333334</c:v>
                      </c:pt>
                      <c:pt idx="164">
                        <c:v>13.666666666666666</c:v>
                      </c:pt>
                      <c:pt idx="165">
                        <c:v>13.75</c:v>
                      </c:pt>
                      <c:pt idx="166">
                        <c:v>13.833333333333334</c:v>
                      </c:pt>
                      <c:pt idx="167">
                        <c:v>13.916666666666666</c:v>
                      </c:pt>
                      <c:pt idx="168">
                        <c:v>14</c:v>
                      </c:pt>
                      <c:pt idx="169">
                        <c:v>14.083333333333334</c:v>
                      </c:pt>
                      <c:pt idx="170">
                        <c:v>14.166666666666666</c:v>
                      </c:pt>
                      <c:pt idx="171">
                        <c:v>14.25</c:v>
                      </c:pt>
                      <c:pt idx="172">
                        <c:v>14.333333333333334</c:v>
                      </c:pt>
                      <c:pt idx="173">
                        <c:v>14.416666666666666</c:v>
                      </c:pt>
                      <c:pt idx="174">
                        <c:v>14.5</c:v>
                      </c:pt>
                      <c:pt idx="175">
                        <c:v>14.583333333333334</c:v>
                      </c:pt>
                      <c:pt idx="176">
                        <c:v>14.666666666666666</c:v>
                      </c:pt>
                      <c:pt idx="177">
                        <c:v>14.75</c:v>
                      </c:pt>
                      <c:pt idx="178">
                        <c:v>14.833333333333334</c:v>
                      </c:pt>
                      <c:pt idx="179">
                        <c:v>14.916666666666666</c:v>
                      </c:pt>
                      <c:pt idx="180">
                        <c:v>15</c:v>
                      </c:pt>
                      <c:pt idx="181">
                        <c:v>15.083333333333334</c:v>
                      </c:pt>
                      <c:pt idx="182">
                        <c:v>15.166666666666666</c:v>
                      </c:pt>
                      <c:pt idx="183">
                        <c:v>15.25</c:v>
                      </c:pt>
                      <c:pt idx="184">
                        <c:v>15.333333333333334</c:v>
                      </c:pt>
                      <c:pt idx="185">
                        <c:v>15.416666666666666</c:v>
                      </c:pt>
                      <c:pt idx="186">
                        <c:v>15.5</c:v>
                      </c:pt>
                      <c:pt idx="187">
                        <c:v>15.583333333333334</c:v>
                      </c:pt>
                      <c:pt idx="188">
                        <c:v>15.666666666666666</c:v>
                      </c:pt>
                      <c:pt idx="189">
                        <c:v>15.75</c:v>
                      </c:pt>
                      <c:pt idx="190">
                        <c:v>15.833333333333334</c:v>
                      </c:pt>
                      <c:pt idx="191">
                        <c:v>15.916666666666666</c:v>
                      </c:pt>
                      <c:pt idx="192">
                        <c:v>16</c:v>
                      </c:pt>
                      <c:pt idx="193">
                        <c:v>16.083333333333332</c:v>
                      </c:pt>
                      <c:pt idx="194">
                        <c:v>16.166666666666668</c:v>
                      </c:pt>
                      <c:pt idx="195">
                        <c:v>16.25</c:v>
                      </c:pt>
                      <c:pt idx="196">
                        <c:v>16.333333333333332</c:v>
                      </c:pt>
                      <c:pt idx="197">
                        <c:v>16.416666666666668</c:v>
                      </c:pt>
                      <c:pt idx="198">
                        <c:v>16.5</c:v>
                      </c:pt>
                      <c:pt idx="199">
                        <c:v>16.583333333333332</c:v>
                      </c:pt>
                      <c:pt idx="200">
                        <c:v>16.666666666666668</c:v>
                      </c:pt>
                      <c:pt idx="201">
                        <c:v>16.75</c:v>
                      </c:pt>
                      <c:pt idx="202">
                        <c:v>16.833333333333332</c:v>
                      </c:pt>
                      <c:pt idx="203">
                        <c:v>16.916666666666668</c:v>
                      </c:pt>
                      <c:pt idx="204">
                        <c:v>17</c:v>
                      </c:pt>
                      <c:pt idx="205">
                        <c:v>17.083333333333332</c:v>
                      </c:pt>
                      <c:pt idx="206">
                        <c:v>17.166666666666668</c:v>
                      </c:pt>
                      <c:pt idx="207">
                        <c:v>17.25</c:v>
                      </c:pt>
                      <c:pt idx="208">
                        <c:v>17.333333333333332</c:v>
                      </c:pt>
                      <c:pt idx="209">
                        <c:v>17.416666666666668</c:v>
                      </c:pt>
                      <c:pt idx="210">
                        <c:v>17.5</c:v>
                      </c:pt>
                      <c:pt idx="211">
                        <c:v>17.583333333333332</c:v>
                      </c:pt>
                      <c:pt idx="212">
                        <c:v>17.666666666666668</c:v>
                      </c:pt>
                      <c:pt idx="213">
                        <c:v>17.75</c:v>
                      </c:pt>
                      <c:pt idx="214">
                        <c:v>17.833333333333332</c:v>
                      </c:pt>
                      <c:pt idx="215">
                        <c:v>17.916666666666668</c:v>
                      </c:pt>
                      <c:pt idx="216">
                        <c:v>18</c:v>
                      </c:pt>
                      <c:pt idx="217">
                        <c:v>18.083333333333332</c:v>
                      </c:pt>
                      <c:pt idx="218">
                        <c:v>18.166666666666668</c:v>
                      </c:pt>
                      <c:pt idx="219">
                        <c:v>18.25</c:v>
                      </c:pt>
                      <c:pt idx="220">
                        <c:v>18.333333333333332</c:v>
                      </c:pt>
                      <c:pt idx="221">
                        <c:v>18.416666666666668</c:v>
                      </c:pt>
                      <c:pt idx="222">
                        <c:v>18.5</c:v>
                      </c:pt>
                      <c:pt idx="223">
                        <c:v>18.583333333333332</c:v>
                      </c:pt>
                      <c:pt idx="224">
                        <c:v>18.666666666666668</c:v>
                      </c:pt>
                      <c:pt idx="225">
                        <c:v>18.75</c:v>
                      </c:pt>
                      <c:pt idx="226">
                        <c:v>18.833333333333332</c:v>
                      </c:pt>
                      <c:pt idx="227">
                        <c:v>18.916666666666668</c:v>
                      </c:pt>
                      <c:pt idx="228">
                        <c:v>19</c:v>
                      </c:pt>
                      <c:pt idx="229">
                        <c:v>19.083333333333332</c:v>
                      </c:pt>
                      <c:pt idx="230">
                        <c:v>19.166666666666668</c:v>
                      </c:pt>
                      <c:pt idx="231">
                        <c:v>19.25</c:v>
                      </c:pt>
                      <c:pt idx="232">
                        <c:v>19.333333333333332</c:v>
                      </c:pt>
                      <c:pt idx="233">
                        <c:v>19.416666666666668</c:v>
                      </c:pt>
                      <c:pt idx="234">
                        <c:v>19.5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Sheet1!$AY$19:$AY$253</c15:sqref>
                        </c15:formulaRef>
                      </c:ext>
                    </c:extLst>
                    <c:numCache>
                      <c:formatCode>General</c:formatCode>
                      <c:ptCount val="235"/>
                      <c:pt idx="0">
                        <c:v>835.21826197387122</c:v>
                      </c:pt>
                      <c:pt idx="1">
                        <c:v>53.322326347384028</c:v>
                      </c:pt>
                      <c:pt idx="2">
                        <c:v>1947.8684176508582</c:v>
                      </c:pt>
                      <c:pt idx="3">
                        <c:v>2420.2219274451177</c:v>
                      </c:pt>
                      <c:pt idx="4">
                        <c:v>9757.2140866410627</c:v>
                      </c:pt>
                      <c:pt idx="5">
                        <c:v>448.12869946403845</c:v>
                      </c:pt>
                      <c:pt idx="6">
                        <c:v>1522.5539218827071</c:v>
                      </c:pt>
                      <c:pt idx="7">
                        <c:v>151.79336973889332</c:v>
                      </c:pt>
                      <c:pt idx="8">
                        <c:v>395.90573621468315</c:v>
                      </c:pt>
                      <c:pt idx="9">
                        <c:v>849.24936468768271</c:v>
                      </c:pt>
                      <c:pt idx="10">
                        <c:v>233.85043530287984</c:v>
                      </c:pt>
                      <c:pt idx="11">
                        <c:v>315.8307221366951</c:v>
                      </c:pt>
                      <c:pt idx="12">
                        <c:v>1271.5740983723701</c:v>
                      </c:pt>
                      <c:pt idx="13">
                        <c:v>1428.2550141417519</c:v>
                      </c:pt>
                      <c:pt idx="14">
                        <c:v>357.34933906006705</c:v>
                      </c:pt>
                      <c:pt idx="15">
                        <c:v>4728.8843660968332</c:v>
                      </c:pt>
                      <c:pt idx="16">
                        <c:v>277.92060700535438</c:v>
                      </c:pt>
                      <c:pt idx="17">
                        <c:v>9414.6098196609619</c:v>
                      </c:pt>
                      <c:pt idx="18">
                        <c:v>3981.4320628071209</c:v>
                      </c:pt>
                      <c:pt idx="19">
                        <c:v>271.19245773193364</c:v>
                      </c:pt>
                      <c:pt idx="20">
                        <c:v>3315.745116708255</c:v>
                      </c:pt>
                      <c:pt idx="21">
                        <c:v>1036.2012035696628</c:v>
                      </c:pt>
                      <c:pt idx="22">
                        <c:v>38783.485739544813</c:v>
                      </c:pt>
                      <c:pt idx="23">
                        <c:v>486.36823705285258</c:v>
                      </c:pt>
                      <c:pt idx="24">
                        <c:v>757.39001863272688</c:v>
                      </c:pt>
                      <c:pt idx="25">
                        <c:v>2720.5236325704336</c:v>
                      </c:pt>
                      <c:pt idx="26">
                        <c:v>67.409781217442671</c:v>
                      </c:pt>
                      <c:pt idx="27">
                        <c:v>781.18480393091966</c:v>
                      </c:pt>
                      <c:pt idx="28">
                        <c:v>274.86841054755763</c:v>
                      </c:pt>
                      <c:pt idx="29">
                        <c:v>1775.3855670498313</c:v>
                      </c:pt>
                      <c:pt idx="30">
                        <c:v>648.36359076471263</c:v>
                      </c:pt>
                      <c:pt idx="31">
                        <c:v>341.22753424339101</c:v>
                      </c:pt>
                      <c:pt idx="32">
                        <c:v>42169123.716999792</c:v>
                      </c:pt>
                      <c:pt idx="33">
                        <c:v>306.88173421686633</c:v>
                      </c:pt>
                      <c:pt idx="34">
                        <c:v>3651.3774462246474</c:v>
                      </c:pt>
                      <c:pt idx="35">
                        <c:v>297.32660127853342</c:v>
                      </c:pt>
                      <c:pt idx="36">
                        <c:v>1100.4863997816694</c:v>
                      </c:pt>
                      <c:pt idx="37">
                        <c:v>3932.9058089281389</c:v>
                      </c:pt>
                      <c:pt idx="38">
                        <c:v>302.92384320881774</c:v>
                      </c:pt>
                      <c:pt idx="39">
                        <c:v>676.06735252286762</c:v>
                      </c:pt>
                      <c:pt idx="40">
                        <c:v>2371895.1565710348</c:v>
                      </c:pt>
                      <c:pt idx="41">
                        <c:v>5650.2567259920534</c:v>
                      </c:pt>
                      <c:pt idx="42">
                        <c:v>2187.9735890973525</c:v>
                      </c:pt>
                      <c:pt idx="43">
                        <c:v>204.34454628190895</c:v>
                      </c:pt>
                      <c:pt idx="44">
                        <c:v>1052.8333030646522</c:v>
                      </c:pt>
                      <c:pt idx="45">
                        <c:v>917.26273816660751</c:v>
                      </c:pt>
                      <c:pt idx="46">
                        <c:v>1484.3675344031042</c:v>
                      </c:pt>
                      <c:pt idx="47">
                        <c:v>1329.281309689093</c:v>
                      </c:pt>
                      <c:pt idx="48">
                        <c:v>203.13737923988967</c:v>
                      </c:pt>
                      <c:pt idx="49">
                        <c:v>163.78867915704845</c:v>
                      </c:pt>
                      <c:pt idx="50">
                        <c:v>103.80373020994314</c:v>
                      </c:pt>
                      <c:pt idx="51">
                        <c:v>3662.5761646636192</c:v>
                      </c:pt>
                      <c:pt idx="52">
                        <c:v>5456.8782946271003</c:v>
                      </c:pt>
                      <c:pt idx="53">
                        <c:v>483.30063745688921</c:v>
                      </c:pt>
                      <c:pt idx="54">
                        <c:v>733.61594554220494</c:v>
                      </c:pt>
                      <c:pt idx="55">
                        <c:v>510596.47173910396</c:v>
                      </c:pt>
                      <c:pt idx="56">
                        <c:v>16435.881244477689</c:v>
                      </c:pt>
                      <c:pt idx="57">
                        <c:v>631.40867094934197</c:v>
                      </c:pt>
                      <c:pt idx="58">
                        <c:v>768.67398223024497</c:v>
                      </c:pt>
                      <c:pt idx="59">
                        <c:v>914.05936971294511</c:v>
                      </c:pt>
                      <c:pt idx="60">
                        <c:v>402.19759569378385</c:v>
                      </c:pt>
                      <c:pt idx="61">
                        <c:v>609.53424951105546</c:v>
                      </c:pt>
                      <c:pt idx="62">
                        <c:v>217.74978892311694</c:v>
                      </c:pt>
                      <c:pt idx="63">
                        <c:v>1022.8148499806776</c:v>
                      </c:pt>
                      <c:pt idx="64">
                        <c:v>1822.3296311591262</c:v>
                      </c:pt>
                      <c:pt idx="65">
                        <c:v>3015.7214460284736</c:v>
                      </c:pt>
                      <c:pt idx="66">
                        <c:v>2229.5578671916292</c:v>
                      </c:pt>
                      <c:pt idx="67">
                        <c:v>6238.0641384490282</c:v>
                      </c:pt>
                      <c:pt idx="68">
                        <c:v>27405.012627747761</c:v>
                      </c:pt>
                      <c:pt idx="69">
                        <c:v>9210.4628623632179</c:v>
                      </c:pt>
                      <c:pt idx="70">
                        <c:v>1461.4489505541148</c:v>
                      </c:pt>
                      <c:pt idx="71">
                        <c:v>2218.4162041907207</c:v>
                      </c:pt>
                      <c:pt idx="72">
                        <c:v>3232.8878630619033</c:v>
                      </c:pt>
                      <c:pt idx="73">
                        <c:v>285.56785745539895</c:v>
                      </c:pt>
                      <c:pt idx="74">
                        <c:v>1700.2291479947173</c:v>
                      </c:pt>
                      <c:pt idx="75">
                        <c:v>505.74923259530215</c:v>
                      </c:pt>
                      <c:pt idx="76">
                        <c:v>304.10415309362861</c:v>
                      </c:pt>
                      <c:pt idx="77">
                        <c:v>6371.6813395428489</c:v>
                      </c:pt>
                      <c:pt idx="78">
                        <c:v>642351685.01899493</c:v>
                      </c:pt>
                      <c:pt idx="79">
                        <c:v>1892.1536431812285</c:v>
                      </c:pt>
                      <c:pt idx="80">
                        <c:v>216.32603094601745</c:v>
                      </c:pt>
                      <c:pt idx="81">
                        <c:v>1350.4753879129742</c:v>
                      </c:pt>
                      <c:pt idx="82">
                        <c:v>448.62427384033896</c:v>
                      </c:pt>
                      <c:pt idx="83">
                        <c:v>1774.1745737810113</c:v>
                      </c:pt>
                      <c:pt idx="84">
                        <c:v>4832.5156297745934</c:v>
                      </c:pt>
                      <c:pt idx="85">
                        <c:v>351.64633355770673</c:v>
                      </c:pt>
                      <c:pt idx="86">
                        <c:v>3259.1334013354235</c:v>
                      </c:pt>
                      <c:pt idx="87">
                        <c:v>5262.132418611347</c:v>
                      </c:pt>
                      <c:pt idx="88">
                        <c:v>18763.430569656204</c:v>
                      </c:pt>
                      <c:pt idx="89">
                        <c:v>134585.9975484967</c:v>
                      </c:pt>
                      <c:pt idx="90">
                        <c:v>220864.84209348835</c:v>
                      </c:pt>
                      <c:pt idx="91">
                        <c:v>2132.3446329625071</c:v>
                      </c:pt>
                      <c:pt idx="92">
                        <c:v>9112.6130571989379</c:v>
                      </c:pt>
                      <c:pt idx="93">
                        <c:v>2086.7180927193517</c:v>
                      </c:pt>
                      <c:pt idx="94">
                        <c:v>42086.029123423039</c:v>
                      </c:pt>
                      <c:pt idx="95">
                        <c:v>134.23061045982817</c:v>
                      </c:pt>
                      <c:pt idx="96">
                        <c:v>2565.3396824209631</c:v>
                      </c:pt>
                      <c:pt idx="97">
                        <c:v>5157.044735713027</c:v>
                      </c:pt>
                      <c:pt idx="98">
                        <c:v>3915.9561183389965</c:v>
                      </c:pt>
                      <c:pt idx="99">
                        <c:v>1135.4324474302923</c:v>
                      </c:pt>
                      <c:pt idx="100">
                        <c:v>420.66909604256597</c:v>
                      </c:pt>
                      <c:pt idx="101">
                        <c:v>641.78144222215292</c:v>
                      </c:pt>
                      <c:pt idx="102">
                        <c:v>9976.0951909699579</c:v>
                      </c:pt>
                      <c:pt idx="103">
                        <c:v>2526.361459525519</c:v>
                      </c:pt>
                      <c:pt idx="104">
                        <c:v>672.9183729505969</c:v>
                      </c:pt>
                      <c:pt idx="105">
                        <c:v>1261.9812060620286</c:v>
                      </c:pt>
                      <c:pt idx="106">
                        <c:v>1468.4198054565695</c:v>
                      </c:pt>
                      <c:pt idx="107">
                        <c:v>132.63912086223027</c:v>
                      </c:pt>
                      <c:pt idx="108">
                        <c:v>947.72129632970177</c:v>
                      </c:pt>
                      <c:pt idx="109">
                        <c:v>19943156.543430038</c:v>
                      </c:pt>
                      <c:pt idx="110">
                        <c:v>981.25302082846167</c:v>
                      </c:pt>
                      <c:pt idx="111">
                        <c:v>8710.6210958827396</c:v>
                      </c:pt>
                      <c:pt idx="112">
                        <c:v>961.20433900749663</c:v>
                      </c:pt>
                      <c:pt idx="113">
                        <c:v>213.91226053256807</c:v>
                      </c:pt>
                      <c:pt idx="114">
                        <c:v>8070.9632007028731</c:v>
                      </c:pt>
                      <c:pt idx="115">
                        <c:v>2037.8227462692964</c:v>
                      </c:pt>
                      <c:pt idx="116">
                        <c:v>146.34858704615255</c:v>
                      </c:pt>
                      <c:pt idx="117">
                        <c:v>2339.0152180604355</c:v>
                      </c:pt>
                      <c:pt idx="118">
                        <c:v>360.94706029182726</c:v>
                      </c:pt>
                      <c:pt idx="119">
                        <c:v>2285.1758757484336</c:v>
                      </c:pt>
                      <c:pt idx="120">
                        <c:v>23321.933554728406</c:v>
                      </c:pt>
                      <c:pt idx="121">
                        <c:v>3652.98828102279</c:v>
                      </c:pt>
                      <c:pt idx="122">
                        <c:v>1041.8878686303253</c:v>
                      </c:pt>
                      <c:pt idx="123">
                        <c:v>725.49788943852536</c:v>
                      </c:pt>
                      <c:pt idx="124">
                        <c:v>92967.448275200019</c:v>
                      </c:pt>
                      <c:pt idx="125">
                        <c:v>3206.982803355465</c:v>
                      </c:pt>
                      <c:pt idx="126">
                        <c:v>437.19080572388424</c:v>
                      </c:pt>
                      <c:pt idx="127">
                        <c:v>1186.613816960737</c:v>
                      </c:pt>
                      <c:pt idx="128">
                        <c:v>1685.323131932724</c:v>
                      </c:pt>
                      <c:pt idx="129">
                        <c:v>64310.318420436008</c:v>
                      </c:pt>
                      <c:pt idx="130">
                        <c:v>154.90358522304453</c:v>
                      </c:pt>
                      <c:pt idx="131">
                        <c:v>98.316111377342835</c:v>
                      </c:pt>
                      <c:pt idx="132">
                        <c:v>280.8304015606198</c:v>
                      </c:pt>
                      <c:pt idx="133">
                        <c:v>539.74698101071078</c:v>
                      </c:pt>
                      <c:pt idx="134">
                        <c:v>425.21861737943431</c:v>
                      </c:pt>
                      <c:pt idx="135">
                        <c:v>3483.9244136622178</c:v>
                      </c:pt>
                      <c:pt idx="136">
                        <c:v>662.7793657695272</c:v>
                      </c:pt>
                      <c:pt idx="137">
                        <c:v>6073.6911063652069</c:v>
                      </c:pt>
                      <c:pt idx="138">
                        <c:v>713.01473566783557</c:v>
                      </c:pt>
                      <c:pt idx="139">
                        <c:v>178491.44679587212</c:v>
                      </c:pt>
                      <c:pt idx="140">
                        <c:v>1406.0313419501274</c:v>
                      </c:pt>
                      <c:pt idx="141">
                        <c:v>2224.3909881308664</c:v>
                      </c:pt>
                      <c:pt idx="142">
                        <c:v>1145.0669053055205</c:v>
                      </c:pt>
                      <c:pt idx="143">
                        <c:v>64023.962360451995</c:v>
                      </c:pt>
                      <c:pt idx="144">
                        <c:v>3668.3400607561152</c:v>
                      </c:pt>
                      <c:pt idx="145">
                        <c:v>362.6179895349249</c:v>
                      </c:pt>
                      <c:pt idx="146">
                        <c:v>1237.3651270202315</c:v>
                      </c:pt>
                      <c:pt idx="147">
                        <c:v>323.26923011292195</c:v>
                      </c:pt>
                      <c:pt idx="148">
                        <c:v>10.987845787898145</c:v>
                      </c:pt>
                      <c:pt idx="149">
                        <c:v>36.258853489892616</c:v>
                      </c:pt>
                      <c:pt idx="150">
                        <c:v>47.50884810407296</c:v>
                      </c:pt>
                      <c:pt idx="151">
                        <c:v>183.03517567766903</c:v>
                      </c:pt>
                      <c:pt idx="152">
                        <c:v>27.353574616005055</c:v>
                      </c:pt>
                      <c:pt idx="153">
                        <c:v>14.548135792293897</c:v>
                      </c:pt>
                      <c:pt idx="154">
                        <c:v>19.414266818200971</c:v>
                      </c:pt>
                      <c:pt idx="155">
                        <c:v>11.010866779621546</c:v>
                      </c:pt>
                      <c:pt idx="156">
                        <c:v>13.438248997688573</c:v>
                      </c:pt>
                      <c:pt idx="157">
                        <c:v>11.526515909078345</c:v>
                      </c:pt>
                      <c:pt idx="158">
                        <c:v>32.820825248524059</c:v>
                      </c:pt>
                      <c:pt idx="159">
                        <c:v>29.627250328697965</c:v>
                      </c:pt>
                      <c:pt idx="160">
                        <c:v>50.702780474352302</c:v>
                      </c:pt>
                      <c:pt idx="161">
                        <c:v>74.044634723890084</c:v>
                      </c:pt>
                      <c:pt idx="162">
                        <c:v>5209.0940014356956</c:v>
                      </c:pt>
                      <c:pt idx="163">
                        <c:v>87.22072902616371</c:v>
                      </c:pt>
                      <c:pt idx="164">
                        <c:v>123.04031984494044</c:v>
                      </c:pt>
                      <c:pt idx="165">
                        <c:v>256.29409925018234</c:v>
                      </c:pt>
                      <c:pt idx="166">
                        <c:v>158.42469739196514</c:v>
                      </c:pt>
                      <c:pt idx="167">
                        <c:v>190.95975843779516</c:v>
                      </c:pt>
                      <c:pt idx="168">
                        <c:v>193.28649245168199</c:v>
                      </c:pt>
                      <c:pt idx="169">
                        <c:v>70.412835513040662</c:v>
                      </c:pt>
                      <c:pt idx="170">
                        <c:v>186.49555530507192</c:v>
                      </c:pt>
                      <c:pt idx="171">
                        <c:v>598.63455283809992</c:v>
                      </c:pt>
                      <c:pt idx="172">
                        <c:v>3947.727594957345</c:v>
                      </c:pt>
                      <c:pt idx="173">
                        <c:v>104.92056189168004</c:v>
                      </c:pt>
                      <c:pt idx="174">
                        <c:v>736.83177750382561</c:v>
                      </c:pt>
                      <c:pt idx="175">
                        <c:v>558.09283097665013</c:v>
                      </c:pt>
                      <c:pt idx="176">
                        <c:v>1134.2951511822837</c:v>
                      </c:pt>
                      <c:pt idx="177">
                        <c:v>81.679998630121148</c:v>
                      </c:pt>
                      <c:pt idx="178">
                        <c:v>27.297743500880742</c:v>
                      </c:pt>
                      <c:pt idx="179">
                        <c:v>28.320776722330631</c:v>
                      </c:pt>
                      <c:pt idx="180">
                        <c:v>72.826964482840609</c:v>
                      </c:pt>
                      <c:pt idx="181">
                        <c:v>37.666122626380798</c:v>
                      </c:pt>
                      <c:pt idx="182">
                        <c:v>44.725764549510671</c:v>
                      </c:pt>
                      <c:pt idx="183">
                        <c:v>31.123993095954336</c:v>
                      </c:pt>
                      <c:pt idx="184">
                        <c:v>23.100998136648837</c:v>
                      </c:pt>
                      <c:pt idx="185">
                        <c:v>43.470110413301917</c:v>
                      </c:pt>
                      <c:pt idx="186">
                        <c:v>36.846192702713779</c:v>
                      </c:pt>
                      <c:pt idx="187">
                        <c:v>20.915243808121339</c:v>
                      </c:pt>
                      <c:pt idx="188">
                        <c:v>23.948431854504008</c:v>
                      </c:pt>
                      <c:pt idx="189">
                        <c:v>20.516715770878818</c:v>
                      </c:pt>
                      <c:pt idx="190">
                        <c:v>43.374149832131842</c:v>
                      </c:pt>
                      <c:pt idx="191">
                        <c:v>28.923868099981306</c:v>
                      </c:pt>
                      <c:pt idx="192">
                        <c:v>26.952983048651003</c:v>
                      </c:pt>
                      <c:pt idx="193">
                        <c:v>22.185727435891302</c:v>
                      </c:pt>
                      <c:pt idx="194">
                        <c:v>35.188205951580301</c:v>
                      </c:pt>
                      <c:pt idx="195">
                        <c:v>17.676386897516782</c:v>
                      </c:pt>
                      <c:pt idx="196">
                        <c:v>29.436596832810192</c:v>
                      </c:pt>
                      <c:pt idx="197">
                        <c:v>32.036203106406106</c:v>
                      </c:pt>
                      <c:pt idx="198">
                        <c:v>27.386830432947885</c:v>
                      </c:pt>
                      <c:pt idx="199">
                        <c:v>24.457695479298778</c:v>
                      </c:pt>
                      <c:pt idx="200">
                        <c:v>45.040302765031804</c:v>
                      </c:pt>
                      <c:pt idx="201">
                        <c:v>39.855543623513327</c:v>
                      </c:pt>
                      <c:pt idx="202">
                        <c:v>33.066305257767716</c:v>
                      </c:pt>
                      <c:pt idx="203">
                        <c:v>28.757253880272806</c:v>
                      </c:pt>
                      <c:pt idx="204">
                        <c:v>29.483264801753368</c:v>
                      </c:pt>
                      <c:pt idx="205">
                        <c:v>27.072170791597113</c:v>
                      </c:pt>
                      <c:pt idx="206">
                        <c:v>25.832322544442587</c:v>
                      </c:pt>
                      <c:pt idx="207">
                        <c:v>57.350404139868488</c:v>
                      </c:pt>
                      <c:pt idx="208">
                        <c:v>20.929336811728906</c:v>
                      </c:pt>
                      <c:pt idx="209">
                        <c:v>19.226566451366718</c:v>
                      </c:pt>
                      <c:pt idx="210">
                        <c:v>21.978666925211364</c:v>
                      </c:pt>
                      <c:pt idx="211">
                        <c:v>29.323559733829576</c:v>
                      </c:pt>
                      <c:pt idx="212">
                        <c:v>27.395633902662581</c:v>
                      </c:pt>
                      <c:pt idx="213">
                        <c:v>23.421857765271813</c:v>
                      </c:pt>
                      <c:pt idx="214">
                        <c:v>27.551148111257518</c:v>
                      </c:pt>
                      <c:pt idx="215">
                        <c:v>32.099976684119568</c:v>
                      </c:pt>
                      <c:pt idx="216">
                        <c:v>22.554964619979991</c:v>
                      </c:pt>
                      <c:pt idx="217">
                        <c:v>25.664642515671353</c:v>
                      </c:pt>
                      <c:pt idx="218">
                        <c:v>15.598738328460531</c:v>
                      </c:pt>
                      <c:pt idx="219">
                        <c:v>40.473175275000528</c:v>
                      </c:pt>
                      <c:pt idx="220">
                        <c:v>36.996886782347424</c:v>
                      </c:pt>
                      <c:pt idx="221">
                        <c:v>18.322551546004362</c:v>
                      </c:pt>
                      <c:pt idx="222">
                        <c:v>18.413162047306574</c:v>
                      </c:pt>
                      <c:pt idx="223">
                        <c:v>15.962996345116787</c:v>
                      </c:pt>
                      <c:pt idx="224">
                        <c:v>27.683978763340331</c:v>
                      </c:pt>
                      <c:pt idx="225">
                        <c:v>25.172906137111966</c:v>
                      </c:pt>
                      <c:pt idx="226">
                        <c:v>37.592596710301784</c:v>
                      </c:pt>
                      <c:pt idx="227">
                        <c:v>23.478329182009691</c:v>
                      </c:pt>
                      <c:pt idx="228">
                        <c:v>31.331481529836815</c:v>
                      </c:pt>
                      <c:pt idx="229">
                        <c:v>26.699493874260202</c:v>
                      </c:pt>
                      <c:pt idx="230">
                        <c:v>18.353615064288281</c:v>
                      </c:pt>
                      <c:pt idx="231">
                        <c:v>22.646727083793429</c:v>
                      </c:pt>
                      <c:pt idx="232">
                        <c:v>23.029320059408366</c:v>
                      </c:pt>
                      <c:pt idx="233">
                        <c:v>29.192000742153862</c:v>
                      </c:pt>
                      <c:pt idx="234">
                        <c:v>36.4209591194588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73-4719-B5F5-F000EE62DBFE}"/>
                  </c:ext>
                </c:extLst>
              </c15:ser>
            </c15:filteredScatterSeries>
          </c:ext>
        </c:extLst>
      </c:scatterChart>
      <c:valAx>
        <c:axId val="8999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30863"/>
        <c:crosses val="autoZero"/>
        <c:crossBetween val="midCat"/>
      </c:valAx>
      <c:valAx>
        <c:axId val="57393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1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Sheet1!$AT$19:$AT$253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Sheet1!$AY$19:$AY$253</c:f>
              <c:numCache>
                <c:formatCode>General</c:formatCode>
                <c:ptCount val="235"/>
                <c:pt idx="0">
                  <c:v>835.21826197387122</c:v>
                </c:pt>
                <c:pt idx="1">
                  <c:v>53.322326347384028</c:v>
                </c:pt>
                <c:pt idx="2">
                  <c:v>1947.8684176508582</c:v>
                </c:pt>
                <c:pt idx="3">
                  <c:v>2420.2219274451177</c:v>
                </c:pt>
                <c:pt idx="4">
                  <c:v>9757.2140866410627</c:v>
                </c:pt>
                <c:pt idx="5">
                  <c:v>448.12869946403845</c:v>
                </c:pt>
                <c:pt idx="6">
                  <c:v>1522.5539218827071</c:v>
                </c:pt>
                <c:pt idx="7">
                  <c:v>151.79336973889332</c:v>
                </c:pt>
                <c:pt idx="8">
                  <c:v>395.90573621468315</c:v>
                </c:pt>
                <c:pt idx="9">
                  <c:v>849.24936468768271</c:v>
                </c:pt>
                <c:pt idx="10">
                  <c:v>233.85043530287984</c:v>
                </c:pt>
                <c:pt idx="11">
                  <c:v>315.8307221366951</c:v>
                </c:pt>
                <c:pt idx="12">
                  <c:v>1271.5740983723701</c:v>
                </c:pt>
                <c:pt idx="13">
                  <c:v>1428.2550141417519</c:v>
                </c:pt>
                <c:pt idx="14">
                  <c:v>357.34933906006705</c:v>
                </c:pt>
                <c:pt idx="15">
                  <c:v>4728.8843660968332</c:v>
                </c:pt>
                <c:pt idx="16">
                  <c:v>277.92060700535438</c:v>
                </c:pt>
                <c:pt idx="17">
                  <c:v>9414.6098196609619</c:v>
                </c:pt>
                <c:pt idx="18">
                  <c:v>3981.4320628071209</c:v>
                </c:pt>
                <c:pt idx="19">
                  <c:v>271.19245773193364</c:v>
                </c:pt>
                <c:pt idx="20">
                  <c:v>3315.745116708255</c:v>
                </c:pt>
                <c:pt idx="21">
                  <c:v>1036.2012035696628</c:v>
                </c:pt>
                <c:pt idx="22">
                  <c:v>38783.485739544813</c:v>
                </c:pt>
                <c:pt idx="23">
                  <c:v>486.36823705285258</c:v>
                </c:pt>
                <c:pt idx="24">
                  <c:v>757.39001863272688</c:v>
                </c:pt>
                <c:pt idx="25">
                  <c:v>2720.5236325704336</c:v>
                </c:pt>
                <c:pt idx="26">
                  <c:v>67.409781217442671</c:v>
                </c:pt>
                <c:pt idx="27">
                  <c:v>781.18480393091966</c:v>
                </c:pt>
                <c:pt idx="28">
                  <c:v>274.86841054755763</c:v>
                </c:pt>
                <c:pt idx="29">
                  <c:v>1775.3855670498313</c:v>
                </c:pt>
                <c:pt idx="30">
                  <c:v>648.36359076471263</c:v>
                </c:pt>
                <c:pt idx="31">
                  <c:v>341.22753424339101</c:v>
                </c:pt>
                <c:pt idx="32">
                  <c:v>42169123.716999792</c:v>
                </c:pt>
                <c:pt idx="33">
                  <c:v>306.88173421686633</c:v>
                </c:pt>
                <c:pt idx="34">
                  <c:v>3651.3774462246474</c:v>
                </c:pt>
                <c:pt idx="35">
                  <c:v>297.32660127853342</c:v>
                </c:pt>
                <c:pt idx="36">
                  <c:v>1100.4863997816694</c:v>
                </c:pt>
                <c:pt idx="37">
                  <c:v>3932.9058089281389</c:v>
                </c:pt>
                <c:pt idx="38">
                  <c:v>302.92384320881774</c:v>
                </c:pt>
                <c:pt idx="39">
                  <c:v>676.06735252286762</c:v>
                </c:pt>
                <c:pt idx="40">
                  <c:v>2371895.1565710348</c:v>
                </c:pt>
                <c:pt idx="41">
                  <c:v>5650.2567259920534</c:v>
                </c:pt>
                <c:pt idx="42">
                  <c:v>2187.9735890973525</c:v>
                </c:pt>
                <c:pt idx="43">
                  <c:v>204.34454628190895</c:v>
                </c:pt>
                <c:pt idx="44">
                  <c:v>1052.8333030646522</c:v>
                </c:pt>
                <c:pt idx="45">
                  <c:v>917.26273816660751</c:v>
                </c:pt>
                <c:pt idx="46">
                  <c:v>1484.3675344031042</c:v>
                </c:pt>
                <c:pt idx="47">
                  <c:v>1329.281309689093</c:v>
                </c:pt>
                <c:pt idx="48">
                  <c:v>203.13737923988967</c:v>
                </c:pt>
                <c:pt idx="49">
                  <c:v>163.78867915704845</c:v>
                </c:pt>
                <c:pt idx="50">
                  <c:v>103.80373020994314</c:v>
                </c:pt>
                <c:pt idx="51">
                  <c:v>3662.5761646636192</c:v>
                </c:pt>
                <c:pt idx="52">
                  <c:v>5456.8782946271003</c:v>
                </c:pt>
                <c:pt idx="53">
                  <c:v>483.30063745688921</c:v>
                </c:pt>
                <c:pt idx="54">
                  <c:v>733.61594554220494</c:v>
                </c:pt>
                <c:pt idx="55">
                  <c:v>510596.47173910396</c:v>
                </c:pt>
                <c:pt idx="56">
                  <c:v>16435.881244477689</c:v>
                </c:pt>
                <c:pt idx="57">
                  <c:v>631.40867094934197</c:v>
                </c:pt>
                <c:pt idx="58">
                  <c:v>768.67398223024497</c:v>
                </c:pt>
                <c:pt idx="59">
                  <c:v>914.05936971294511</c:v>
                </c:pt>
                <c:pt idx="60">
                  <c:v>402.19759569378385</c:v>
                </c:pt>
                <c:pt idx="61">
                  <c:v>609.53424951105546</c:v>
                </c:pt>
                <c:pt idx="62">
                  <c:v>217.74978892311694</c:v>
                </c:pt>
                <c:pt idx="63">
                  <c:v>1022.8148499806776</c:v>
                </c:pt>
                <c:pt idx="64">
                  <c:v>1822.3296311591262</c:v>
                </c:pt>
                <c:pt idx="65">
                  <c:v>3015.7214460284736</c:v>
                </c:pt>
                <c:pt idx="66">
                  <c:v>2229.5578671916292</c:v>
                </c:pt>
                <c:pt idx="67">
                  <c:v>6238.0641384490282</c:v>
                </c:pt>
                <c:pt idx="68">
                  <c:v>27405.012627747761</c:v>
                </c:pt>
                <c:pt idx="69">
                  <c:v>9210.4628623632179</c:v>
                </c:pt>
                <c:pt idx="70">
                  <c:v>1461.4489505541148</c:v>
                </c:pt>
                <c:pt idx="71">
                  <c:v>2218.4162041907207</c:v>
                </c:pt>
                <c:pt idx="72">
                  <c:v>3232.8878630619033</c:v>
                </c:pt>
                <c:pt idx="73">
                  <c:v>285.56785745539895</c:v>
                </c:pt>
                <c:pt idx="74">
                  <c:v>1700.2291479947173</c:v>
                </c:pt>
                <c:pt idx="75">
                  <c:v>505.74923259530215</c:v>
                </c:pt>
                <c:pt idx="76">
                  <c:v>304.10415309362861</c:v>
                </c:pt>
                <c:pt idx="77">
                  <c:v>6371.6813395428489</c:v>
                </c:pt>
                <c:pt idx="78">
                  <c:v>642351685.01899493</c:v>
                </c:pt>
                <c:pt idx="79">
                  <c:v>1892.1536431812285</c:v>
                </c:pt>
                <c:pt idx="80">
                  <c:v>216.32603094601745</c:v>
                </c:pt>
                <c:pt idx="81">
                  <c:v>1350.4753879129742</c:v>
                </c:pt>
                <c:pt idx="82">
                  <c:v>448.62427384033896</c:v>
                </c:pt>
                <c:pt idx="83">
                  <c:v>1774.1745737810113</c:v>
                </c:pt>
                <c:pt idx="84">
                  <c:v>4832.5156297745934</c:v>
                </c:pt>
                <c:pt idx="85">
                  <c:v>351.64633355770673</c:v>
                </c:pt>
                <c:pt idx="86">
                  <c:v>3259.1334013354235</c:v>
                </c:pt>
                <c:pt idx="87">
                  <c:v>5262.132418611347</c:v>
                </c:pt>
                <c:pt idx="88">
                  <c:v>18763.430569656204</c:v>
                </c:pt>
                <c:pt idx="89">
                  <c:v>134585.9975484967</c:v>
                </c:pt>
                <c:pt idx="90">
                  <c:v>220864.84209348835</c:v>
                </c:pt>
                <c:pt idx="91">
                  <c:v>2132.3446329625071</c:v>
                </c:pt>
                <c:pt idx="92">
                  <c:v>9112.6130571989379</c:v>
                </c:pt>
                <c:pt idx="93">
                  <c:v>2086.7180927193517</c:v>
                </c:pt>
                <c:pt idx="94">
                  <c:v>42086.029123423039</c:v>
                </c:pt>
                <c:pt idx="95">
                  <c:v>134.23061045982817</c:v>
                </c:pt>
                <c:pt idx="96">
                  <c:v>2565.3396824209631</c:v>
                </c:pt>
                <c:pt idx="97">
                  <c:v>5157.044735713027</c:v>
                </c:pt>
                <c:pt idx="98">
                  <c:v>3915.9561183389965</c:v>
                </c:pt>
                <c:pt idx="99">
                  <c:v>1135.4324474302923</c:v>
                </c:pt>
                <c:pt idx="100">
                  <c:v>420.66909604256597</c:v>
                </c:pt>
                <c:pt idx="101">
                  <c:v>641.78144222215292</c:v>
                </c:pt>
                <c:pt idx="102">
                  <c:v>9976.0951909699579</c:v>
                </c:pt>
                <c:pt idx="103">
                  <c:v>2526.361459525519</c:v>
                </c:pt>
                <c:pt idx="104">
                  <c:v>672.9183729505969</c:v>
                </c:pt>
                <c:pt idx="105">
                  <c:v>1261.9812060620286</c:v>
                </c:pt>
                <c:pt idx="106">
                  <c:v>1468.4198054565695</c:v>
                </c:pt>
                <c:pt idx="107">
                  <c:v>132.63912086223027</c:v>
                </c:pt>
                <c:pt idx="108">
                  <c:v>947.72129632970177</c:v>
                </c:pt>
                <c:pt idx="109">
                  <c:v>19943156.543430038</c:v>
                </c:pt>
                <c:pt idx="110">
                  <c:v>981.25302082846167</c:v>
                </c:pt>
                <c:pt idx="111">
                  <c:v>8710.6210958827396</c:v>
                </c:pt>
                <c:pt idx="112">
                  <c:v>961.20433900749663</c:v>
                </c:pt>
                <c:pt idx="113">
                  <c:v>213.91226053256807</c:v>
                </c:pt>
                <c:pt idx="114">
                  <c:v>8070.9632007028731</c:v>
                </c:pt>
                <c:pt idx="115">
                  <c:v>2037.8227462692964</c:v>
                </c:pt>
                <c:pt idx="116">
                  <c:v>146.34858704615255</c:v>
                </c:pt>
                <c:pt idx="117">
                  <c:v>2339.0152180604355</c:v>
                </c:pt>
                <c:pt idx="118">
                  <c:v>360.94706029182726</c:v>
                </c:pt>
                <c:pt idx="119">
                  <c:v>2285.1758757484336</c:v>
                </c:pt>
                <c:pt idx="120">
                  <c:v>23321.933554728406</c:v>
                </c:pt>
                <c:pt idx="121">
                  <c:v>3652.98828102279</c:v>
                </c:pt>
                <c:pt idx="122">
                  <c:v>1041.8878686303253</c:v>
                </c:pt>
                <c:pt idx="123">
                  <c:v>725.49788943852536</c:v>
                </c:pt>
                <c:pt idx="124">
                  <c:v>92967.448275200019</c:v>
                </c:pt>
                <c:pt idx="125">
                  <c:v>3206.982803355465</c:v>
                </c:pt>
                <c:pt idx="126">
                  <c:v>437.19080572388424</c:v>
                </c:pt>
                <c:pt idx="127">
                  <c:v>1186.613816960737</c:v>
                </c:pt>
                <c:pt idx="128">
                  <c:v>1685.323131932724</c:v>
                </c:pt>
                <c:pt idx="129">
                  <c:v>64310.318420436008</c:v>
                </c:pt>
                <c:pt idx="130">
                  <c:v>154.90358522304453</c:v>
                </c:pt>
                <c:pt idx="131">
                  <c:v>98.316111377342835</c:v>
                </c:pt>
                <c:pt idx="132">
                  <c:v>280.8304015606198</c:v>
                </c:pt>
                <c:pt idx="133">
                  <c:v>539.74698101071078</c:v>
                </c:pt>
                <c:pt idx="134">
                  <c:v>425.21861737943431</c:v>
                </c:pt>
                <c:pt idx="135">
                  <c:v>3483.9244136622178</c:v>
                </c:pt>
                <c:pt idx="136">
                  <c:v>662.7793657695272</c:v>
                </c:pt>
                <c:pt idx="137">
                  <c:v>6073.6911063652069</c:v>
                </c:pt>
                <c:pt idx="138">
                  <c:v>713.01473566783557</c:v>
                </c:pt>
                <c:pt idx="139">
                  <c:v>178491.44679587212</c:v>
                </c:pt>
                <c:pt idx="140">
                  <c:v>1406.0313419501274</c:v>
                </c:pt>
                <c:pt idx="141">
                  <c:v>2224.3909881308664</c:v>
                </c:pt>
                <c:pt idx="142">
                  <c:v>1145.0669053055205</c:v>
                </c:pt>
                <c:pt idx="143">
                  <c:v>64023.962360451995</c:v>
                </c:pt>
                <c:pt idx="144">
                  <c:v>3668.3400607561152</c:v>
                </c:pt>
                <c:pt idx="145">
                  <c:v>362.6179895349249</c:v>
                </c:pt>
                <c:pt idx="146">
                  <c:v>1237.3651270202315</c:v>
                </c:pt>
                <c:pt idx="147">
                  <c:v>323.26923011292195</c:v>
                </c:pt>
                <c:pt idx="148">
                  <c:v>10.987845787898145</c:v>
                </c:pt>
                <c:pt idx="149">
                  <c:v>36.258853489892616</c:v>
                </c:pt>
                <c:pt idx="150">
                  <c:v>47.50884810407296</c:v>
                </c:pt>
                <c:pt idx="151">
                  <c:v>183.03517567766903</c:v>
                </c:pt>
                <c:pt idx="152">
                  <c:v>27.353574616005055</c:v>
                </c:pt>
                <c:pt idx="153">
                  <c:v>14.548135792293897</c:v>
                </c:pt>
                <c:pt idx="154">
                  <c:v>19.414266818200971</c:v>
                </c:pt>
                <c:pt idx="155">
                  <c:v>11.010866779621546</c:v>
                </c:pt>
                <c:pt idx="156">
                  <c:v>13.438248997688573</c:v>
                </c:pt>
                <c:pt idx="157">
                  <c:v>11.526515909078345</c:v>
                </c:pt>
                <c:pt idx="158">
                  <c:v>32.820825248524059</c:v>
                </c:pt>
                <c:pt idx="159">
                  <c:v>29.627250328697965</c:v>
                </c:pt>
                <c:pt idx="160">
                  <c:v>50.702780474352302</c:v>
                </c:pt>
                <c:pt idx="161">
                  <c:v>74.044634723890084</c:v>
                </c:pt>
                <c:pt idx="162">
                  <c:v>5209.0940014356956</c:v>
                </c:pt>
                <c:pt idx="163">
                  <c:v>87.22072902616371</c:v>
                </c:pt>
                <c:pt idx="164">
                  <c:v>123.04031984494044</c:v>
                </c:pt>
                <c:pt idx="165">
                  <c:v>256.29409925018234</c:v>
                </c:pt>
                <c:pt idx="166">
                  <c:v>158.42469739196514</c:v>
                </c:pt>
                <c:pt idx="167">
                  <c:v>190.95975843779516</c:v>
                </c:pt>
                <c:pt idx="168">
                  <c:v>193.28649245168199</c:v>
                </c:pt>
                <c:pt idx="169">
                  <c:v>70.412835513040662</c:v>
                </c:pt>
                <c:pt idx="170">
                  <c:v>186.49555530507192</c:v>
                </c:pt>
                <c:pt idx="171">
                  <c:v>598.63455283809992</c:v>
                </c:pt>
                <c:pt idx="172">
                  <c:v>3947.727594957345</c:v>
                </c:pt>
                <c:pt idx="173">
                  <c:v>104.92056189168004</c:v>
                </c:pt>
                <c:pt idx="174">
                  <c:v>736.83177750382561</c:v>
                </c:pt>
                <c:pt idx="175">
                  <c:v>558.09283097665013</c:v>
                </c:pt>
                <c:pt idx="176">
                  <c:v>1134.2951511822837</c:v>
                </c:pt>
                <c:pt idx="177">
                  <c:v>81.679998630121148</c:v>
                </c:pt>
                <c:pt idx="178">
                  <c:v>27.297743500880742</c:v>
                </c:pt>
                <c:pt idx="179">
                  <c:v>28.320776722330631</c:v>
                </c:pt>
                <c:pt idx="180">
                  <c:v>72.826964482840609</c:v>
                </c:pt>
                <c:pt idx="181">
                  <c:v>37.666122626380798</c:v>
                </c:pt>
                <c:pt idx="182">
                  <c:v>44.725764549510671</c:v>
                </c:pt>
                <c:pt idx="183">
                  <c:v>31.123993095954336</c:v>
                </c:pt>
                <c:pt idx="184">
                  <c:v>23.100998136648837</c:v>
                </c:pt>
                <c:pt idx="185">
                  <c:v>43.470110413301917</c:v>
                </c:pt>
                <c:pt idx="186">
                  <c:v>36.846192702713779</c:v>
                </c:pt>
                <c:pt idx="187">
                  <c:v>20.915243808121339</c:v>
                </c:pt>
                <c:pt idx="188">
                  <c:v>23.948431854504008</c:v>
                </c:pt>
                <c:pt idx="189">
                  <c:v>20.516715770878818</c:v>
                </c:pt>
                <c:pt idx="190">
                  <c:v>43.374149832131842</c:v>
                </c:pt>
                <c:pt idx="191">
                  <c:v>28.923868099981306</c:v>
                </c:pt>
                <c:pt idx="192">
                  <c:v>26.952983048651003</c:v>
                </c:pt>
                <c:pt idx="193">
                  <c:v>22.185727435891302</c:v>
                </c:pt>
                <c:pt idx="194">
                  <c:v>35.188205951580301</c:v>
                </c:pt>
                <c:pt idx="195">
                  <c:v>17.676386897516782</c:v>
                </c:pt>
                <c:pt idx="196">
                  <c:v>29.436596832810192</c:v>
                </c:pt>
                <c:pt idx="197">
                  <c:v>32.036203106406106</c:v>
                </c:pt>
                <c:pt idx="198">
                  <c:v>27.386830432947885</c:v>
                </c:pt>
                <c:pt idx="199">
                  <c:v>24.457695479298778</c:v>
                </c:pt>
                <c:pt idx="200">
                  <c:v>45.040302765031804</c:v>
                </c:pt>
                <c:pt idx="201">
                  <c:v>39.855543623513327</c:v>
                </c:pt>
                <c:pt idx="202">
                  <c:v>33.066305257767716</c:v>
                </c:pt>
                <c:pt idx="203">
                  <c:v>28.757253880272806</c:v>
                </c:pt>
                <c:pt idx="204">
                  <c:v>29.483264801753368</c:v>
                </c:pt>
                <c:pt idx="205">
                  <c:v>27.072170791597113</c:v>
                </c:pt>
                <c:pt idx="206">
                  <c:v>25.832322544442587</c:v>
                </c:pt>
                <c:pt idx="207">
                  <c:v>57.350404139868488</c:v>
                </c:pt>
                <c:pt idx="208">
                  <c:v>20.929336811728906</c:v>
                </c:pt>
                <c:pt idx="209">
                  <c:v>19.226566451366718</c:v>
                </c:pt>
                <c:pt idx="210">
                  <c:v>21.978666925211364</c:v>
                </c:pt>
                <c:pt idx="211">
                  <c:v>29.323559733829576</c:v>
                </c:pt>
                <c:pt idx="212">
                  <c:v>27.395633902662581</c:v>
                </c:pt>
                <c:pt idx="213">
                  <c:v>23.421857765271813</c:v>
                </c:pt>
                <c:pt idx="214">
                  <c:v>27.551148111257518</c:v>
                </c:pt>
                <c:pt idx="215">
                  <c:v>32.099976684119568</c:v>
                </c:pt>
                <c:pt idx="216">
                  <c:v>22.554964619979991</c:v>
                </c:pt>
                <c:pt idx="217">
                  <c:v>25.664642515671353</c:v>
                </c:pt>
                <c:pt idx="218">
                  <c:v>15.598738328460531</c:v>
                </c:pt>
                <c:pt idx="219">
                  <c:v>40.473175275000528</c:v>
                </c:pt>
                <c:pt idx="220">
                  <c:v>36.996886782347424</c:v>
                </c:pt>
                <c:pt idx="221">
                  <c:v>18.322551546004362</c:v>
                </c:pt>
                <c:pt idx="222">
                  <c:v>18.413162047306574</c:v>
                </c:pt>
                <c:pt idx="223">
                  <c:v>15.962996345116787</c:v>
                </c:pt>
                <c:pt idx="224">
                  <c:v>27.683978763340331</c:v>
                </c:pt>
                <c:pt idx="225">
                  <c:v>25.172906137111966</c:v>
                </c:pt>
                <c:pt idx="226">
                  <c:v>37.592596710301784</c:v>
                </c:pt>
                <c:pt idx="227">
                  <c:v>23.478329182009691</c:v>
                </c:pt>
                <c:pt idx="228">
                  <c:v>31.331481529836815</c:v>
                </c:pt>
                <c:pt idx="229">
                  <c:v>26.699493874260202</c:v>
                </c:pt>
                <c:pt idx="230">
                  <c:v>18.353615064288281</c:v>
                </c:pt>
                <c:pt idx="231">
                  <c:v>22.646727083793429</c:v>
                </c:pt>
                <c:pt idx="232">
                  <c:v>23.029320059408366</c:v>
                </c:pt>
                <c:pt idx="233">
                  <c:v>29.192000742153862</c:v>
                </c:pt>
                <c:pt idx="234">
                  <c:v>36.4209591194588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8-444D-AF7A-934D5C11B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19631"/>
        <c:axId val="573930863"/>
      </c:scatterChart>
      <c:valAx>
        <c:axId val="8999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30863"/>
        <c:crosses val="autoZero"/>
        <c:crossBetween val="midCat"/>
      </c:valAx>
      <c:valAx>
        <c:axId val="57393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1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Sheet1!$AT$19:$AT$253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Sheet1!$AX$19:$AX$253</c:f>
              <c:numCache>
                <c:formatCode>General</c:formatCode>
                <c:ptCount val="235"/>
                <c:pt idx="0">
                  <c:v>144.82695292185895</c:v>
                </c:pt>
                <c:pt idx="1">
                  <c:v>82.974784666358261</c:v>
                </c:pt>
                <c:pt idx="2">
                  <c:v>34.531335301808888</c:v>
                </c:pt>
                <c:pt idx="3">
                  <c:v>22.989505883799968</c:v>
                </c:pt>
                <c:pt idx="4">
                  <c:v>53.26584441774969</c:v>
                </c:pt>
                <c:pt idx="5">
                  <c:v>41.398703241394166</c:v>
                </c:pt>
                <c:pt idx="6">
                  <c:v>52.564915932613538</c:v>
                </c:pt>
                <c:pt idx="7">
                  <c:v>56.033540601784502</c:v>
                </c:pt>
                <c:pt idx="8">
                  <c:v>43.771147433982954</c:v>
                </c:pt>
                <c:pt idx="9">
                  <c:v>100.7526389848928</c:v>
                </c:pt>
                <c:pt idx="10">
                  <c:v>94.660875367355914</c:v>
                </c:pt>
                <c:pt idx="11">
                  <c:v>100.51828519843858</c:v>
                </c:pt>
                <c:pt idx="12">
                  <c:v>53.047909829722144</c:v>
                </c:pt>
                <c:pt idx="13">
                  <c:v>68.36956504789795</c:v>
                </c:pt>
                <c:pt idx="14">
                  <c:v>53.849197124222677</c:v>
                </c:pt>
                <c:pt idx="15">
                  <c:v>37.506374515159074</c:v>
                </c:pt>
                <c:pt idx="16">
                  <c:v>56.881582429870868</c:v>
                </c:pt>
                <c:pt idx="17">
                  <c:v>101.78339581660912</c:v>
                </c:pt>
                <c:pt idx="18">
                  <c:v>70.048999252396172</c:v>
                </c:pt>
                <c:pt idx="19">
                  <c:v>66.593093429501678</c:v>
                </c:pt>
                <c:pt idx="20">
                  <c:v>75.135489063703503</c:v>
                </c:pt>
                <c:pt idx="21">
                  <c:v>104.31979170390063</c:v>
                </c:pt>
                <c:pt idx="22">
                  <c:v>64.833738723888942</c:v>
                </c:pt>
                <c:pt idx="23">
                  <c:v>223.77375483045</c:v>
                </c:pt>
                <c:pt idx="24">
                  <c:v>594.71760389469807</c:v>
                </c:pt>
                <c:pt idx="25">
                  <c:v>54.026373463143635</c:v>
                </c:pt>
                <c:pt idx="26">
                  <c:v>95.13987132380629</c:v>
                </c:pt>
                <c:pt idx="27">
                  <c:v>67.714273591467546</c:v>
                </c:pt>
                <c:pt idx="28">
                  <c:v>83.576109075666409</c:v>
                </c:pt>
                <c:pt idx="29">
                  <c:v>94.967245771771658</c:v>
                </c:pt>
                <c:pt idx="30">
                  <c:v>87.761686186874599</c:v>
                </c:pt>
                <c:pt idx="31">
                  <c:v>55.144133350020041</c:v>
                </c:pt>
                <c:pt idx="32">
                  <c:v>111.54655375573695</c:v>
                </c:pt>
                <c:pt idx="33">
                  <c:v>120.00594783315945</c:v>
                </c:pt>
                <c:pt idx="34">
                  <c:v>63.778629083321533</c:v>
                </c:pt>
                <c:pt idx="35">
                  <c:v>93.198221724821437</c:v>
                </c:pt>
                <c:pt idx="36">
                  <c:v>196.24540174795467</c:v>
                </c:pt>
                <c:pt idx="37">
                  <c:v>71.494642742489532</c:v>
                </c:pt>
                <c:pt idx="38">
                  <c:v>75.406289376876515</c:v>
                </c:pt>
                <c:pt idx="39">
                  <c:v>58.935964141404106</c:v>
                </c:pt>
                <c:pt idx="40">
                  <c:v>78.856313585532277</c:v>
                </c:pt>
                <c:pt idx="41">
                  <c:v>118.64127650204132</c:v>
                </c:pt>
                <c:pt idx="42">
                  <c:v>64.234871130153053</c:v>
                </c:pt>
                <c:pt idx="43">
                  <c:v>62.840644385195077</c:v>
                </c:pt>
                <c:pt idx="44">
                  <c:v>75.73203600763803</c:v>
                </c:pt>
                <c:pt idx="45">
                  <c:v>215.7529362142391</c:v>
                </c:pt>
                <c:pt idx="46">
                  <c:v>54.207799570222456</c:v>
                </c:pt>
                <c:pt idx="47">
                  <c:v>88.303653144125633</c:v>
                </c:pt>
                <c:pt idx="48">
                  <c:v>111.21273491120026</c:v>
                </c:pt>
                <c:pt idx="49">
                  <c:v>61.903659673489877</c:v>
                </c:pt>
                <c:pt idx="50">
                  <c:v>60.230941828186481</c:v>
                </c:pt>
                <c:pt idx="51">
                  <c:v>86.540095233589312</c:v>
                </c:pt>
                <c:pt idx="52">
                  <c:v>61.963624046844942</c:v>
                </c:pt>
                <c:pt idx="53">
                  <c:v>138.02178325173452</c:v>
                </c:pt>
                <c:pt idx="54">
                  <c:v>65.144955685800142</c:v>
                </c:pt>
                <c:pt idx="55">
                  <c:v>70.524623203939129</c:v>
                </c:pt>
                <c:pt idx="56">
                  <c:v>61.502492469104304</c:v>
                </c:pt>
                <c:pt idx="57">
                  <c:v>70.564882924452945</c:v>
                </c:pt>
                <c:pt idx="58">
                  <c:v>64.453146346173625</c:v>
                </c:pt>
                <c:pt idx="59">
                  <c:v>97.710695389504437</c:v>
                </c:pt>
                <c:pt idx="60">
                  <c:v>227.15129599731921</c:v>
                </c:pt>
                <c:pt idx="61">
                  <c:v>82.187971654447125</c:v>
                </c:pt>
                <c:pt idx="62">
                  <c:v>81.175218415218609</c:v>
                </c:pt>
                <c:pt idx="63">
                  <c:v>44.331050777716065</c:v>
                </c:pt>
                <c:pt idx="64">
                  <c:v>93.916056546767379</c:v>
                </c:pt>
                <c:pt idx="65">
                  <c:v>103.9465107929078</c:v>
                </c:pt>
                <c:pt idx="66">
                  <c:v>61.019590148111064</c:v>
                </c:pt>
                <c:pt idx="67">
                  <c:v>84.095639701942844</c:v>
                </c:pt>
                <c:pt idx="68">
                  <c:v>59.061178582461615</c:v>
                </c:pt>
                <c:pt idx="69">
                  <c:v>122.84506836478398</c:v>
                </c:pt>
                <c:pt idx="70">
                  <c:v>36.468101431386899</c:v>
                </c:pt>
                <c:pt idx="71">
                  <c:v>31.743858067178902</c:v>
                </c:pt>
                <c:pt idx="72">
                  <c:v>50.324624835853804</c:v>
                </c:pt>
                <c:pt idx="73">
                  <c:v>85.061261055993768</c:v>
                </c:pt>
                <c:pt idx="74">
                  <c:v>82.37436114581142</c:v>
                </c:pt>
                <c:pt idx="75">
                  <c:v>33.536777815507548</c:v>
                </c:pt>
                <c:pt idx="76">
                  <c:v>78.704456760095113</c:v>
                </c:pt>
                <c:pt idx="77">
                  <c:v>45.558820607096798</c:v>
                </c:pt>
                <c:pt idx="78">
                  <c:v>41.81082768382997</c:v>
                </c:pt>
                <c:pt idx="79">
                  <c:v>97.772903012566118</c:v>
                </c:pt>
                <c:pt idx="80">
                  <c:v>36.341624658775324</c:v>
                </c:pt>
                <c:pt idx="81">
                  <c:v>80.380578883473916</c:v>
                </c:pt>
                <c:pt idx="82">
                  <c:v>97.609280001376092</c:v>
                </c:pt>
                <c:pt idx="83">
                  <c:v>50.284698292624867</c:v>
                </c:pt>
                <c:pt idx="84">
                  <c:v>57.014856637424316</c:v>
                </c:pt>
                <c:pt idx="85">
                  <c:v>94.025427320337698</c:v>
                </c:pt>
                <c:pt idx="86">
                  <c:v>36.850684644764044</c:v>
                </c:pt>
                <c:pt idx="87">
                  <c:v>43.072103404549154</c:v>
                </c:pt>
                <c:pt idx="88">
                  <c:v>51.960294884199776</c:v>
                </c:pt>
                <c:pt idx="89">
                  <c:v>58.724739422600969</c:v>
                </c:pt>
                <c:pt idx="90">
                  <c:v>81.386470273708284</c:v>
                </c:pt>
                <c:pt idx="91">
                  <c:v>81.710194130276051</c:v>
                </c:pt>
                <c:pt idx="92">
                  <c:v>64.443364651167727</c:v>
                </c:pt>
                <c:pt idx="93">
                  <c:v>70.603169518250638</c:v>
                </c:pt>
                <c:pt idx="94">
                  <c:v>74.154316758190674</c:v>
                </c:pt>
                <c:pt idx="95">
                  <c:v>92.270841429044609</c:v>
                </c:pt>
                <c:pt idx="96">
                  <c:v>60.218428748561422</c:v>
                </c:pt>
                <c:pt idx="97">
                  <c:v>56.551755651637798</c:v>
                </c:pt>
                <c:pt idx="98">
                  <c:v>64.519668180173227</c:v>
                </c:pt>
                <c:pt idx="99">
                  <c:v>74.004058246322586</c:v>
                </c:pt>
                <c:pt idx="100">
                  <c:v>37.004925869120726</c:v>
                </c:pt>
                <c:pt idx="101">
                  <c:v>45.795790837166763</c:v>
                </c:pt>
                <c:pt idx="102">
                  <c:v>31.844286823786529</c:v>
                </c:pt>
                <c:pt idx="103">
                  <c:v>126.18573607345904</c:v>
                </c:pt>
                <c:pt idx="104">
                  <c:v>76.578952842168405</c:v>
                </c:pt>
                <c:pt idx="105">
                  <c:v>45.245406283429013</c:v>
                </c:pt>
                <c:pt idx="106">
                  <c:v>41.913598960386423</c:v>
                </c:pt>
                <c:pt idx="107">
                  <c:v>115.75395882708919</c:v>
                </c:pt>
                <c:pt idx="108">
                  <c:v>55.420103503513545</c:v>
                </c:pt>
                <c:pt idx="109">
                  <c:v>48.529388753223444</c:v>
                </c:pt>
                <c:pt idx="110">
                  <c:v>45.306724307962114</c:v>
                </c:pt>
                <c:pt idx="111">
                  <c:v>43.411804699735001</c:v>
                </c:pt>
                <c:pt idx="112">
                  <c:v>64.194588131112582</c:v>
                </c:pt>
                <c:pt idx="113">
                  <c:v>61.153567625313372</c:v>
                </c:pt>
                <c:pt idx="114">
                  <c:v>44.762483872868138</c:v>
                </c:pt>
                <c:pt idx="115">
                  <c:v>28.88121298103075</c:v>
                </c:pt>
                <c:pt idx="116">
                  <c:v>44.273966400345429</c:v>
                </c:pt>
                <c:pt idx="117">
                  <c:v>33.762389866140452</c:v>
                </c:pt>
                <c:pt idx="118">
                  <c:v>35.528279067257046</c:v>
                </c:pt>
                <c:pt idx="119">
                  <c:v>59.878552284437703</c:v>
                </c:pt>
                <c:pt idx="120">
                  <c:v>25.280326122235905</c:v>
                </c:pt>
                <c:pt idx="121">
                  <c:v>38.860325381146225</c:v>
                </c:pt>
                <c:pt idx="122">
                  <c:v>38.617239713198728</c:v>
                </c:pt>
                <c:pt idx="123">
                  <c:v>41.123187044450425</c:v>
                </c:pt>
                <c:pt idx="124">
                  <c:v>37.629094326388184</c:v>
                </c:pt>
                <c:pt idx="125">
                  <c:v>31.250737131170304</c:v>
                </c:pt>
                <c:pt idx="126">
                  <c:v>51.489182307267868</c:v>
                </c:pt>
                <c:pt idx="127">
                  <c:v>45.087011420847375</c:v>
                </c:pt>
                <c:pt idx="128">
                  <c:v>25.551848390660364</c:v>
                </c:pt>
                <c:pt idx="129">
                  <c:v>33.855699269783116</c:v>
                </c:pt>
                <c:pt idx="130">
                  <c:v>34.027480162154475</c:v>
                </c:pt>
                <c:pt idx="131">
                  <c:v>53.86566415389008</c:v>
                </c:pt>
                <c:pt idx="132">
                  <c:v>54.426126762556471</c:v>
                </c:pt>
                <c:pt idx="133">
                  <c:v>31.41636238533367</c:v>
                </c:pt>
                <c:pt idx="134">
                  <c:v>49.214508283773576</c:v>
                </c:pt>
                <c:pt idx="135">
                  <c:v>47.743998948037451</c:v>
                </c:pt>
                <c:pt idx="136">
                  <c:v>46.70339002225424</c:v>
                </c:pt>
                <c:pt idx="137">
                  <c:v>28.206856682313592</c:v>
                </c:pt>
                <c:pt idx="138">
                  <c:v>80.87910899889377</c:v>
                </c:pt>
                <c:pt idx="139">
                  <c:v>43.008919845103122</c:v>
                </c:pt>
                <c:pt idx="140">
                  <c:v>62.630980606115173</c:v>
                </c:pt>
                <c:pt idx="141">
                  <c:v>45.96566759294867</c:v>
                </c:pt>
                <c:pt idx="142">
                  <c:v>31.350795692325867</c:v>
                </c:pt>
                <c:pt idx="143">
                  <c:v>40.279950004411198</c:v>
                </c:pt>
                <c:pt idx="144">
                  <c:v>66.067772426677848</c:v>
                </c:pt>
                <c:pt idx="145">
                  <c:v>81.647898345597014</c:v>
                </c:pt>
                <c:pt idx="146">
                  <c:v>37.386270394971682</c:v>
                </c:pt>
                <c:pt idx="147">
                  <c:v>96.589661643027682</c:v>
                </c:pt>
                <c:pt idx="148">
                  <c:v>35.286278646001477</c:v>
                </c:pt>
                <c:pt idx="149">
                  <c:v>34.763794484895641</c:v>
                </c:pt>
                <c:pt idx="150">
                  <c:v>68.958559910546242</c:v>
                </c:pt>
                <c:pt idx="151">
                  <c:v>42.778923509463048</c:v>
                </c:pt>
                <c:pt idx="152">
                  <c:v>78.523246341340027</c:v>
                </c:pt>
                <c:pt idx="153">
                  <c:v>43.457025728603611</c:v>
                </c:pt>
                <c:pt idx="154">
                  <c:v>33.442429801123637</c:v>
                </c:pt>
                <c:pt idx="155">
                  <c:v>38.380856313447175</c:v>
                </c:pt>
                <c:pt idx="156">
                  <c:v>55.006291687734439</c:v>
                </c:pt>
                <c:pt idx="157">
                  <c:v>57.018957115113423</c:v>
                </c:pt>
                <c:pt idx="158">
                  <c:v>68.644759674667995</c:v>
                </c:pt>
                <c:pt idx="159">
                  <c:v>58.376045109816694</c:v>
                </c:pt>
                <c:pt idx="160">
                  <c:v>29.765130641111391</c:v>
                </c:pt>
                <c:pt idx="161">
                  <c:v>50.292492047831011</c:v>
                </c:pt>
                <c:pt idx="162">
                  <c:v>60.995087191001808</c:v>
                </c:pt>
                <c:pt idx="163">
                  <c:v>34.916394309501193</c:v>
                </c:pt>
                <c:pt idx="164">
                  <c:v>43.88334232427102</c:v>
                </c:pt>
                <c:pt idx="165">
                  <c:v>45.282810829279768</c:v>
                </c:pt>
                <c:pt idx="166">
                  <c:v>47.076969081557515</c:v>
                </c:pt>
                <c:pt idx="167">
                  <c:v>31.170072399979194</c:v>
                </c:pt>
                <c:pt idx="168">
                  <c:v>67.734173717912398</c:v>
                </c:pt>
                <c:pt idx="169">
                  <c:v>38.698980483096712</c:v>
                </c:pt>
                <c:pt idx="170">
                  <c:v>57.814484629838709</c:v>
                </c:pt>
                <c:pt idx="171">
                  <c:v>53.515886114814144</c:v>
                </c:pt>
                <c:pt idx="172">
                  <c:v>54.578004338665529</c:v>
                </c:pt>
                <c:pt idx="173">
                  <c:v>90.531466383034328</c:v>
                </c:pt>
                <c:pt idx="174">
                  <c:v>36.987815152076458</c:v>
                </c:pt>
                <c:pt idx="175">
                  <c:v>45.54234945852501</c:v>
                </c:pt>
                <c:pt idx="176">
                  <c:v>58.638074103155276</c:v>
                </c:pt>
                <c:pt idx="177">
                  <c:v>39.456009587080032</c:v>
                </c:pt>
                <c:pt idx="178">
                  <c:v>52.878035461039751</c:v>
                </c:pt>
                <c:pt idx="179">
                  <c:v>41.842735431221392</c:v>
                </c:pt>
                <c:pt idx="180">
                  <c:v>53.276190217332918</c:v>
                </c:pt>
                <c:pt idx="181">
                  <c:v>66.490890714833213</c:v>
                </c:pt>
                <c:pt idx="182">
                  <c:v>58.786461735115012</c:v>
                </c:pt>
                <c:pt idx="183">
                  <c:v>63.764999479486868</c:v>
                </c:pt>
                <c:pt idx="184">
                  <c:v>68.479331886893107</c:v>
                </c:pt>
                <c:pt idx="185">
                  <c:v>84.202650361628898</c:v>
                </c:pt>
                <c:pt idx="186">
                  <c:v>190.17909164444569</c:v>
                </c:pt>
                <c:pt idx="187">
                  <c:v>81.313229257590464</c:v>
                </c:pt>
                <c:pt idx="188">
                  <c:v>40.125233570916009</c:v>
                </c:pt>
                <c:pt idx="189">
                  <c:v>37.922559127704289</c:v>
                </c:pt>
                <c:pt idx="190">
                  <c:v>97.370023090174215</c:v>
                </c:pt>
                <c:pt idx="191">
                  <c:v>69.552628422413619</c:v>
                </c:pt>
                <c:pt idx="192">
                  <c:v>46.961583615730405</c:v>
                </c:pt>
                <c:pt idx="193">
                  <c:v>84.441689895380335</c:v>
                </c:pt>
                <c:pt idx="194">
                  <c:v>30.581443345950895</c:v>
                </c:pt>
                <c:pt idx="195">
                  <c:v>48.0983026139983</c:v>
                </c:pt>
                <c:pt idx="196">
                  <c:v>73.41733296547288</c:v>
                </c:pt>
                <c:pt idx="197">
                  <c:v>38.703164616604099</c:v>
                </c:pt>
                <c:pt idx="198">
                  <c:v>55.890989686427908</c:v>
                </c:pt>
                <c:pt idx="199">
                  <c:v>24.998907016722566</c:v>
                </c:pt>
                <c:pt idx="200">
                  <c:v>81.114087288396277</c:v>
                </c:pt>
                <c:pt idx="201">
                  <c:v>67.88048040247736</c:v>
                </c:pt>
                <c:pt idx="202">
                  <c:v>36.266620333647033</c:v>
                </c:pt>
                <c:pt idx="203">
                  <c:v>156.79678879981492</c:v>
                </c:pt>
                <c:pt idx="204">
                  <c:v>162.99975195834597</c:v>
                </c:pt>
                <c:pt idx="205">
                  <c:v>70.732637550615578</c:v>
                </c:pt>
                <c:pt idx="206">
                  <c:v>71.937960109874098</c:v>
                </c:pt>
                <c:pt idx="207">
                  <c:v>77.821963480035947</c:v>
                </c:pt>
                <c:pt idx="208">
                  <c:v>67.460588587916504</c:v>
                </c:pt>
                <c:pt idx="209">
                  <c:v>25.116312315746605</c:v>
                </c:pt>
                <c:pt idx="210">
                  <c:v>37.35720186259659</c:v>
                </c:pt>
                <c:pt idx="211">
                  <c:v>104.84352311846494</c:v>
                </c:pt>
                <c:pt idx="212">
                  <c:v>57.440137102482439</c:v>
                </c:pt>
                <c:pt idx="213">
                  <c:v>63.701560343795052</c:v>
                </c:pt>
                <c:pt idx="214">
                  <c:v>131.18589081236033</c:v>
                </c:pt>
                <c:pt idx="215">
                  <c:v>59.476791082745557</c:v>
                </c:pt>
                <c:pt idx="216">
                  <c:v>29.309229283382294</c:v>
                </c:pt>
                <c:pt idx="217">
                  <c:v>42.675817271654076</c:v>
                </c:pt>
                <c:pt idx="218">
                  <c:v>31.964724624424214</c:v>
                </c:pt>
                <c:pt idx="219">
                  <c:v>68.666190899173174</c:v>
                </c:pt>
                <c:pt idx="220">
                  <c:v>61.81378252107897</c:v>
                </c:pt>
                <c:pt idx="221">
                  <c:v>92.929777414364978</c:v>
                </c:pt>
                <c:pt idx="222">
                  <c:v>64.156074405965811</c:v>
                </c:pt>
                <c:pt idx="223">
                  <c:v>42.766825765227075</c:v>
                </c:pt>
                <c:pt idx="224">
                  <c:v>76.114445234704561</c:v>
                </c:pt>
                <c:pt idx="225">
                  <c:v>33.218197341058257</c:v>
                </c:pt>
                <c:pt idx="226">
                  <c:v>74.656614629282203</c:v>
                </c:pt>
                <c:pt idx="227">
                  <c:v>131.92090370864076</c:v>
                </c:pt>
                <c:pt idx="228">
                  <c:v>90.100868145851607</c:v>
                </c:pt>
                <c:pt idx="229">
                  <c:v>62.750713174486947</c:v>
                </c:pt>
                <c:pt idx="230">
                  <c:v>38.642382652570049</c:v>
                </c:pt>
                <c:pt idx="231">
                  <c:v>39.239091911163413</c:v>
                </c:pt>
                <c:pt idx="232">
                  <c:v>37.84711485350492</c:v>
                </c:pt>
                <c:pt idx="233">
                  <c:v>38.749646466393706</c:v>
                </c:pt>
                <c:pt idx="234">
                  <c:v>0.70017220352250187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8-41C1-8D35-7DC25804D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19631"/>
        <c:axId val="573930863"/>
      </c:scatterChart>
      <c:valAx>
        <c:axId val="8999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30863"/>
        <c:crosses val="autoZero"/>
        <c:crossBetween val="midCat"/>
      </c:valAx>
      <c:valAx>
        <c:axId val="57393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1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Sheet1!$AT$19:$AT$253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Sheet1!$AW$19:$AW$253</c:f>
              <c:numCache>
                <c:formatCode>General</c:formatCode>
                <c:ptCount val="235"/>
                <c:pt idx="0">
                  <c:v>38473.110973215385</c:v>
                </c:pt>
                <c:pt idx="1">
                  <c:v>129.60432350067688</c:v>
                </c:pt>
                <c:pt idx="2">
                  <c:v>634.83909731225322</c:v>
                </c:pt>
                <c:pt idx="3">
                  <c:v>1357.6850217349331</c:v>
                </c:pt>
                <c:pt idx="4">
                  <c:v>1246.0582520720718</c:v>
                </c:pt>
                <c:pt idx="5">
                  <c:v>391.64549287528109</c:v>
                </c:pt>
                <c:pt idx="6">
                  <c:v>48.904168656511089</c:v>
                </c:pt>
                <c:pt idx="7">
                  <c:v>58.009588444144896</c:v>
                </c:pt>
                <c:pt idx="8">
                  <c:v>66.083579018941862</c:v>
                </c:pt>
                <c:pt idx="9">
                  <c:v>161.79146388894139</c:v>
                </c:pt>
                <c:pt idx="10">
                  <c:v>105.49418617696311</c:v>
                </c:pt>
                <c:pt idx="11">
                  <c:v>58.324466897537597</c:v>
                </c:pt>
                <c:pt idx="12">
                  <c:v>105.75253148981639</c:v>
                </c:pt>
                <c:pt idx="13">
                  <c:v>129.32907309610272</c:v>
                </c:pt>
                <c:pt idx="14">
                  <c:v>228.59628082331736</c:v>
                </c:pt>
                <c:pt idx="15">
                  <c:v>139.91774534600742</c:v>
                </c:pt>
                <c:pt idx="16">
                  <c:v>491.54804334186781</c:v>
                </c:pt>
                <c:pt idx="17">
                  <c:v>490.72002907976753</c:v>
                </c:pt>
                <c:pt idx="18">
                  <c:v>58.667525396016394</c:v>
                </c:pt>
                <c:pt idx="19">
                  <c:v>208.48298365803069</c:v>
                </c:pt>
                <c:pt idx="20">
                  <c:v>98.035571027882085</c:v>
                </c:pt>
                <c:pt idx="21">
                  <c:v>131.62920661392312</c:v>
                </c:pt>
                <c:pt idx="22">
                  <c:v>102.46526116378412</c:v>
                </c:pt>
                <c:pt idx="23">
                  <c:v>2964.9537688526775</c:v>
                </c:pt>
                <c:pt idx="24">
                  <c:v>1330.814579509077</c:v>
                </c:pt>
                <c:pt idx="25">
                  <c:v>40.590358594428942</c:v>
                </c:pt>
                <c:pt idx="26">
                  <c:v>74.787972886292508</c:v>
                </c:pt>
                <c:pt idx="27">
                  <c:v>80.615307067939483</c:v>
                </c:pt>
                <c:pt idx="28">
                  <c:v>105.30198415431329</c:v>
                </c:pt>
                <c:pt idx="29">
                  <c:v>122.25664503236565</c:v>
                </c:pt>
                <c:pt idx="30">
                  <c:v>592.6670692325838</c:v>
                </c:pt>
                <c:pt idx="31">
                  <c:v>164.52908460023872</c:v>
                </c:pt>
                <c:pt idx="32">
                  <c:v>162.34742494357164</c:v>
                </c:pt>
                <c:pt idx="33">
                  <c:v>108.16702723715146</c:v>
                </c:pt>
                <c:pt idx="34">
                  <c:v>2844.7830703326972</c:v>
                </c:pt>
                <c:pt idx="35">
                  <c:v>132.13880936615561</c:v>
                </c:pt>
                <c:pt idx="36">
                  <c:v>49.260405641642414</c:v>
                </c:pt>
                <c:pt idx="37">
                  <c:v>896.61207055346608</c:v>
                </c:pt>
                <c:pt idx="38">
                  <c:v>146.80909460182633</c:v>
                </c:pt>
                <c:pt idx="39">
                  <c:v>54.346198638191574</c:v>
                </c:pt>
                <c:pt idx="40">
                  <c:v>147.73812888549179</c:v>
                </c:pt>
                <c:pt idx="41">
                  <c:v>67.460305486289641</c:v>
                </c:pt>
                <c:pt idx="42">
                  <c:v>38.808093924821556</c:v>
                </c:pt>
                <c:pt idx="43">
                  <c:v>520.43192667906089</c:v>
                </c:pt>
                <c:pt idx="44">
                  <c:v>28.00606189658804</c:v>
                </c:pt>
                <c:pt idx="45">
                  <c:v>112.04005554436007</c:v>
                </c:pt>
                <c:pt idx="46">
                  <c:v>517.63697565466305</c:v>
                </c:pt>
                <c:pt idx="47">
                  <c:v>98.375222381082764</c:v>
                </c:pt>
                <c:pt idx="48">
                  <c:v>97.478348007607451</c:v>
                </c:pt>
                <c:pt idx="49">
                  <c:v>1310.9563563320551</c:v>
                </c:pt>
                <c:pt idx="50">
                  <c:v>88.786197566208315</c:v>
                </c:pt>
                <c:pt idx="51">
                  <c:v>165.52942759302675</c:v>
                </c:pt>
                <c:pt idx="52">
                  <c:v>65.258146672598826</c:v>
                </c:pt>
                <c:pt idx="53">
                  <c:v>1380.8463188564183</c:v>
                </c:pt>
                <c:pt idx="54">
                  <c:v>86.069538556707641</c:v>
                </c:pt>
                <c:pt idx="55">
                  <c:v>126.89834368975211</c:v>
                </c:pt>
                <c:pt idx="56">
                  <c:v>442.26726772165324</c:v>
                </c:pt>
                <c:pt idx="57">
                  <c:v>595.70309864498654</c:v>
                </c:pt>
                <c:pt idx="58">
                  <c:v>67.302256582554335</c:v>
                </c:pt>
                <c:pt idx="59">
                  <c:v>72.724103568370978</c:v>
                </c:pt>
                <c:pt idx="60">
                  <c:v>74.454755674157738</c:v>
                </c:pt>
                <c:pt idx="61">
                  <c:v>1951.3991342937938</c:v>
                </c:pt>
                <c:pt idx="62">
                  <c:v>79.757316907799279</c:v>
                </c:pt>
                <c:pt idx="63">
                  <c:v>611.20526880263776</c:v>
                </c:pt>
                <c:pt idx="64">
                  <c:v>191945.66863284234</c:v>
                </c:pt>
                <c:pt idx="65">
                  <c:v>54.302638812356619</c:v>
                </c:pt>
                <c:pt idx="66">
                  <c:v>108.49832934447747</c:v>
                </c:pt>
                <c:pt idx="67">
                  <c:v>58.611440899180216</c:v>
                </c:pt>
                <c:pt idx="68">
                  <c:v>67.749998500456229</c:v>
                </c:pt>
                <c:pt idx="69">
                  <c:v>103.44392290856787</c:v>
                </c:pt>
                <c:pt idx="70">
                  <c:v>157.9876866861714</c:v>
                </c:pt>
                <c:pt idx="71">
                  <c:v>78.04029677208554</c:v>
                </c:pt>
                <c:pt idx="72">
                  <c:v>61.161593467356973</c:v>
                </c:pt>
                <c:pt idx="73">
                  <c:v>110.11660080134656</c:v>
                </c:pt>
                <c:pt idx="74">
                  <c:v>121.45831731557112</c:v>
                </c:pt>
                <c:pt idx="75">
                  <c:v>195.84238570411895</c:v>
                </c:pt>
                <c:pt idx="76">
                  <c:v>220.48594944713381</c:v>
                </c:pt>
                <c:pt idx="77">
                  <c:v>719.41883339021388</c:v>
                </c:pt>
                <c:pt idx="78">
                  <c:v>1028.4286448048078</c:v>
                </c:pt>
                <c:pt idx="79">
                  <c:v>9811.3809636869628</c:v>
                </c:pt>
                <c:pt idx="80">
                  <c:v>363.78619023111969</c:v>
                </c:pt>
                <c:pt idx="81">
                  <c:v>152.70836743344151</c:v>
                </c:pt>
                <c:pt idx="82">
                  <c:v>67.142322338536374</c:v>
                </c:pt>
                <c:pt idx="83">
                  <c:v>801.33075255091114</c:v>
                </c:pt>
                <c:pt idx="84">
                  <c:v>148.4940414279759</c:v>
                </c:pt>
                <c:pt idx="85">
                  <c:v>74.710699306535588</c:v>
                </c:pt>
                <c:pt idx="86">
                  <c:v>96.212866098210597</c:v>
                </c:pt>
                <c:pt idx="87">
                  <c:v>244.74496807647117</c:v>
                </c:pt>
                <c:pt idx="88">
                  <c:v>1077.6675850739464</c:v>
                </c:pt>
                <c:pt idx="89">
                  <c:v>186.73728220274566</c:v>
                </c:pt>
                <c:pt idx="90">
                  <c:v>439.07872514405938</c:v>
                </c:pt>
                <c:pt idx="91">
                  <c:v>74.147888474107518</c:v>
                </c:pt>
                <c:pt idx="92">
                  <c:v>111.0922260043541</c:v>
                </c:pt>
                <c:pt idx="93">
                  <c:v>163.69443310889099</c:v>
                </c:pt>
                <c:pt idx="94">
                  <c:v>378.13046181368117</c:v>
                </c:pt>
                <c:pt idx="95">
                  <c:v>894.05220419727516</c:v>
                </c:pt>
                <c:pt idx="96">
                  <c:v>714.39699152727644</c:v>
                </c:pt>
                <c:pt idx="97">
                  <c:v>462.51500910213076</c:v>
                </c:pt>
                <c:pt idx="98">
                  <c:v>563.86373294241082</c:v>
                </c:pt>
                <c:pt idx="99">
                  <c:v>450.80337464856211</c:v>
                </c:pt>
                <c:pt idx="100">
                  <c:v>423.00707024103616</c:v>
                </c:pt>
                <c:pt idx="101">
                  <c:v>599.45477218886788</c:v>
                </c:pt>
                <c:pt idx="102">
                  <c:v>230.29400115728896</c:v>
                </c:pt>
                <c:pt idx="103">
                  <c:v>596.38639982295069</c:v>
                </c:pt>
                <c:pt idx="104">
                  <c:v>138032.71688413844</c:v>
                </c:pt>
                <c:pt idx="105">
                  <c:v>389.94624363080663</c:v>
                </c:pt>
                <c:pt idx="106">
                  <c:v>7018.8725269270481</c:v>
                </c:pt>
                <c:pt idx="107">
                  <c:v>778.30579031224318</c:v>
                </c:pt>
                <c:pt idx="108">
                  <c:v>29840.127863037029</c:v>
                </c:pt>
                <c:pt idx="109">
                  <c:v>321.88748595459117</c:v>
                </c:pt>
                <c:pt idx="110">
                  <c:v>204.08576504649116</c:v>
                </c:pt>
                <c:pt idx="111">
                  <c:v>27792.641868944094</c:v>
                </c:pt>
                <c:pt idx="112">
                  <c:v>7541.7738630424328</c:v>
                </c:pt>
                <c:pt idx="113">
                  <c:v>185.16008848493667</c:v>
                </c:pt>
                <c:pt idx="114">
                  <c:v>3320523.1636657538</c:v>
                </c:pt>
                <c:pt idx="115">
                  <c:v>1904.3809775163231</c:v>
                </c:pt>
                <c:pt idx="116">
                  <c:v>45539215.36751128</c:v>
                </c:pt>
                <c:pt idx="117">
                  <c:v>7126.9627218838168</c:v>
                </c:pt>
                <c:pt idx="118">
                  <c:v>111.05148608521533</c:v>
                </c:pt>
                <c:pt idx="119">
                  <c:v>3127.2094638819699</c:v>
                </c:pt>
                <c:pt idx="120">
                  <c:v>1063.43409490917</c:v>
                </c:pt>
                <c:pt idx="121">
                  <c:v>3519.8682853350751</c:v>
                </c:pt>
                <c:pt idx="122">
                  <c:v>667.24271927882091</c:v>
                </c:pt>
                <c:pt idx="123">
                  <c:v>1953.2949874128917</c:v>
                </c:pt>
                <c:pt idx="124">
                  <c:v>4052.7085460954681</c:v>
                </c:pt>
                <c:pt idx="125">
                  <c:v>4551.063277642289</c:v>
                </c:pt>
                <c:pt idx="126">
                  <c:v>22620.212444537268</c:v>
                </c:pt>
                <c:pt idx="127">
                  <c:v>357.69897996265195</c:v>
                </c:pt>
                <c:pt idx="128">
                  <c:v>16306.163112317534</c:v>
                </c:pt>
                <c:pt idx="129">
                  <c:v>6108.3684143949167</c:v>
                </c:pt>
                <c:pt idx="130">
                  <c:v>667.26567217850425</c:v>
                </c:pt>
                <c:pt idx="131">
                  <c:v>1746.1895197712424</c:v>
                </c:pt>
                <c:pt idx="132">
                  <c:v>6277.8086388460915</c:v>
                </c:pt>
                <c:pt idx="133">
                  <c:v>325.83290084911522</c:v>
                </c:pt>
                <c:pt idx="134">
                  <c:v>358.13468523722361</c:v>
                </c:pt>
                <c:pt idx="135">
                  <c:v>2406.9285230240262</c:v>
                </c:pt>
                <c:pt idx="136">
                  <c:v>185.06566827771331</c:v>
                </c:pt>
                <c:pt idx="137">
                  <c:v>1465.2803092492895</c:v>
                </c:pt>
                <c:pt idx="138">
                  <c:v>168836.29305159036</c:v>
                </c:pt>
                <c:pt idx="139">
                  <c:v>233.76174542306566</c:v>
                </c:pt>
                <c:pt idx="140">
                  <c:v>7259.3329262488833</c:v>
                </c:pt>
                <c:pt idx="141">
                  <c:v>1256.6030605065112</c:v>
                </c:pt>
                <c:pt idx="142">
                  <c:v>106.8103320265589</c:v>
                </c:pt>
                <c:pt idx="143">
                  <c:v>157.66853613630667</c:v>
                </c:pt>
                <c:pt idx="144">
                  <c:v>222.2366283893345</c:v>
                </c:pt>
                <c:pt idx="145">
                  <c:v>832.79699537526812</c:v>
                </c:pt>
                <c:pt idx="146">
                  <c:v>80292.046649568714</c:v>
                </c:pt>
                <c:pt idx="147">
                  <c:v>26607.994976405396</c:v>
                </c:pt>
                <c:pt idx="148">
                  <c:v>307.58735083655853</c:v>
                </c:pt>
                <c:pt idx="149">
                  <c:v>655.86051524379377</c:v>
                </c:pt>
                <c:pt idx="150">
                  <c:v>2506.6818546442555</c:v>
                </c:pt>
                <c:pt idx="151">
                  <c:v>7129.0014364278859</c:v>
                </c:pt>
                <c:pt idx="152">
                  <c:v>110980.08397497098</c:v>
                </c:pt>
                <c:pt idx="153">
                  <c:v>815.64355067672773</c:v>
                </c:pt>
                <c:pt idx="154">
                  <c:v>24346.057212050575</c:v>
                </c:pt>
                <c:pt idx="155">
                  <c:v>354.29223840437555</c:v>
                </c:pt>
                <c:pt idx="156">
                  <c:v>2711.1637692395607</c:v>
                </c:pt>
                <c:pt idx="157">
                  <c:v>3159.8502995208664</c:v>
                </c:pt>
                <c:pt idx="158">
                  <c:v>5420.277931493607</c:v>
                </c:pt>
                <c:pt idx="159">
                  <c:v>140.7534285694623</c:v>
                </c:pt>
                <c:pt idx="160">
                  <c:v>92.813153631757999</c:v>
                </c:pt>
                <c:pt idx="161">
                  <c:v>50979.21866024741</c:v>
                </c:pt>
                <c:pt idx="162">
                  <c:v>529.74902994616491</c:v>
                </c:pt>
                <c:pt idx="163">
                  <c:v>2293.5980104639016</c:v>
                </c:pt>
                <c:pt idx="164">
                  <c:v>1246.688413616745</c:v>
                </c:pt>
                <c:pt idx="165">
                  <c:v>3374.3808117556264</c:v>
                </c:pt>
                <c:pt idx="166">
                  <c:v>66.125618028173022</c:v>
                </c:pt>
                <c:pt idx="167">
                  <c:v>467.42852142988045</c:v>
                </c:pt>
                <c:pt idx="168">
                  <c:v>887750.59844736021</c:v>
                </c:pt>
                <c:pt idx="169">
                  <c:v>77612.380276102471</c:v>
                </c:pt>
                <c:pt idx="170">
                  <c:v>321.51750128773517</c:v>
                </c:pt>
                <c:pt idx="171">
                  <c:v>828.11049548496135</c:v>
                </c:pt>
                <c:pt idx="172">
                  <c:v>92.853070678705905</c:v>
                </c:pt>
                <c:pt idx="173">
                  <c:v>168.93877481623716</c:v>
                </c:pt>
                <c:pt idx="174">
                  <c:v>180.42011748388202</c:v>
                </c:pt>
                <c:pt idx="175">
                  <c:v>231.40822203843075</c:v>
                </c:pt>
                <c:pt idx="176">
                  <c:v>95381454435.467072</c:v>
                </c:pt>
                <c:pt idx="177">
                  <c:v>838.13979372380709</c:v>
                </c:pt>
                <c:pt idx="178">
                  <c:v>102.98895975220161</c:v>
                </c:pt>
                <c:pt idx="179">
                  <c:v>461.01134929854391</c:v>
                </c:pt>
                <c:pt idx="180">
                  <c:v>10373.107533580223</c:v>
                </c:pt>
                <c:pt idx="181">
                  <c:v>620.3591124084387</c:v>
                </c:pt>
                <c:pt idx="182">
                  <c:v>49.149643081570574</c:v>
                </c:pt>
                <c:pt idx="183">
                  <c:v>176.09991915471258</c:v>
                </c:pt>
                <c:pt idx="184">
                  <c:v>83.888336896922809</c:v>
                </c:pt>
                <c:pt idx="185">
                  <c:v>15.453797001676804</c:v>
                </c:pt>
                <c:pt idx="186">
                  <c:v>31.553785727484133</c:v>
                </c:pt>
                <c:pt idx="187">
                  <c:v>81.818124319330579</c:v>
                </c:pt>
                <c:pt idx="188">
                  <c:v>21.77394584064438</c:v>
                </c:pt>
                <c:pt idx="189">
                  <c:v>48.959188366927179</c:v>
                </c:pt>
                <c:pt idx="190">
                  <c:v>535.82902106995743</c:v>
                </c:pt>
                <c:pt idx="191">
                  <c:v>14.931900836902733</c:v>
                </c:pt>
                <c:pt idx="192">
                  <c:v>17.764168519143102</c:v>
                </c:pt>
                <c:pt idx="193">
                  <c:v>17.697045867509161</c:v>
                </c:pt>
                <c:pt idx="194">
                  <c:v>541.22119022735592</c:v>
                </c:pt>
                <c:pt idx="195">
                  <c:v>35.182318908772885</c:v>
                </c:pt>
                <c:pt idx="196">
                  <c:v>240.98386076144615</c:v>
                </c:pt>
                <c:pt idx="197">
                  <c:v>41.585689919702872</c:v>
                </c:pt>
                <c:pt idx="198">
                  <c:v>118.4725532097959</c:v>
                </c:pt>
                <c:pt idx="199">
                  <c:v>28.990331129557649</c:v>
                </c:pt>
                <c:pt idx="200">
                  <c:v>16.906893417772245</c:v>
                </c:pt>
                <c:pt idx="201">
                  <c:v>113.77440494693066</c:v>
                </c:pt>
                <c:pt idx="202">
                  <c:v>67.586793794926649</c:v>
                </c:pt>
                <c:pt idx="203">
                  <c:v>31.01775884551525</c:v>
                </c:pt>
                <c:pt idx="204">
                  <c:v>38.943739505198828</c:v>
                </c:pt>
                <c:pt idx="205">
                  <c:v>23.273665668817827</c:v>
                </c:pt>
                <c:pt idx="206">
                  <c:v>2866291.2184728072</c:v>
                </c:pt>
                <c:pt idx="207">
                  <c:v>139.06316457590378</c:v>
                </c:pt>
                <c:pt idx="208">
                  <c:v>43.58085274164258</c:v>
                </c:pt>
                <c:pt idx="209">
                  <c:v>34.953525218386034</c:v>
                </c:pt>
                <c:pt idx="210">
                  <c:v>72.770885652408253</c:v>
                </c:pt>
                <c:pt idx="211">
                  <c:v>63.476211238754424</c:v>
                </c:pt>
                <c:pt idx="212">
                  <c:v>82.681041101702078</c:v>
                </c:pt>
                <c:pt idx="213">
                  <c:v>43.179430536049097</c:v>
                </c:pt>
                <c:pt idx="214">
                  <c:v>184.69139096379681</c:v>
                </c:pt>
                <c:pt idx="215">
                  <c:v>94.852607462387056</c:v>
                </c:pt>
                <c:pt idx="216">
                  <c:v>29.644348188092938</c:v>
                </c:pt>
                <c:pt idx="217">
                  <c:v>34.557984545352468</c:v>
                </c:pt>
                <c:pt idx="218">
                  <c:v>86.271317867671101</c:v>
                </c:pt>
                <c:pt idx="219">
                  <c:v>53.981799751966115</c:v>
                </c:pt>
                <c:pt idx="220">
                  <c:v>231.16444657809188</c:v>
                </c:pt>
                <c:pt idx="221">
                  <c:v>26.797869893027755</c:v>
                </c:pt>
                <c:pt idx="222">
                  <c:v>44.053318716627722</c:v>
                </c:pt>
                <c:pt idx="223">
                  <c:v>70.086410800234646</c:v>
                </c:pt>
                <c:pt idx="224">
                  <c:v>14970.860888534247</c:v>
                </c:pt>
                <c:pt idx="225">
                  <c:v>64.597165114373354</c:v>
                </c:pt>
                <c:pt idx="226">
                  <c:v>35.685155968329042</c:v>
                </c:pt>
                <c:pt idx="227">
                  <c:v>28.805740449518829</c:v>
                </c:pt>
                <c:pt idx="228">
                  <c:v>51.059865123890731</c:v>
                </c:pt>
                <c:pt idx="229">
                  <c:v>35.368658181209867</c:v>
                </c:pt>
                <c:pt idx="230">
                  <c:v>103.69541020228372</c:v>
                </c:pt>
                <c:pt idx="231">
                  <c:v>12.860852962815869</c:v>
                </c:pt>
                <c:pt idx="232">
                  <c:v>15.889834240645474</c:v>
                </c:pt>
                <c:pt idx="233">
                  <c:v>42.333504555890521</c:v>
                </c:pt>
                <c:pt idx="234">
                  <c:v>37.698963535715819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B1-4168-957D-F549020A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19631"/>
        <c:axId val="573930863"/>
      </c:scatterChart>
      <c:valAx>
        <c:axId val="8999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30863"/>
        <c:crosses val="autoZero"/>
        <c:crossBetween val="midCat"/>
      </c:valAx>
      <c:valAx>
        <c:axId val="57393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1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97879563338466E-2"/>
          <c:y val="6.8599860482660091E-2"/>
          <c:w val="0.85117250830490776"/>
          <c:h val="0.88849375157466726"/>
        </c:manualLayout>
      </c:layout>
      <c:scatterChart>
        <c:scatterStyle val="lineMarker"/>
        <c:varyColors val="0"/>
        <c:ser>
          <c:idx val="0"/>
          <c:order val="0"/>
          <c:tx>
            <c:v>C=4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Sheet1!$AT$19:$AT$253</c:f>
              <c:numCache>
                <c:formatCode>General</c:formatCode>
                <c:ptCount val="235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</c:numCache>
            </c:numRef>
          </c:xVal>
          <c:yVal>
            <c:numRef>
              <c:f>Sheet1!$AV$19:$AV$253</c:f>
              <c:numCache>
                <c:formatCode>General</c:formatCode>
                <c:ptCount val="235"/>
                <c:pt idx="0">
                  <c:v>3.6594455907262429</c:v>
                </c:pt>
                <c:pt idx="1">
                  <c:v>3.234807494883567</c:v>
                </c:pt>
                <c:pt idx="2">
                  <c:v>2.2939239212566149</c:v>
                </c:pt>
                <c:pt idx="3">
                  <c:v>5.2424490648308844</c:v>
                </c:pt>
                <c:pt idx="4">
                  <c:v>2.3800004658167273</c:v>
                </c:pt>
                <c:pt idx="5">
                  <c:v>2.4880587862426391</c:v>
                </c:pt>
                <c:pt idx="6">
                  <c:v>4.2435699253536781</c:v>
                </c:pt>
                <c:pt idx="7">
                  <c:v>4.0527159062516347</c:v>
                </c:pt>
                <c:pt idx="8">
                  <c:v>9.7456744485409921</c:v>
                </c:pt>
                <c:pt idx="9">
                  <c:v>14.702625311181313</c:v>
                </c:pt>
                <c:pt idx="10">
                  <c:v>11.529031837431589</c:v>
                </c:pt>
                <c:pt idx="11">
                  <c:v>24.166264925836742</c:v>
                </c:pt>
                <c:pt idx="12">
                  <c:v>18.590038108939048</c:v>
                </c:pt>
                <c:pt idx="13">
                  <c:v>31.513886884368198</c:v>
                </c:pt>
                <c:pt idx="14">
                  <c:v>26.505107934110629</c:v>
                </c:pt>
                <c:pt idx="15">
                  <c:v>47.18689913322406</c:v>
                </c:pt>
                <c:pt idx="16">
                  <c:v>101.34348407804715</c:v>
                </c:pt>
                <c:pt idx="17">
                  <c:v>274.43894024742929</c:v>
                </c:pt>
                <c:pt idx="18">
                  <c:v>441.6792726916716</c:v>
                </c:pt>
                <c:pt idx="19">
                  <c:v>44.992191889970393</c:v>
                </c:pt>
                <c:pt idx="20">
                  <c:v>110.50961563713442</c:v>
                </c:pt>
                <c:pt idx="21">
                  <c:v>2573.2359591762865</c:v>
                </c:pt>
                <c:pt idx="22">
                  <c:v>89.645401646003876</c:v>
                </c:pt>
                <c:pt idx="23">
                  <c:v>115.961640865473</c:v>
                </c:pt>
                <c:pt idx="24">
                  <c:v>62.257068618009178</c:v>
                </c:pt>
                <c:pt idx="25">
                  <c:v>139.30376874993468</c:v>
                </c:pt>
                <c:pt idx="26">
                  <c:v>1500.0748807315933</c:v>
                </c:pt>
                <c:pt idx="27">
                  <c:v>1012.3794298191787</c:v>
                </c:pt>
                <c:pt idx="28">
                  <c:v>42.831066739172115</c:v>
                </c:pt>
                <c:pt idx="29">
                  <c:v>345.11332221230953</c:v>
                </c:pt>
                <c:pt idx="30">
                  <c:v>2711.9901690442002</c:v>
                </c:pt>
                <c:pt idx="31">
                  <c:v>4595065.3672380084</c:v>
                </c:pt>
                <c:pt idx="32">
                  <c:v>987.30398712121064</c:v>
                </c:pt>
                <c:pt idx="33">
                  <c:v>2520.3037209089034</c:v>
                </c:pt>
                <c:pt idx="34">
                  <c:v>375.57329986703735</c:v>
                </c:pt>
                <c:pt idx="35">
                  <c:v>834.13752578969979</c:v>
                </c:pt>
                <c:pt idx="36">
                  <c:v>8649.4318227428612</c:v>
                </c:pt>
                <c:pt idx="37">
                  <c:v>1160876.5942237761</c:v>
                </c:pt>
                <c:pt idx="38">
                  <c:v>4147.333443173402</c:v>
                </c:pt>
                <c:pt idx="39">
                  <c:v>33210.962494197542</c:v>
                </c:pt>
                <c:pt idx="40">
                  <c:v>961.44724510120432</c:v>
                </c:pt>
                <c:pt idx="41">
                  <c:v>240.98186810873682</c:v>
                </c:pt>
                <c:pt idx="42">
                  <c:v>333.13667962933096</c:v>
                </c:pt>
                <c:pt idx="43">
                  <c:v>311.06136078997196</c:v>
                </c:pt>
                <c:pt idx="44">
                  <c:v>631.546237123477</c:v>
                </c:pt>
                <c:pt idx="45">
                  <c:v>509.41775569291957</c:v>
                </c:pt>
                <c:pt idx="46">
                  <c:v>401.37363785786192</c:v>
                </c:pt>
                <c:pt idx="47">
                  <c:v>490.94592419358787</c:v>
                </c:pt>
                <c:pt idx="48">
                  <c:v>20025.352919551558</c:v>
                </c:pt>
                <c:pt idx="49">
                  <c:v>177.3720533472318</c:v>
                </c:pt>
                <c:pt idx="50">
                  <c:v>19487.560994433712</c:v>
                </c:pt>
                <c:pt idx="51">
                  <c:v>103.17799657927726</c:v>
                </c:pt>
                <c:pt idx="52">
                  <c:v>126.07118044333168</c:v>
                </c:pt>
                <c:pt idx="53">
                  <c:v>42490.359892344575</c:v>
                </c:pt>
                <c:pt idx="54">
                  <c:v>1395.1538968476884</c:v>
                </c:pt>
                <c:pt idx="55">
                  <c:v>3220.1771592916407</c:v>
                </c:pt>
                <c:pt idx="56">
                  <c:v>1393.4947929235477</c:v>
                </c:pt>
                <c:pt idx="57">
                  <c:v>287.32962553710814</c:v>
                </c:pt>
                <c:pt idx="58">
                  <c:v>15400.035273820433</c:v>
                </c:pt>
                <c:pt idx="59">
                  <c:v>20012.218544749514</c:v>
                </c:pt>
                <c:pt idx="60">
                  <c:v>162.81787401745245</c:v>
                </c:pt>
                <c:pt idx="61">
                  <c:v>2216.9853547502566</c:v>
                </c:pt>
                <c:pt idx="62">
                  <c:v>991.22347478118149</c:v>
                </c:pt>
                <c:pt idx="63">
                  <c:v>1475.4952353792039</c:v>
                </c:pt>
                <c:pt idx="64">
                  <c:v>1283.2525201470182</c:v>
                </c:pt>
                <c:pt idx="65">
                  <c:v>233.80352960446979</c:v>
                </c:pt>
                <c:pt idx="66">
                  <c:v>935.81576323436502</c:v>
                </c:pt>
                <c:pt idx="67">
                  <c:v>897.62725053179588</c:v>
                </c:pt>
                <c:pt idx="68">
                  <c:v>99.077486115406998</c:v>
                </c:pt>
                <c:pt idx="69">
                  <c:v>13848.492924400447</c:v>
                </c:pt>
                <c:pt idx="70">
                  <c:v>248.94320134815831</c:v>
                </c:pt>
                <c:pt idx="71">
                  <c:v>4216.2719165836079</c:v>
                </c:pt>
                <c:pt idx="72">
                  <c:v>332.55154288759348</c:v>
                </c:pt>
                <c:pt idx="73">
                  <c:v>1450.7453500269808</c:v>
                </c:pt>
                <c:pt idx="74">
                  <c:v>3424.0787445726055</c:v>
                </c:pt>
                <c:pt idx="75">
                  <c:v>2163.8325297074557</c:v>
                </c:pt>
                <c:pt idx="76">
                  <c:v>5468.4036606361578</c:v>
                </c:pt>
                <c:pt idx="77">
                  <c:v>730.75654313646487</c:v>
                </c:pt>
                <c:pt idx="78">
                  <c:v>742.2429013815198</c:v>
                </c:pt>
                <c:pt idx="79">
                  <c:v>212.61949302024104</c:v>
                </c:pt>
                <c:pt idx="80">
                  <c:v>1470.649805417733</c:v>
                </c:pt>
                <c:pt idx="81">
                  <c:v>88.02562607721994</c:v>
                </c:pt>
                <c:pt idx="82">
                  <c:v>69841.25588917009</c:v>
                </c:pt>
                <c:pt idx="83">
                  <c:v>271.49018995693729</c:v>
                </c:pt>
                <c:pt idx="84">
                  <c:v>1745.0740540321192</c:v>
                </c:pt>
                <c:pt idx="85">
                  <c:v>35369.583717454865</c:v>
                </c:pt>
                <c:pt idx="86">
                  <c:v>158.68630776897913</c:v>
                </c:pt>
                <c:pt idx="87">
                  <c:v>720.62716864347203</c:v>
                </c:pt>
                <c:pt idx="88">
                  <c:v>3224.1536806021791</c:v>
                </c:pt>
                <c:pt idx="89">
                  <c:v>1737.9375915503858</c:v>
                </c:pt>
                <c:pt idx="90">
                  <c:v>106.83988179282288</c:v>
                </c:pt>
                <c:pt idx="91">
                  <c:v>2768.3408125158253</c:v>
                </c:pt>
                <c:pt idx="92">
                  <c:v>433.49013833911624</c:v>
                </c:pt>
                <c:pt idx="93">
                  <c:v>94.625554317826484</c:v>
                </c:pt>
                <c:pt idx="94">
                  <c:v>9088.9856350804766</c:v>
                </c:pt>
                <c:pt idx="95">
                  <c:v>16708.748238245604</c:v>
                </c:pt>
                <c:pt idx="96">
                  <c:v>758.28948066785756</c:v>
                </c:pt>
                <c:pt idx="97">
                  <c:v>1551.0232809571251</c:v>
                </c:pt>
                <c:pt idx="98">
                  <c:v>325130.39401862951</c:v>
                </c:pt>
                <c:pt idx="99">
                  <c:v>261.86472747377411</c:v>
                </c:pt>
                <c:pt idx="100">
                  <c:v>1005.9134051110547</c:v>
                </c:pt>
                <c:pt idx="101">
                  <c:v>611.94098495715639</c:v>
                </c:pt>
                <c:pt idx="102">
                  <c:v>377.88990751159821</c:v>
                </c:pt>
                <c:pt idx="103">
                  <c:v>72.445353711466453</c:v>
                </c:pt>
                <c:pt idx="104">
                  <c:v>4706.5987144058572</c:v>
                </c:pt>
                <c:pt idx="105">
                  <c:v>293.71282056680798</c:v>
                </c:pt>
                <c:pt idx="106">
                  <c:v>221.61553960236719</c:v>
                </c:pt>
                <c:pt idx="107">
                  <c:v>100.31569255177416</c:v>
                </c:pt>
                <c:pt idx="108">
                  <c:v>114847.31871316668</c:v>
                </c:pt>
                <c:pt idx="109">
                  <c:v>21816.404798824893</c:v>
                </c:pt>
                <c:pt idx="110">
                  <c:v>236.84718876510874</c:v>
                </c:pt>
                <c:pt idx="111">
                  <c:v>5151.4595479036179</c:v>
                </c:pt>
                <c:pt idx="112">
                  <c:v>170.21111462870084</c:v>
                </c:pt>
                <c:pt idx="113">
                  <c:v>228.17762504283115</c:v>
                </c:pt>
                <c:pt idx="114">
                  <c:v>1009.5182574890827</c:v>
                </c:pt>
                <c:pt idx="115">
                  <c:v>638.3300984101279</c:v>
                </c:pt>
                <c:pt idx="116">
                  <c:v>1137.2208183869363</c:v>
                </c:pt>
                <c:pt idx="117">
                  <c:v>190.22501446252497</c:v>
                </c:pt>
                <c:pt idx="118">
                  <c:v>1106.1257457394806</c:v>
                </c:pt>
                <c:pt idx="119">
                  <c:v>173.38183861948826</c:v>
                </c:pt>
                <c:pt idx="120">
                  <c:v>427.91041727684694</c:v>
                </c:pt>
                <c:pt idx="121">
                  <c:v>8403.3321552686884</c:v>
                </c:pt>
                <c:pt idx="122">
                  <c:v>7301.4597794138017</c:v>
                </c:pt>
                <c:pt idx="123">
                  <c:v>2478.6536038387458</c:v>
                </c:pt>
                <c:pt idx="124">
                  <c:v>586.56901364278463</c:v>
                </c:pt>
                <c:pt idx="125">
                  <c:v>1106.3011408993495</c:v>
                </c:pt>
                <c:pt idx="126">
                  <c:v>87.250898599385991</c:v>
                </c:pt>
                <c:pt idx="127">
                  <c:v>68295.430807360492</c:v>
                </c:pt>
                <c:pt idx="128">
                  <c:v>760.02528422191813</c:v>
                </c:pt>
                <c:pt idx="129">
                  <c:v>216.17632834044795</c:v>
                </c:pt>
                <c:pt idx="130">
                  <c:v>170.47542914398528</c:v>
                </c:pt>
                <c:pt idx="131">
                  <c:v>1185.0511827487853</c:v>
                </c:pt>
                <c:pt idx="132">
                  <c:v>7749.9602320871436</c:v>
                </c:pt>
                <c:pt idx="133">
                  <c:v>2837.2073257270508</c:v>
                </c:pt>
                <c:pt idx="134">
                  <c:v>1571.3703159015706</c:v>
                </c:pt>
                <c:pt idx="135">
                  <c:v>2117.1298639728761</c:v>
                </c:pt>
                <c:pt idx="136">
                  <c:v>1323.3277163192877</c:v>
                </c:pt>
                <c:pt idx="137">
                  <c:v>26113.775335454433</c:v>
                </c:pt>
                <c:pt idx="138">
                  <c:v>2335.3962523520167</c:v>
                </c:pt>
                <c:pt idx="139">
                  <c:v>65.447666858654557</c:v>
                </c:pt>
                <c:pt idx="140">
                  <c:v>159.94968467840877</c:v>
                </c:pt>
                <c:pt idx="141">
                  <c:v>1142.9552084023915</c:v>
                </c:pt>
                <c:pt idx="142">
                  <c:v>401.37968934521359</c:v>
                </c:pt>
                <c:pt idx="143">
                  <c:v>819.47297954125747</c:v>
                </c:pt>
                <c:pt idx="144">
                  <c:v>399.34729343114157</c:v>
                </c:pt>
                <c:pt idx="145">
                  <c:v>17624.96801514686</c:v>
                </c:pt>
                <c:pt idx="146">
                  <c:v>2899.0488847945885</c:v>
                </c:pt>
                <c:pt idx="147">
                  <c:v>1490.5657178518811</c:v>
                </c:pt>
                <c:pt idx="148">
                  <c:v>319.25119296104128</c:v>
                </c:pt>
                <c:pt idx="149">
                  <c:v>100.13209293232748</c:v>
                </c:pt>
                <c:pt idx="150">
                  <c:v>191102.95690760002</c:v>
                </c:pt>
                <c:pt idx="151">
                  <c:v>2227.1880061749621</c:v>
                </c:pt>
                <c:pt idx="152">
                  <c:v>535.66776312081652</c:v>
                </c:pt>
                <c:pt idx="153">
                  <c:v>205.42868542563889</c:v>
                </c:pt>
                <c:pt idx="154">
                  <c:v>299.61170355929579</c:v>
                </c:pt>
                <c:pt idx="155">
                  <c:v>1526.4756701845583</c:v>
                </c:pt>
                <c:pt idx="156">
                  <c:v>93.507938222328335</c:v>
                </c:pt>
                <c:pt idx="157">
                  <c:v>195.04004405478935</c:v>
                </c:pt>
                <c:pt idx="158">
                  <c:v>172.98289770547754</c:v>
                </c:pt>
                <c:pt idx="159">
                  <c:v>164.94694964030461</c:v>
                </c:pt>
                <c:pt idx="160">
                  <c:v>149.09943011990433</c:v>
                </c:pt>
                <c:pt idx="161">
                  <c:v>675.20656494119532</c:v>
                </c:pt>
                <c:pt idx="162">
                  <c:v>440.23464722715818</c:v>
                </c:pt>
                <c:pt idx="163">
                  <c:v>303.41575169441501</c:v>
                </c:pt>
                <c:pt idx="164">
                  <c:v>79.223548517454049</c:v>
                </c:pt>
                <c:pt idx="165">
                  <c:v>114.61777867813983</c:v>
                </c:pt>
                <c:pt idx="166">
                  <c:v>247.40767979847624</c:v>
                </c:pt>
                <c:pt idx="167">
                  <c:v>360.84980792900666</c:v>
                </c:pt>
                <c:pt idx="168">
                  <c:v>356.66084412104834</c:v>
                </c:pt>
                <c:pt idx="169">
                  <c:v>236.6237057519597</c:v>
                </c:pt>
                <c:pt idx="170">
                  <c:v>331.6229575828566</c:v>
                </c:pt>
                <c:pt idx="171">
                  <c:v>86.347971030407777</c:v>
                </c:pt>
                <c:pt idx="172">
                  <c:v>209.75451885983674</c:v>
                </c:pt>
                <c:pt idx="173">
                  <c:v>253.07594898160221</c:v>
                </c:pt>
                <c:pt idx="174">
                  <c:v>400.33925558304372</c:v>
                </c:pt>
                <c:pt idx="175">
                  <c:v>96.79797505480694</c:v>
                </c:pt>
                <c:pt idx="176">
                  <c:v>96.751383326617116</c:v>
                </c:pt>
                <c:pt idx="177">
                  <c:v>152.85052369446319</c:v>
                </c:pt>
                <c:pt idx="178">
                  <c:v>65.641746720799418</c:v>
                </c:pt>
                <c:pt idx="179">
                  <c:v>4053.6250268198214</c:v>
                </c:pt>
                <c:pt idx="180">
                  <c:v>450.57749295169572</c:v>
                </c:pt>
                <c:pt idx="181">
                  <c:v>312.45155349902103</c:v>
                </c:pt>
                <c:pt idx="182">
                  <c:v>94.858468407663011</c:v>
                </c:pt>
                <c:pt idx="183">
                  <c:v>309.5747709599234</c:v>
                </c:pt>
                <c:pt idx="184">
                  <c:v>687.11001931825467</c:v>
                </c:pt>
                <c:pt idx="185">
                  <c:v>2629.4065776430666</c:v>
                </c:pt>
                <c:pt idx="186">
                  <c:v>644.72757473744639</c:v>
                </c:pt>
                <c:pt idx="187">
                  <c:v>126.56953748476482</c:v>
                </c:pt>
                <c:pt idx="188">
                  <c:v>78.368181463672798</c:v>
                </c:pt>
                <c:pt idx="189">
                  <c:v>441.21587030542599</c:v>
                </c:pt>
                <c:pt idx="190">
                  <c:v>191.71848545622683</c:v>
                </c:pt>
                <c:pt idx="191">
                  <c:v>874.96760895192836</c:v>
                </c:pt>
                <c:pt idx="192">
                  <c:v>176.58353872832723</c:v>
                </c:pt>
                <c:pt idx="193">
                  <c:v>352.23718086884287</c:v>
                </c:pt>
                <c:pt idx="194">
                  <c:v>99.013823063485916</c:v>
                </c:pt>
                <c:pt idx="195">
                  <c:v>146.03704447866104</c:v>
                </c:pt>
                <c:pt idx="196">
                  <c:v>335.37822902307533</c:v>
                </c:pt>
                <c:pt idx="197">
                  <c:v>459.70686434351006</c:v>
                </c:pt>
                <c:pt idx="198">
                  <c:v>115.08170822533224</c:v>
                </c:pt>
                <c:pt idx="199">
                  <c:v>161429.89588665299</c:v>
                </c:pt>
                <c:pt idx="200">
                  <c:v>295.04187318523412</c:v>
                </c:pt>
                <c:pt idx="201">
                  <c:v>37944.617806253627</c:v>
                </c:pt>
                <c:pt idx="202">
                  <c:v>340.94422776340349</c:v>
                </c:pt>
                <c:pt idx="203">
                  <c:v>697.3351655997285</c:v>
                </c:pt>
                <c:pt idx="204">
                  <c:v>263.09041206017071</c:v>
                </c:pt>
                <c:pt idx="205">
                  <c:v>1963.4795994961096</c:v>
                </c:pt>
                <c:pt idx="206">
                  <c:v>408.69390604790425</c:v>
                </c:pt>
                <c:pt idx="207">
                  <c:v>180.89050153966397</c:v>
                </c:pt>
                <c:pt idx="208">
                  <c:v>226.09035841105359</c:v>
                </c:pt>
                <c:pt idx="209">
                  <c:v>79.23182416217675</c:v>
                </c:pt>
                <c:pt idx="210">
                  <c:v>122.26683259974705</c:v>
                </c:pt>
                <c:pt idx="211">
                  <c:v>126.47362182449469</c:v>
                </c:pt>
                <c:pt idx="212">
                  <c:v>2460.3392251848995</c:v>
                </c:pt>
                <c:pt idx="213">
                  <c:v>5241.4762127769045</c:v>
                </c:pt>
                <c:pt idx="214">
                  <c:v>102.41366303351866</c:v>
                </c:pt>
                <c:pt idx="215">
                  <c:v>458.93883056947988</c:v>
                </c:pt>
                <c:pt idx="216">
                  <c:v>136.41954185939613</c:v>
                </c:pt>
                <c:pt idx="217">
                  <c:v>623.52223290548682</c:v>
                </c:pt>
                <c:pt idx="218">
                  <c:v>133.37289604894156</c:v>
                </c:pt>
                <c:pt idx="219">
                  <c:v>350.3027155820871</c:v>
                </c:pt>
                <c:pt idx="220">
                  <c:v>1104.2530628478053</c:v>
                </c:pt>
                <c:pt idx="221">
                  <c:v>211.83720513959693</c:v>
                </c:pt>
                <c:pt idx="222">
                  <c:v>395.74909039097173</c:v>
                </c:pt>
                <c:pt idx="223">
                  <c:v>234.81466472682669</c:v>
                </c:pt>
                <c:pt idx="224">
                  <c:v>2816.6364424664707</c:v>
                </c:pt>
                <c:pt idx="225">
                  <c:v>228.57166731258721</c:v>
                </c:pt>
                <c:pt idx="226">
                  <c:v>169.38462904097165</c:v>
                </c:pt>
                <c:pt idx="227">
                  <c:v>700.51978141217546</c:v>
                </c:pt>
                <c:pt idx="228">
                  <c:v>236.62245382656147</c:v>
                </c:pt>
                <c:pt idx="229">
                  <c:v>106.4896750041717</c:v>
                </c:pt>
                <c:pt idx="230">
                  <c:v>52.310165041161355</c:v>
                </c:pt>
                <c:pt idx="231">
                  <c:v>364.07881623152804</c:v>
                </c:pt>
                <c:pt idx="232">
                  <c:v>37157.016953988597</c:v>
                </c:pt>
                <c:pt idx="233">
                  <c:v>3335.5682413688105</c:v>
                </c:pt>
                <c:pt idx="234">
                  <c:v>192.86957348896948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1-4FDB-8DF6-90717014D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19631"/>
        <c:axId val="573930863"/>
      </c:scatterChart>
      <c:valAx>
        <c:axId val="8999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30863"/>
        <c:crosses val="autoZero"/>
        <c:crossBetween val="midCat"/>
      </c:valAx>
      <c:valAx>
        <c:axId val="5739308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91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58848</xdr:colOff>
      <xdr:row>52</xdr:row>
      <xdr:rowOff>47864</xdr:rowOff>
    </xdr:from>
    <xdr:to>
      <xdr:col>29</xdr:col>
      <xdr:colOff>4854676</xdr:colOff>
      <xdr:row>104</xdr:row>
      <xdr:rowOff>153629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48787</xdr:colOff>
      <xdr:row>2366</xdr:row>
      <xdr:rowOff>68766</xdr:rowOff>
    </xdr:from>
    <xdr:to>
      <xdr:col>17</xdr:col>
      <xdr:colOff>392616</xdr:colOff>
      <xdr:row>2381</xdr:row>
      <xdr:rowOff>24161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191922</xdr:colOff>
      <xdr:row>31</xdr:row>
      <xdr:rowOff>61662</xdr:rowOff>
    </xdr:from>
    <xdr:to>
      <xdr:col>54</xdr:col>
      <xdr:colOff>86734</xdr:colOff>
      <xdr:row>66</xdr:row>
      <xdr:rowOff>141705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532857</xdr:colOff>
      <xdr:row>23</xdr:row>
      <xdr:rowOff>133045</xdr:rowOff>
    </xdr:from>
    <xdr:to>
      <xdr:col>26</xdr:col>
      <xdr:colOff>279207</xdr:colOff>
      <xdr:row>30</xdr:row>
      <xdr:rowOff>180940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446485</xdr:colOff>
      <xdr:row>0</xdr:row>
      <xdr:rowOff>0</xdr:rowOff>
    </xdr:from>
    <xdr:to>
      <xdr:col>14</xdr:col>
      <xdr:colOff>565547</xdr:colOff>
      <xdr:row>13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392338</xdr:colOff>
      <xdr:row>37</xdr:row>
      <xdr:rowOff>63481</xdr:rowOff>
    </xdr:from>
    <xdr:to>
      <xdr:col>56</xdr:col>
      <xdr:colOff>955154</xdr:colOff>
      <xdr:row>69</xdr:row>
      <xdr:rowOff>185261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83</xdr:col>
      <xdr:colOff>78414</xdr:colOff>
      <xdr:row>7</xdr:row>
      <xdr:rowOff>174136</xdr:rowOff>
    </xdr:from>
    <xdr:to>
      <xdr:col>90</xdr:col>
      <xdr:colOff>59364</xdr:colOff>
      <xdr:row>22</xdr:row>
      <xdr:rowOff>48868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330D1-EEEC-4695-8C97-6FEA0F39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89</xdr:col>
      <xdr:colOff>240861</xdr:colOff>
      <xdr:row>33</xdr:row>
      <xdr:rowOff>87585</xdr:rowOff>
    </xdr:from>
    <xdr:to>
      <xdr:col>96</xdr:col>
      <xdr:colOff>610846</xdr:colOff>
      <xdr:row>49</xdr:row>
      <xdr:rowOff>169110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0132F1-0197-4567-854C-DEBCCF6DD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629763</xdr:colOff>
      <xdr:row>32</xdr:row>
      <xdr:rowOff>174879</xdr:rowOff>
    </xdr:from>
    <xdr:to>
      <xdr:col>29</xdr:col>
      <xdr:colOff>5304119</xdr:colOff>
      <xdr:row>47</xdr:row>
      <xdr:rowOff>93382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1616584-8F6D-479C-94FB-B2C7CC526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27822</xdr:colOff>
      <xdr:row>114</xdr:row>
      <xdr:rowOff>130736</xdr:rowOff>
    </xdr:from>
    <xdr:to>
      <xdr:col>57</xdr:col>
      <xdr:colOff>433734</xdr:colOff>
      <xdr:row>132</xdr:row>
      <xdr:rowOff>47109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D2A691A-A746-4D18-A680-939173A5D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60</xdr:col>
      <xdr:colOff>606492</xdr:colOff>
      <xdr:row>72</xdr:row>
      <xdr:rowOff>102227</xdr:rowOff>
    </xdr:from>
    <xdr:to>
      <xdr:col>64</xdr:col>
      <xdr:colOff>217235</xdr:colOff>
      <xdr:row>93</xdr:row>
      <xdr:rowOff>41900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E3AD998-46AD-4D5E-8F62-0B2483AF1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54</xdr:col>
      <xdr:colOff>237204</xdr:colOff>
      <xdr:row>83</xdr:row>
      <xdr:rowOff>26540</xdr:rowOff>
    </xdr:from>
    <xdr:to>
      <xdr:col>59</xdr:col>
      <xdr:colOff>151379</xdr:colOff>
      <xdr:row>104</xdr:row>
      <xdr:rowOff>151540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D8FE875-E76C-4699-8FA6-117AF954A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2924989</xdr:colOff>
      <xdr:row>82</xdr:row>
      <xdr:rowOff>3775</xdr:rowOff>
    </xdr:from>
    <xdr:to>
      <xdr:col>31</xdr:col>
      <xdr:colOff>120603</xdr:colOff>
      <xdr:row>101</xdr:row>
      <xdr:rowOff>295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64E8C58-7DF7-40FD-A6CE-F5E14F9BD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V4247"/>
  <sheetViews>
    <sheetView tabSelected="1" topLeftCell="AE38" zoomScale="75" zoomScaleNormal="90" workbookViewId="0">
      <selection activeCell="AI53" sqref="AI53:AI256"/>
    </sheetView>
  </sheetViews>
  <sheetFormatPr defaultRowHeight="15" x14ac:dyDescent="0.25"/>
  <cols>
    <col min="2" max="2" width="15" bestFit="1" customWidth="1"/>
    <col min="3" max="3" width="12.7109375" bestFit="1" customWidth="1"/>
    <col min="4" max="4" width="19.42578125" bestFit="1" customWidth="1"/>
    <col min="5" max="5" width="14.5703125" bestFit="1" customWidth="1"/>
    <col min="6" max="6" width="11.5703125" customWidth="1"/>
    <col min="25" max="25" width="12.140625" bestFit="1" customWidth="1"/>
    <col min="28" max="28" width="16.7109375" bestFit="1" customWidth="1"/>
    <col min="29" max="29" width="9.7109375" customWidth="1"/>
    <col min="30" max="30" width="15.28515625" customWidth="1"/>
    <col min="31" max="31" width="13.5703125" bestFit="1" customWidth="1"/>
    <col min="32" max="32" width="9.28515625" bestFit="1" customWidth="1"/>
    <col min="33" max="33" width="9.42578125" bestFit="1" customWidth="1"/>
    <col min="34" max="34" width="47.42578125" style="24" bestFit="1" customWidth="1"/>
    <col min="35" max="35" width="9.140625" style="23"/>
    <col min="36" max="36" width="9.28515625" style="28" bestFit="1" customWidth="1"/>
    <col min="37" max="37" width="18.28515625" style="29" customWidth="1"/>
    <col min="38" max="38" width="16.5703125" style="30" bestFit="1" customWidth="1"/>
    <col min="39" max="39" width="16.5703125" style="31" bestFit="1" customWidth="1"/>
    <col min="40" max="40" width="10.140625" style="1" bestFit="1" customWidth="1"/>
    <col min="41" max="43" width="9.28515625" style="1" bestFit="1" customWidth="1"/>
    <col min="44" max="44" width="13.85546875" style="1" bestFit="1" customWidth="1"/>
    <col min="45" max="45" width="9.140625" style="1"/>
    <col min="46" max="46" width="9.28515625" style="1" bestFit="1" customWidth="1"/>
    <col min="47" max="55" width="9.140625" style="1"/>
    <col min="56" max="56" width="21.85546875" style="1" bestFit="1" customWidth="1"/>
    <col min="57" max="57" width="19" style="24" bestFit="1" customWidth="1"/>
    <col min="59" max="59" width="9.140625" style="20"/>
    <col min="60" max="60" width="34.140625" style="20" bestFit="1" customWidth="1"/>
    <col min="61" max="61" width="17.5703125" bestFit="1" customWidth="1"/>
    <col min="62" max="63" width="17.42578125" customWidth="1"/>
    <col min="64" max="64" width="9.140625" style="32"/>
    <col min="65" max="66" width="9.42578125" bestFit="1" customWidth="1"/>
    <col min="67" max="67" width="12.42578125" bestFit="1" customWidth="1"/>
    <col min="68" max="68" width="12.7109375" bestFit="1" customWidth="1"/>
    <col min="69" max="69" width="9.140625" style="32"/>
    <col min="70" max="70" width="9.42578125" bestFit="1" customWidth="1"/>
    <col min="71" max="71" width="15.28515625" style="20" bestFit="1" customWidth="1"/>
    <col min="72" max="73" width="15" style="20" customWidth="1"/>
    <col min="74" max="74" width="9.140625" style="32"/>
    <col min="75" max="76" width="9.42578125" bestFit="1" customWidth="1"/>
    <col min="77" max="77" width="13.42578125" bestFit="1" customWidth="1"/>
    <col min="78" max="78" width="12.28515625" bestFit="1" customWidth="1"/>
    <col min="79" max="79" width="12.7109375" style="32" bestFit="1" customWidth="1"/>
    <col min="80" max="81" width="9.42578125" bestFit="1" customWidth="1"/>
    <col min="82" max="82" width="15.140625" bestFit="1" customWidth="1"/>
    <col min="83" max="83" width="12.28515625" bestFit="1" customWidth="1"/>
    <col min="87" max="87" width="14" bestFit="1" customWidth="1"/>
    <col min="92" max="92" width="12.42578125" bestFit="1" customWidth="1"/>
    <col min="103" max="103" width="42" bestFit="1" customWidth="1"/>
    <col min="106" max="106" width="16.140625" customWidth="1"/>
    <col min="108" max="108" width="42" bestFit="1" customWidth="1"/>
    <col min="113" max="113" width="42" bestFit="1" customWidth="1"/>
    <col min="118" max="118" width="42" bestFit="1" customWidth="1"/>
    <col min="123" max="123" width="42" bestFit="1" customWidth="1"/>
  </cols>
  <sheetData>
    <row r="1" spans="2:124" x14ac:dyDescent="0.25">
      <c r="B1" t="s">
        <v>4241</v>
      </c>
      <c r="C1" t="s">
        <v>4242</v>
      </c>
      <c r="D1" t="s">
        <v>0</v>
      </c>
      <c r="E1" t="s">
        <v>1</v>
      </c>
      <c r="BR1">
        <v>2.0179319709999999</v>
      </c>
      <c r="BT1" s="37">
        <v>2.1417379595496921</v>
      </c>
      <c r="BU1" s="37">
        <v>2.1417379595496921</v>
      </c>
      <c r="BV1" s="37">
        <v>2.1417379599999999</v>
      </c>
    </row>
    <row r="2" spans="2:124" x14ac:dyDescent="0.25">
      <c r="B2">
        <v>31</v>
      </c>
      <c r="C2">
        <v>37</v>
      </c>
      <c r="D2" t="s">
        <v>2</v>
      </c>
      <c r="E2" t="s">
        <v>3</v>
      </c>
      <c r="Q2" s="3" t="s">
        <v>4275</v>
      </c>
      <c r="BR2">
        <v>1.7903333E-2</v>
      </c>
      <c r="BT2" s="37">
        <v>0.04</v>
      </c>
      <c r="BU2">
        <v>1.7903333E-2</v>
      </c>
      <c r="BV2">
        <v>1.7903333E-2</v>
      </c>
    </row>
    <row r="3" spans="2:124" x14ac:dyDescent="0.25">
      <c r="B3">
        <v>0</v>
      </c>
      <c r="C3">
        <v>0</v>
      </c>
      <c r="D3" t="s">
        <v>4</v>
      </c>
      <c r="E3" t="s">
        <v>5</v>
      </c>
      <c r="Q3" t="s">
        <v>4266</v>
      </c>
      <c r="R3" t="s">
        <v>4267</v>
      </c>
      <c r="S3" t="s">
        <v>4250</v>
      </c>
      <c r="T3" t="s">
        <v>4268</v>
      </c>
      <c r="U3" t="s">
        <v>4269</v>
      </c>
      <c r="V3" t="s">
        <v>4276</v>
      </c>
      <c r="W3" t="s">
        <v>4264</v>
      </c>
      <c r="Y3" t="s">
        <v>4282</v>
      </c>
      <c r="AA3" t="s">
        <v>4264</v>
      </c>
      <c r="BR3">
        <v>4.2706583999999999E-2</v>
      </c>
      <c r="BT3" s="37">
        <v>0.09</v>
      </c>
      <c r="BU3" s="37">
        <v>4.2706584083598703E-2</v>
      </c>
      <c r="BV3" s="37">
        <v>0.2</v>
      </c>
    </row>
    <row r="4" spans="2:124" x14ac:dyDescent="0.25">
      <c r="B4">
        <v>0</v>
      </c>
      <c r="C4">
        <v>0</v>
      </c>
      <c r="D4" t="s">
        <v>4</v>
      </c>
      <c r="E4" t="s">
        <v>5</v>
      </c>
      <c r="Q4">
        <v>0</v>
      </c>
      <c r="R4">
        <f>LOG10(5*S14)+R14</f>
        <v>5.0211892990699383</v>
      </c>
      <c r="S4">
        <f t="shared" ref="S4:S9" si="0">LOG10(C_target*U14)+T14</f>
        <v>5.1903316981702918</v>
      </c>
      <c r="T4">
        <f>AVERAGE(R4:S4)</f>
        <v>5.1057604986201151</v>
      </c>
      <c r="U4">
        <f>STDEV(R4:S4)</f>
        <v>0.1196017373900214</v>
      </c>
      <c r="V4">
        <f>LOG(Nmax/(1+(Nmax/No-1)*EXP(-Kg*Q4)))</f>
        <v>6.4547362189165947</v>
      </c>
      <c r="W4">
        <f>T4-V4</f>
        <v>-1.3489757202964796</v>
      </c>
      <c r="Y4" t="e">
        <f>a_hat*AH19+b_hat</f>
        <v>#VALUE!</v>
      </c>
      <c r="AA4" t="e">
        <f>Y4-T4</f>
        <v>#VALUE!</v>
      </c>
      <c r="BN4" t="s">
        <v>4338</v>
      </c>
      <c r="CU4" t="s">
        <v>4329</v>
      </c>
      <c r="DB4" t="s">
        <v>4331</v>
      </c>
    </row>
    <row r="5" spans="2:124" x14ac:dyDescent="0.25">
      <c r="B5">
        <v>0</v>
      </c>
      <c r="C5">
        <v>0</v>
      </c>
      <c r="D5" t="s">
        <v>4</v>
      </c>
      <c r="E5" t="s">
        <v>5</v>
      </c>
      <c r="Q5">
        <v>1</v>
      </c>
      <c r="R5">
        <f t="shared" ref="R5:R9" si="1">LOG10(5*S15)+R15</f>
        <v>5.4983105537896009</v>
      </c>
      <c r="S5">
        <f t="shared" si="0"/>
        <v>5.5502283530550942</v>
      </c>
      <c r="T5">
        <f t="shared" ref="T5:T9" si="2">AVERAGE(R5:S5)</f>
        <v>5.5242694534223471</v>
      </c>
      <c r="U5">
        <f t="shared" ref="U5:U9" si="3">STDEV(R5:S5)</f>
        <v>3.6711427924912297E-2</v>
      </c>
      <c r="V5">
        <f t="shared" ref="V5:V8" si="4">LOG(Nmax/(1+(Nmax/No-1)*EXP(-Kg*Q5)))</f>
        <v>7.4117257163691299</v>
      </c>
      <c r="W5">
        <f>T5-V5</f>
        <v>-1.8874562629467828</v>
      </c>
      <c r="Y5" t="e">
        <f>a_hat*AH30+b_hat</f>
        <v>#VALUE!</v>
      </c>
      <c r="AA5" t="e">
        <f>Y5-T5</f>
        <v>#VALUE!</v>
      </c>
      <c r="BN5" s="37"/>
      <c r="BT5" s="20">
        <v>16</v>
      </c>
      <c r="CS5" t="s">
        <v>4324</v>
      </c>
      <c r="CT5" t="s">
        <v>4253</v>
      </c>
      <c r="CU5" t="s">
        <v>4332</v>
      </c>
      <c r="CV5">
        <v>1</v>
      </c>
      <c r="CW5">
        <v>4</v>
      </c>
      <c r="CX5">
        <v>16</v>
      </c>
      <c r="CY5">
        <v>64</v>
      </c>
      <c r="CZ5">
        <v>256</v>
      </c>
      <c r="DB5" t="s">
        <v>4253</v>
      </c>
      <c r="DC5">
        <v>1</v>
      </c>
      <c r="DD5">
        <v>4</v>
      </c>
      <c r="DE5">
        <v>16</v>
      </c>
      <c r="DF5">
        <v>64</v>
      </c>
      <c r="DG5">
        <v>256</v>
      </c>
    </row>
    <row r="6" spans="2:124" x14ac:dyDescent="0.25">
      <c r="B6">
        <v>0</v>
      </c>
      <c r="C6">
        <v>0</v>
      </c>
      <c r="D6" t="s">
        <v>4</v>
      </c>
      <c r="E6" t="s">
        <v>5</v>
      </c>
      <c r="Q6">
        <v>2</v>
      </c>
      <c r="R6">
        <f t="shared" si="1"/>
        <v>6.4842998393467859</v>
      </c>
      <c r="S6">
        <f t="shared" si="0"/>
        <v>6.4313637641589878</v>
      </c>
      <c r="T6">
        <f t="shared" si="2"/>
        <v>6.4578318017528868</v>
      </c>
      <c r="U6">
        <f t="shared" si="3"/>
        <v>3.7431457734692967E-2</v>
      </c>
      <c r="V6">
        <f t="shared" si="4"/>
        <v>8.3301603323973783</v>
      </c>
      <c r="W6">
        <f t="shared" ref="W6:W10" si="5">T6-V6</f>
        <v>-1.8723285306444915</v>
      </c>
      <c r="Y6" t="e">
        <f>a_hat*AH42+b_hat</f>
        <v>#VALUE!</v>
      </c>
      <c r="AA6" t="e">
        <f>Y6-T6</f>
        <v>#VALUE!</v>
      </c>
      <c r="BN6" s="23">
        <v>1.64766971</v>
      </c>
      <c r="BS6" s="20" t="s">
        <v>4328</v>
      </c>
      <c r="BT6" s="20">
        <v>3</v>
      </c>
      <c r="BU6" s="20">
        <v>2</v>
      </c>
      <c r="BV6" s="32">
        <v>1</v>
      </c>
      <c r="BW6" t="s">
        <v>4327</v>
      </c>
      <c r="CN6" t="s">
        <v>4321</v>
      </c>
      <c r="CO6">
        <v>4.3136726555358234</v>
      </c>
      <c r="CQ6" t="s">
        <v>6</v>
      </c>
      <c r="CS6" t="s">
        <v>4330</v>
      </c>
      <c r="CT6">
        <f t="shared" ref="CT6:CT69" si="6">LOG(Nmax/(1+(Nmax/No-1)*EXP(-Kg*CU6)))</f>
        <v>6.4547362189165947</v>
      </c>
      <c r="CU6">
        <f t="shared" ref="CU6:CU69" si="7">AG19</f>
        <v>0</v>
      </c>
      <c r="CV6">
        <f t="shared" ref="CV6:CV69" si="8">LOG(No*EXP((Kg-mo_11+so_11^2/a_11)*AG19+so_11^2/a_11^2*(EXP(-a_11*AG19)-1)))</f>
        <v>6.4547362189165947</v>
      </c>
      <c r="CW6">
        <f t="shared" ref="CW6:CW69" si="9">LOG(No*EXP((Kg-mo_44+so_44^2/a_44)*AG19+so_44^2/a_44^2*(EXP(-a_44*AG19)-1)))</f>
        <v>6.4547362189165947</v>
      </c>
      <c r="CX6">
        <f t="shared" ref="CX6:CX69" si="10">LOG(No*EXP((Kg-mo_16+so_16^2/a_16)*AG19+so_16^2/a_16^2*(EXP(-a_16*AG19)-1)))</f>
        <v>6.4547362189165947</v>
      </c>
      <c r="CY6">
        <f t="shared" ref="CY6:CY69" si="11">LOG(No*EXP((Kg-mo_64+so_64^2/a_64)*AG19+so_64^2/a_64^2*(EXP(-a_64*AG19)-1)))</f>
        <v>6.4547362189165947</v>
      </c>
      <c r="CZ6">
        <f t="shared" ref="CZ6:CZ69" si="12">LOG(No*EXP((Kg-mo_256+so_256^2/a_256)*AG19+so_256^2/a_256^2*(EXP(-a_256*AG19)-1)))</f>
        <v>6.4547362189165947</v>
      </c>
      <c r="DB6">
        <f>BE19-CT6</f>
        <v>-6.4547362189165947</v>
      </c>
      <c r="DC6">
        <f>BH19-CV6</f>
        <v>-0.39115609391659412</v>
      </c>
      <c r="DD6">
        <f>BM19-CW6</f>
        <v>-0.56150973699754481</v>
      </c>
      <c r="DE6">
        <f>BR19-CX6</f>
        <v>-0.11664019456821872</v>
      </c>
      <c r="DF6" s="17">
        <f>BW19-CY6</f>
        <v>-3.7497055182569738E-2</v>
      </c>
      <c r="DG6">
        <f>CB19-CZ6</f>
        <v>-0.12200907396062988</v>
      </c>
    </row>
    <row r="7" spans="2:124" x14ac:dyDescent="0.25">
      <c r="B7">
        <v>0</v>
      </c>
      <c r="C7">
        <v>0</v>
      </c>
      <c r="D7" t="s">
        <v>4</v>
      </c>
      <c r="E7" t="s">
        <v>5</v>
      </c>
      <c r="Q7">
        <v>3</v>
      </c>
      <c r="R7">
        <f t="shared" si="1"/>
        <v>7.5740312677277188</v>
      </c>
      <c r="S7">
        <f t="shared" si="0"/>
        <v>7.5378190950732744</v>
      </c>
      <c r="T7">
        <f t="shared" si="2"/>
        <v>7.5559251814004966</v>
      </c>
      <c r="U7">
        <f t="shared" si="3"/>
        <v>2.5605872845455718E-2</v>
      </c>
      <c r="V7">
        <f>LOG(Nmax/(1+(Nmax/No-1)*EXP(-Kg*Q7)))</f>
        <v>9.0191885868111559</v>
      </c>
      <c r="W7">
        <f t="shared" si="5"/>
        <v>-1.4632634054106592</v>
      </c>
      <c r="Y7" t="e">
        <f>a_hat*AH54+b_hat</f>
        <v>#VALUE!</v>
      </c>
      <c r="AA7" t="e">
        <f>Y7-T7</f>
        <v>#VALUE!</v>
      </c>
      <c r="BN7" s="23">
        <v>2.5370424999999999E-2</v>
      </c>
      <c r="BS7" s="36">
        <v>2.7</v>
      </c>
      <c r="BT7" s="36"/>
      <c r="BU7" s="23"/>
      <c r="BV7" s="23"/>
      <c r="BW7" s="36">
        <v>3</v>
      </c>
      <c r="BX7" s="36"/>
      <c r="BY7" s="36"/>
      <c r="CA7" s="23"/>
      <c r="CB7" s="36">
        <v>4.5</v>
      </c>
      <c r="CN7" t="s">
        <v>4322</v>
      </c>
      <c r="CO7">
        <v>8.8731177395785252</v>
      </c>
      <c r="CT7">
        <f t="shared" si="6"/>
        <v>6.5347790551917466</v>
      </c>
      <c r="CU7">
        <f t="shared" si="7"/>
        <v>8.3333333333333329E-2</v>
      </c>
      <c r="CV7">
        <f t="shared" si="8"/>
        <v>6.534579153406705</v>
      </c>
      <c r="CW7">
        <f t="shared" si="9"/>
        <v>6.4858555725827625</v>
      </c>
      <c r="CX7">
        <f t="shared" si="10"/>
        <v>6.3194566387658098</v>
      </c>
      <c r="CY7">
        <f t="shared" si="11"/>
        <v>6.3433659449707323</v>
      </c>
      <c r="CZ7">
        <f t="shared" si="12"/>
        <v>6.4727413360731099</v>
      </c>
      <c r="DB7">
        <f t="shared" ref="DB7:DB70" si="13">BE20-CT7</f>
        <v>-6.5347790551917466</v>
      </c>
      <c r="DC7">
        <f t="shared" ref="DC7:DC70" si="14">BH20-CV7</f>
        <v>-0.45870408128288709</v>
      </c>
      <c r="DD7">
        <f t="shared" ref="DD7:DD70" si="15">BM20-CW7</f>
        <v>-0.56035965514653352</v>
      </c>
      <c r="DE7">
        <f t="shared" ref="DE7:DE70" si="16">BR20-CX7</f>
        <v>-6.2645112193441932E-2</v>
      </c>
      <c r="DF7" s="17">
        <f t="shared" ref="DF7:DF70" si="17">BW20-CY7</f>
        <v>-4.4340144244392476E-3</v>
      </c>
      <c r="DG7">
        <f t="shared" ref="DG7:DG70" si="18">CB20-CZ7</f>
        <v>-0.12200907396062988</v>
      </c>
    </row>
    <row r="8" spans="2:124" x14ac:dyDescent="0.25">
      <c r="B8">
        <v>0</v>
      </c>
      <c r="C8">
        <v>0</v>
      </c>
      <c r="D8" t="s">
        <v>4</v>
      </c>
      <c r="E8" t="s">
        <v>5</v>
      </c>
      <c r="Q8">
        <v>4</v>
      </c>
      <c r="R8">
        <f t="shared" si="1"/>
        <v>7.8750612633917001</v>
      </c>
      <c r="S8">
        <f t="shared" si="0"/>
        <v>7.9708116108725182</v>
      </c>
      <c r="T8">
        <f t="shared" si="2"/>
        <v>7.9229364371321092</v>
      </c>
      <c r="U8">
        <f t="shared" si="3"/>
        <v>6.770572000465476E-2</v>
      </c>
      <c r="V8">
        <f t="shared" si="4"/>
        <v>9.2589195668353828</v>
      </c>
      <c r="W8">
        <f t="shared" si="5"/>
        <v>-1.3359831297032736</v>
      </c>
      <c r="X8" s="1"/>
      <c r="BN8" s="23">
        <v>0.114858508</v>
      </c>
      <c r="BS8" s="36">
        <v>0.1197</v>
      </c>
      <c r="BT8" s="36"/>
      <c r="BU8" s="23"/>
      <c r="BV8" s="23"/>
      <c r="BW8" s="36">
        <v>0.11899999999999999</v>
      </c>
      <c r="BX8" s="36"/>
      <c r="BY8" s="36"/>
      <c r="CA8" s="23"/>
      <c r="CB8" s="36">
        <v>0.11749999999999999</v>
      </c>
      <c r="CN8" t="s">
        <v>4323</v>
      </c>
      <c r="CO8">
        <v>4.3795905042773153</v>
      </c>
      <c r="CT8">
        <f t="shared" si="6"/>
        <v>6.6147964538393778</v>
      </c>
      <c r="CU8">
        <f t="shared" si="7"/>
        <v>0.16666666666666666</v>
      </c>
      <c r="CV8">
        <f t="shared" si="8"/>
        <v>6.614494643359575</v>
      </c>
      <c r="CW8">
        <f t="shared" si="9"/>
        <v>6.5169847266605494</v>
      </c>
      <c r="CX8">
        <f t="shared" si="10"/>
        <v>6.184265761817648</v>
      </c>
      <c r="CY8">
        <f t="shared" si="11"/>
        <v>6.2320543489603857</v>
      </c>
      <c r="CZ8">
        <f t="shared" si="12"/>
        <v>6.4907465878606034</v>
      </c>
      <c r="DB8">
        <f t="shared" si="13"/>
        <v>-6.6147964538393778</v>
      </c>
      <c r="DC8">
        <f t="shared" si="14"/>
        <v>-0.52632462109851819</v>
      </c>
      <c r="DD8">
        <f t="shared" si="15"/>
        <v>-0.55934826287144546</v>
      </c>
      <c r="DE8">
        <f t="shared" si="16"/>
        <v>1.3312706073585368E-2</v>
      </c>
      <c r="DF8" s="17">
        <f t="shared" si="17"/>
        <v>4.1086002479812755E-2</v>
      </c>
      <c r="DG8">
        <f t="shared" si="18"/>
        <v>-0.12200907396062988</v>
      </c>
    </row>
    <row r="9" spans="2:124" x14ac:dyDescent="0.25">
      <c r="B9">
        <v>0</v>
      </c>
      <c r="C9">
        <v>0</v>
      </c>
      <c r="D9" t="s">
        <v>4</v>
      </c>
      <c r="E9" t="s">
        <v>5</v>
      </c>
      <c r="Q9">
        <v>6</v>
      </c>
      <c r="R9">
        <f t="shared" si="1"/>
        <v>8.0413926851582254</v>
      </c>
      <c r="S9">
        <f t="shared" si="0"/>
        <v>7.946943270697826</v>
      </c>
      <c r="T9">
        <f t="shared" si="2"/>
        <v>7.9941679779280257</v>
      </c>
      <c r="U9">
        <f t="shared" si="3"/>
        <v>6.6785821444047128E-2</v>
      </c>
      <c r="V9">
        <f>LOG(Nmax/(1+(Nmax/No-1)*EXP(-Kg*Q9)))</f>
        <v>9.2994870967107985</v>
      </c>
      <c r="W9">
        <f t="shared" si="5"/>
        <v>-1.3053191187827728</v>
      </c>
      <c r="Z9" s="4" t="s">
        <v>4283</v>
      </c>
      <c r="AA9" s="4" t="e">
        <f>SUMSQ(AA4:AA7)</f>
        <v>#VALUE!</v>
      </c>
      <c r="BI9">
        <v>6.0635801249999997</v>
      </c>
      <c r="BM9" s="36">
        <v>1.5681787021459059</v>
      </c>
      <c r="BO9" s="36">
        <v>1.6159518100000001</v>
      </c>
      <c r="BS9" s="36">
        <v>9.9000000000000005E-2</v>
      </c>
      <c r="BT9" s="36"/>
      <c r="BU9" s="23"/>
      <c r="BV9" s="23"/>
      <c r="BW9" s="36">
        <v>9.9110000000000004E-2</v>
      </c>
      <c r="BX9" s="36"/>
      <c r="BY9" s="36"/>
      <c r="CA9" s="23"/>
      <c r="CB9" s="36">
        <v>9.8549999999999999E-2</v>
      </c>
      <c r="CF9" s="23">
        <v>2.2339509407998799</v>
      </c>
      <c r="CT9">
        <f t="shared" si="6"/>
        <v>6.6947832793301458</v>
      </c>
      <c r="CU9">
        <f t="shared" si="7"/>
        <v>0.25</v>
      </c>
      <c r="CV9">
        <f t="shared" si="8"/>
        <v>6.6944826283374761</v>
      </c>
      <c r="CW9">
        <f t="shared" si="9"/>
        <v>6.5481235500184392</v>
      </c>
      <c r="CX9">
        <f t="shared" si="10"/>
        <v>6.0491396181035793</v>
      </c>
      <c r="CY9">
        <f t="shared" si="11"/>
        <v>6.1207897108598752</v>
      </c>
      <c r="CZ9">
        <f t="shared" si="12"/>
        <v>6.5087519738217052</v>
      </c>
      <c r="DB9">
        <f t="shared" si="13"/>
        <v>-6.6947832793301458</v>
      </c>
      <c r="DC9">
        <f t="shared" si="14"/>
        <v>-0.59401765292826791</v>
      </c>
      <c r="DD9">
        <f t="shared" si="15"/>
        <v>-0.55846272991822499</v>
      </c>
      <c r="DE9">
        <f t="shared" si="16"/>
        <v>0.11179686432683766</v>
      </c>
      <c r="DF9" s="17">
        <f t="shared" si="17"/>
        <v>0.10047207235903421</v>
      </c>
      <c r="DG9">
        <f t="shared" si="18"/>
        <v>-0.12200907396062988</v>
      </c>
    </row>
    <row r="10" spans="2:124" x14ac:dyDescent="0.25">
      <c r="B10">
        <v>0</v>
      </c>
      <c r="C10">
        <v>0</v>
      </c>
      <c r="D10" t="s">
        <v>4</v>
      </c>
      <c r="E10" t="s">
        <v>5</v>
      </c>
      <c r="Q10">
        <v>20</v>
      </c>
      <c r="T10">
        <v>8</v>
      </c>
      <c r="U10" s="1"/>
      <c r="V10">
        <f>LOG(Nmax/(1+(Nmax/No-1)*EXP(-Kg*Q10)))</f>
        <v>9.3000000000000007</v>
      </c>
      <c r="W10">
        <f t="shared" si="5"/>
        <v>-1.3000000000000007</v>
      </c>
      <c r="AC10" s="5"/>
      <c r="AD10" s="5"/>
      <c r="AE10" s="6"/>
      <c r="BM10" s="36">
        <v>0.24731100590590629</v>
      </c>
      <c r="BO10" s="36">
        <v>1.1725916789999999</v>
      </c>
      <c r="CF10" s="23">
        <v>1.2536641688738149E-2</v>
      </c>
      <c r="CN10" s="35" t="s">
        <v>4324</v>
      </c>
      <c r="CO10" t="s">
        <v>4325</v>
      </c>
      <c r="CP10" t="s">
        <v>4326</v>
      </c>
      <c r="CQ10" t="s">
        <v>4264</v>
      </c>
      <c r="CR10" t="s">
        <v>4249</v>
      </c>
      <c r="CT10">
        <f t="shared" si="6"/>
        <v>6.7747333645543222</v>
      </c>
      <c r="CU10">
        <f t="shared" si="7"/>
        <v>0.33333333333333331</v>
      </c>
      <c r="CV10">
        <f t="shared" si="8"/>
        <v>6.7745430479530739</v>
      </c>
      <c r="CW10">
        <f t="shared" si="9"/>
        <v>6.5792719132794808</v>
      </c>
      <c r="CX10">
        <f t="shared" si="10"/>
        <v>5.9140607149791631</v>
      </c>
      <c r="CY10">
        <f t="shared" si="11"/>
        <v>6.0095626515404987</v>
      </c>
      <c r="CZ10">
        <f t="shared" si="12"/>
        <v>6.5267574935005976</v>
      </c>
      <c r="DB10">
        <f t="shared" si="13"/>
        <v>-6.7747333645543222</v>
      </c>
      <c r="DC10">
        <f t="shared" si="14"/>
        <v>-0.66178311638731113</v>
      </c>
      <c r="DD10">
        <f t="shared" si="15"/>
        <v>-0.55769136829638377</v>
      </c>
      <c r="DE10">
        <f t="shared" si="16"/>
        <v>0.23069552746605115</v>
      </c>
      <c r="DF10" s="17">
        <f t="shared" si="17"/>
        <v>0.1741620981135803</v>
      </c>
      <c r="DG10">
        <f t="shared" si="18"/>
        <v>-0.12200907396062988</v>
      </c>
    </row>
    <row r="11" spans="2:124" x14ac:dyDescent="0.25">
      <c r="B11">
        <v>20.9</v>
      </c>
      <c r="C11">
        <v>37</v>
      </c>
      <c r="D11" t="s">
        <v>2</v>
      </c>
      <c r="E11" t="s">
        <v>5</v>
      </c>
      <c r="W11" s="4">
        <f>SUMSQ(W4:W10)</f>
        <v>16.207689483477392</v>
      </c>
      <c r="BM11" s="36">
        <v>9.3235109855917724</v>
      </c>
      <c r="BN11">
        <f>10^AJ19</f>
        <v>1233308.238145336</v>
      </c>
      <c r="BO11" s="36">
        <v>16.558610850000001</v>
      </c>
      <c r="BS11" s="20">
        <f>10^AK19</f>
        <v>1580538.9128535853</v>
      </c>
      <c r="BX11">
        <f>10^AL19</f>
        <v>1833302.7155417351</v>
      </c>
      <c r="CF11" s="23">
        <v>12</v>
      </c>
      <c r="CN11" s="35">
        <v>1</v>
      </c>
      <c r="CO11">
        <f>rmin_11</f>
        <v>1.87531695915034</v>
      </c>
      <c r="CP11">
        <f>Kb*(CN11)^Hb/((CN11)^Hb+_C50b^Hb)</f>
        <v>8.7767006436192184E-6</v>
      </c>
      <c r="CQ11">
        <f>CO11-CP11</f>
        <v>1.8753081824496964</v>
      </c>
      <c r="CR11">
        <f>Kg</f>
        <v>2.2151388610926701</v>
      </c>
      <c r="CT11">
        <f t="shared" si="6"/>
        <v>6.8546393059268924</v>
      </c>
      <c r="CU11">
        <f t="shared" si="7"/>
        <v>0.41666666666666669</v>
      </c>
      <c r="CV11">
        <f t="shared" si="8"/>
        <v>6.8546758418693168</v>
      </c>
      <c r="CW11">
        <f t="shared" si="9"/>
        <v>6.6104296887978142</v>
      </c>
      <c r="CX11">
        <f t="shared" si="10"/>
        <v>5.7790162867785169</v>
      </c>
      <c r="CY11">
        <f t="shared" si="11"/>
        <v>5.8983656652119452</v>
      </c>
      <c r="CZ11">
        <f t="shared" si="12"/>
        <v>6.544763146443012</v>
      </c>
      <c r="DB11">
        <f t="shared" si="13"/>
        <v>-6.8546393059268924</v>
      </c>
      <c r="DC11">
        <f t="shared" si="14"/>
        <v>-0.72962095114110159</v>
      </c>
      <c r="DD11">
        <f t="shared" si="15"/>
        <v>-0.55702352211398143</v>
      </c>
      <c r="DE11">
        <f t="shared" si="16"/>
        <v>0.36603295827203119</v>
      </c>
      <c r="DF11" s="17">
        <f t="shared" si="17"/>
        <v>0.26149831402360846</v>
      </c>
      <c r="DG11">
        <f t="shared" si="18"/>
        <v>-0.12200907396063077</v>
      </c>
    </row>
    <row r="12" spans="2:124" x14ac:dyDescent="0.25">
      <c r="B12">
        <v>0</v>
      </c>
      <c r="C12">
        <v>0</v>
      </c>
      <c r="D12" t="s">
        <v>4</v>
      </c>
      <c r="E12" t="s">
        <v>5</v>
      </c>
      <c r="G12" t="s">
        <v>4278</v>
      </c>
      <c r="Q12" s="2" t="s">
        <v>4270</v>
      </c>
      <c r="AD12" t="s">
        <v>4246</v>
      </c>
      <c r="AK12" s="29">
        <v>6.7716370624672209</v>
      </c>
      <c r="AL12" s="30">
        <v>6.6823264113690355</v>
      </c>
      <c r="AM12" s="44">
        <f t="shared" ref="AM12" si="19">AVERAGE(G4006,G3771)</f>
        <v>6.5945839259365568</v>
      </c>
      <c r="BH12" s="37" t="s">
        <v>4334</v>
      </c>
      <c r="BI12" s="37">
        <f>10^BI9</f>
        <v>1157657.5940012583</v>
      </c>
      <c r="BM12" s="37" t="s">
        <v>4333</v>
      </c>
      <c r="BN12" s="37">
        <v>779692.96075120254</v>
      </c>
      <c r="BR12" s="37" t="s">
        <v>4335</v>
      </c>
      <c r="BS12" s="37">
        <v>2009449.8742855275</v>
      </c>
      <c r="BW12" s="37" t="s">
        <v>4336</v>
      </c>
      <c r="BX12" s="37">
        <v>2480874.1231896454</v>
      </c>
      <c r="CB12" s="37" t="s">
        <v>4337</v>
      </c>
      <c r="CC12" s="37">
        <v>2151429.6271211472</v>
      </c>
      <c r="CN12" s="35">
        <v>4</v>
      </c>
      <c r="CO12">
        <f>rmin_44</f>
        <v>1.3350408353303984</v>
      </c>
      <c r="CP12">
        <f t="shared" ref="CP12:CP16" si="20">Kb*(CN12)^Hb/((CN12)^Hb+_C50b^Hb)</f>
        <v>1.3332509265800372</v>
      </c>
      <c r="CQ12">
        <f t="shared" ref="CQ12:CQ15" si="21">CO12-CP12</f>
        <v>1.7899087503612243E-3</v>
      </c>
      <c r="CR12">
        <f>Kg</f>
        <v>2.2151388610926701</v>
      </c>
      <c r="CT12">
        <f t="shared" si="6"/>
        <v>6.93449221882726</v>
      </c>
      <c r="CU12">
        <f t="shared" si="7"/>
        <v>0.5</v>
      </c>
      <c r="CV12">
        <f t="shared" si="8"/>
        <v>6.9348809497993944</v>
      </c>
      <c r="CW12">
        <f t="shared" si="9"/>
        <v>6.6415967506355065</v>
      </c>
      <c r="CX12">
        <f t="shared" si="10"/>
        <v>5.6439970174587755</v>
      </c>
      <c r="CY12">
        <f t="shared" si="11"/>
        <v>5.7871927452514242</v>
      </c>
      <c r="CZ12">
        <f t="shared" si="12"/>
        <v>6.5627689321962226</v>
      </c>
      <c r="DB12">
        <f t="shared" si="13"/>
        <v>-6.93449221882726</v>
      </c>
      <c r="DC12">
        <f t="shared" si="14"/>
        <v>-0.79753109690533286</v>
      </c>
      <c r="DD12">
        <f t="shared" si="15"/>
        <v>-0.55644946988285326</v>
      </c>
      <c r="DE12">
        <f t="shared" si="16"/>
        <v>0.513250967300384</v>
      </c>
      <c r="DF12" s="17">
        <f t="shared" si="17"/>
        <v>0.36089531865720836</v>
      </c>
      <c r="DG12">
        <f t="shared" si="18"/>
        <v>-0.12200907396063077</v>
      </c>
    </row>
    <row r="13" spans="2:124" x14ac:dyDescent="0.25">
      <c r="B13">
        <v>0</v>
      </c>
      <c r="C13">
        <v>0</v>
      </c>
      <c r="D13" t="s">
        <v>4</v>
      </c>
      <c r="E13" t="s">
        <v>5</v>
      </c>
      <c r="G13">
        <f>C_taraget</f>
        <v>5</v>
      </c>
      <c r="Q13" t="s">
        <v>4266</v>
      </c>
      <c r="R13" t="s">
        <v>4271</v>
      </c>
      <c r="S13" t="s">
        <v>4272</v>
      </c>
      <c r="T13" t="s">
        <v>4273</v>
      </c>
      <c r="U13" t="s">
        <v>4274</v>
      </c>
      <c r="W13" t="s">
        <v>4277</v>
      </c>
      <c r="BH13" s="23" t="s">
        <v>4292</v>
      </c>
      <c r="BI13" s="23">
        <v>0.01</v>
      </c>
      <c r="BJ13" s="23" t="s">
        <v>4295</v>
      </c>
      <c r="BK13" s="23">
        <v>1.87531695915034</v>
      </c>
      <c r="BM13" s="36" t="s">
        <v>4298</v>
      </c>
      <c r="BN13" s="23">
        <v>1.3554159605361813</v>
      </c>
      <c r="BO13" s="28" t="s">
        <v>4301</v>
      </c>
      <c r="BP13" s="28">
        <f>mo_44-so_44^2/a_44</f>
        <v>1.3350408353303984</v>
      </c>
      <c r="BR13" s="29" t="s">
        <v>4303</v>
      </c>
      <c r="BS13" s="37">
        <v>5.9545553048446056</v>
      </c>
      <c r="BT13" s="29" t="s">
        <v>4306</v>
      </c>
      <c r="BU13" s="29">
        <f>mo_16-so_16^2/a_16</f>
        <v>5.9439817804114776</v>
      </c>
      <c r="BW13" s="29" t="s">
        <v>4308</v>
      </c>
      <c r="BX13" s="36">
        <v>5.293351136757205</v>
      </c>
      <c r="BY13" s="29" t="s">
        <v>4311</v>
      </c>
      <c r="BZ13" s="29">
        <f>mo_64-so_64^2/a_64</f>
        <v>5.2842958320780946</v>
      </c>
      <c r="CB13" s="29" t="s">
        <v>4313</v>
      </c>
      <c r="CC13" s="36">
        <v>1.7176409529652668</v>
      </c>
      <c r="CD13" s="29" t="s">
        <v>4316</v>
      </c>
      <c r="CE13" s="29">
        <f>mo_256-so_256^2/a_256</f>
        <v>1.7165440783710508</v>
      </c>
      <c r="CI13" t="s">
        <v>4320</v>
      </c>
      <c r="CJ13">
        <v>16</v>
      </c>
      <c r="CK13" t="s">
        <v>4285</v>
      </c>
      <c r="CN13" s="35">
        <v>16</v>
      </c>
      <c r="CO13">
        <f>rmin_16</f>
        <v>5.9439817804114776</v>
      </c>
      <c r="CP13">
        <f t="shared" si="20"/>
        <v>4.3136287964669675</v>
      </c>
      <c r="CQ13">
        <f t="shared" si="21"/>
        <v>1.6303529839445101</v>
      </c>
      <c r="CR13">
        <f>Kg</f>
        <v>2.2151388610926701</v>
      </c>
      <c r="CT13">
        <f t="shared" si="6"/>
        <v>7.0142814461542322</v>
      </c>
      <c r="CU13">
        <f t="shared" si="7"/>
        <v>0.58333333333333337</v>
      </c>
      <c r="CV13">
        <f t="shared" si="8"/>
        <v>7.0151583115067435</v>
      </c>
      <c r="CW13">
        <f t="shared" si="9"/>
        <v>6.6727729745397006</v>
      </c>
      <c r="CX13">
        <f t="shared" si="10"/>
        <v>5.5089961084200505</v>
      </c>
      <c r="CY13">
        <f t="shared" si="11"/>
        <v>5.6760390847677451</v>
      </c>
      <c r="CZ13">
        <f t="shared" si="12"/>
        <v>6.5807748503090417</v>
      </c>
      <c r="DB13">
        <f t="shared" si="13"/>
        <v>-7.0142814461542322</v>
      </c>
      <c r="DC13">
        <f t="shared" si="14"/>
        <v>-0.86551349344594364</v>
      </c>
      <c r="DD13">
        <f t="shared" si="15"/>
        <v>-0.55596033760538788</v>
      </c>
      <c r="DE13">
        <f t="shared" si="16"/>
        <v>0.66822596564647796</v>
      </c>
      <c r="DF13" s="17">
        <f t="shared" si="17"/>
        <v>0.47021399619994408</v>
      </c>
      <c r="DG13">
        <f t="shared" si="18"/>
        <v>-0.12200907396062988</v>
      </c>
    </row>
    <row r="14" spans="2:124" x14ac:dyDescent="0.25">
      <c r="B14">
        <v>0</v>
      </c>
      <c r="C14">
        <v>0</v>
      </c>
      <c r="D14" t="s">
        <v>4</v>
      </c>
      <c r="E14" t="s">
        <v>5</v>
      </c>
      <c r="Q14">
        <v>0</v>
      </c>
      <c r="R14">
        <f>3</f>
        <v>3</v>
      </c>
      <c r="S14">
        <v>21</v>
      </c>
      <c r="T14">
        <f>3</f>
        <v>3</v>
      </c>
      <c r="U14">
        <v>31</v>
      </c>
      <c r="W14">
        <v>5</v>
      </c>
      <c r="BG14" s="22" t="s">
        <v>4265</v>
      </c>
      <c r="BH14" s="23" t="s">
        <v>4293</v>
      </c>
      <c r="BI14" s="23">
        <v>0.15516904670767478</v>
      </c>
      <c r="BJ14" s="23" t="s">
        <v>4296</v>
      </c>
      <c r="BK14" s="23">
        <v>0.01</v>
      </c>
      <c r="BM14" s="36" t="s">
        <v>4299</v>
      </c>
      <c r="BN14" s="23">
        <v>5.7389580846379552E-2</v>
      </c>
      <c r="BO14" s="28" t="s">
        <v>4302</v>
      </c>
      <c r="BP14" s="28">
        <f>so_44^2/a_44^2</f>
        <v>0.12604756684452001</v>
      </c>
      <c r="BR14" s="29" t="s">
        <v>4304</v>
      </c>
      <c r="BS14">
        <v>0.19992653644794001</v>
      </c>
      <c r="BT14" s="29" t="s">
        <v>4307</v>
      </c>
      <c r="BU14" s="29">
        <f>so_16^2/a_16^2</f>
        <v>2.797039900929246E-3</v>
      </c>
      <c r="BW14" s="29" t="s">
        <v>4309</v>
      </c>
      <c r="BX14">
        <v>0.15560070057404002</v>
      </c>
      <c r="BY14" s="29" t="s">
        <v>4312</v>
      </c>
      <c r="BZ14" s="29">
        <f>so_64^2/a_64^2</f>
        <v>3.3867492142281991E-3</v>
      </c>
      <c r="CB14" s="29" t="s">
        <v>4314</v>
      </c>
      <c r="CC14">
        <v>6.6926842444838507E-3</v>
      </c>
      <c r="CD14" s="29" t="s">
        <v>4317</v>
      </c>
      <c r="CE14" s="29">
        <f>so_256^2/a_256^2</f>
        <v>2.6860449943292609E-2</v>
      </c>
      <c r="CN14" s="35">
        <v>64</v>
      </c>
      <c r="CO14">
        <f>rmin_64</f>
        <v>5.2842958320780946</v>
      </c>
      <c r="CP14">
        <f t="shared" si="20"/>
        <v>4.3136726553363367</v>
      </c>
      <c r="CQ14">
        <f t="shared" si="21"/>
        <v>0.97062317674175791</v>
      </c>
      <c r="CR14">
        <f>Kg</f>
        <v>2.2151388610926701</v>
      </c>
      <c r="CT14">
        <f t="shared" si="6"/>
        <v>7.093994211670033</v>
      </c>
      <c r="CU14">
        <f t="shared" si="7"/>
        <v>0.66666666666666663</v>
      </c>
      <c r="CV14">
        <f t="shared" si="8"/>
        <v>7.0955078668049518</v>
      </c>
      <c r="CW14">
        <f t="shared" si="9"/>
        <v>6.7039582379200677</v>
      </c>
      <c r="CX14">
        <f t="shared" si="10"/>
        <v>5.3740085982252648</v>
      </c>
      <c r="CY14">
        <f t="shared" si="11"/>
        <v>5.5649008369731634</v>
      </c>
      <c r="CZ14">
        <f t="shared" si="12"/>
        <v>6.598780900331815</v>
      </c>
      <c r="DB14">
        <f t="shared" si="13"/>
        <v>-7.093994211670033</v>
      </c>
      <c r="DC14">
        <f t="shared" si="14"/>
        <v>-0.93356808057902185</v>
      </c>
      <c r="DD14">
        <f t="shared" si="15"/>
        <v>-0.55554802121941194</v>
      </c>
      <c r="DE14">
        <f t="shared" si="16"/>
        <v>0.82773591887915732</v>
      </c>
      <c r="DF14" s="17">
        <f t="shared" si="17"/>
        <v>0.58717250883997174</v>
      </c>
      <c r="DG14">
        <f t="shared" si="18"/>
        <v>-0.12200907396062988</v>
      </c>
    </row>
    <row r="15" spans="2:124" x14ac:dyDescent="0.25">
      <c r="Q15">
        <v>1</v>
      </c>
      <c r="R15">
        <f>3</f>
        <v>3</v>
      </c>
      <c r="S15">
        <v>63</v>
      </c>
      <c r="T15">
        <f>3</f>
        <v>3</v>
      </c>
      <c r="U15">
        <v>71</v>
      </c>
      <c r="AC15" t="s">
        <v>4279</v>
      </c>
      <c r="AD15" s="5">
        <v>249800000</v>
      </c>
      <c r="AE15" s="6">
        <v>141889.99998008535</v>
      </c>
      <c r="AF15" s="5">
        <v>1.6738920533716866</v>
      </c>
      <c r="BG15" s="22">
        <f>SUMSQ(BF29:BF49)</f>
        <v>1.7388891398103467E-2</v>
      </c>
      <c r="BH15" s="23" t="s">
        <v>4294</v>
      </c>
      <c r="BI15" s="23">
        <v>0.01</v>
      </c>
      <c r="BM15" s="36" t="s">
        <v>4300</v>
      </c>
      <c r="BN15" s="23">
        <v>0.1616463190512491</v>
      </c>
      <c r="BR15" s="29" t="s">
        <v>4305</v>
      </c>
      <c r="BS15" s="37">
        <v>3.7802551295799511</v>
      </c>
      <c r="BW15" s="29" t="s">
        <v>4310</v>
      </c>
      <c r="BX15" s="37">
        <v>2.6737452661295098</v>
      </c>
      <c r="BY15" s="20"/>
      <c r="BZ15" s="20"/>
      <c r="CB15" s="29" t="s">
        <v>4315</v>
      </c>
      <c r="CC15" s="37">
        <v>4.0836046921463448E-2</v>
      </c>
      <c r="CD15" s="20"/>
      <c r="CE15" s="20"/>
      <c r="CN15" s="35">
        <v>256</v>
      </c>
      <c r="CO15">
        <f>rmin_256</f>
        <v>1.7165440783710508</v>
      </c>
      <c r="CP15">
        <f t="shared" si="20"/>
        <v>4.3136726555358225</v>
      </c>
      <c r="CQ15">
        <f t="shared" si="21"/>
        <v>-2.5971285771647716</v>
      </c>
      <c r="CR15">
        <f>Kg</f>
        <v>2.2151388610926701</v>
      </c>
      <c r="CT15">
        <f t="shared" si="6"/>
        <v>7.173615208627349</v>
      </c>
      <c r="CU15">
        <f t="shared" si="7"/>
        <v>0.75</v>
      </c>
      <c r="CV15">
        <f t="shared" si="8"/>
        <v>7.1759295555577607</v>
      </c>
      <c r="CW15">
        <f t="shared" si="9"/>
        <v>6.7351524198265631</v>
      </c>
      <c r="CX15">
        <f t="shared" si="10"/>
        <v>5.2390308661498226</v>
      </c>
      <c r="CY15">
        <f t="shared" si="11"/>
        <v>5.4537749234173134</v>
      </c>
      <c r="CZ15">
        <f t="shared" si="12"/>
        <v>6.6167870818164154</v>
      </c>
      <c r="DB15">
        <f t="shared" si="13"/>
        <v>-7.173615208627349</v>
      </c>
      <c r="DC15">
        <f t="shared" si="14"/>
        <v>-1.0016947981708055</v>
      </c>
      <c r="DD15">
        <f t="shared" si="15"/>
        <v>-0.55520511719638765</v>
      </c>
      <c r="DE15">
        <f t="shared" si="16"/>
        <v>0.98949850832148023</v>
      </c>
      <c r="DF15" s="17">
        <f t="shared" si="17"/>
        <v>0.70965884868711449</v>
      </c>
      <c r="DG15">
        <f t="shared" si="18"/>
        <v>-0.12200907396062988</v>
      </c>
    </row>
    <row r="16" spans="2:124" x14ac:dyDescent="0.25">
      <c r="B16" t="s">
        <v>6</v>
      </c>
      <c r="C16" t="s">
        <v>6</v>
      </c>
      <c r="D16" t="s">
        <v>6</v>
      </c>
      <c r="E16" t="s">
        <v>7</v>
      </c>
      <c r="Q16">
        <v>2</v>
      </c>
      <c r="R16">
        <f>4</f>
        <v>4</v>
      </c>
      <c r="S16">
        <v>61</v>
      </c>
      <c r="T16">
        <f>4</f>
        <v>4</v>
      </c>
      <c r="U16">
        <v>54</v>
      </c>
      <c r="AH16" s="24" t="s">
        <v>4344</v>
      </c>
      <c r="AI16" s="23" t="s">
        <v>4343</v>
      </c>
      <c r="AJ16" s="28" t="s">
        <v>4342</v>
      </c>
      <c r="AK16" s="29" t="s">
        <v>4345</v>
      </c>
      <c r="AL16" s="29" t="s">
        <v>4345</v>
      </c>
      <c r="AM16" s="29" t="s">
        <v>4345</v>
      </c>
      <c r="AN16" s="49" t="s">
        <v>4339</v>
      </c>
      <c r="AO16" s="49"/>
      <c r="AP16" s="49"/>
      <c r="AQ16" s="49"/>
      <c r="AR16" s="49"/>
      <c r="AS16" s="41"/>
      <c r="AU16" s="49" t="s">
        <v>4340</v>
      </c>
      <c r="AV16" s="49"/>
      <c r="AW16" s="49"/>
      <c r="AX16" s="49"/>
      <c r="AY16" s="49"/>
      <c r="BE16" s="24" t="s">
        <v>4262</v>
      </c>
      <c r="BH16" s="20" t="s">
        <v>4286</v>
      </c>
      <c r="BJ16" s="4" t="s">
        <v>4297</v>
      </c>
      <c r="BK16" s="4">
        <f>SUMSQ(BI19:BI53)</f>
        <v>26.442876776023983</v>
      </c>
      <c r="BO16" s="4" t="s">
        <v>4297</v>
      </c>
      <c r="BP16" s="4">
        <f>SUMSQ(BN19:BN53)</f>
        <v>3.4865190492441065</v>
      </c>
      <c r="BT16" s="4" t="s">
        <v>4297</v>
      </c>
      <c r="BU16" s="22">
        <f>SUMSQ(BS19:BS53)</f>
        <v>1.0631664669419116</v>
      </c>
      <c r="BX16" s="20"/>
      <c r="BY16" s="4" t="s">
        <v>4297</v>
      </c>
      <c r="BZ16" s="22">
        <f>SUMSQ(BX19:BX53)</f>
        <v>1.6046834770136014</v>
      </c>
      <c r="CC16" s="20"/>
      <c r="CD16" s="4" t="s">
        <v>4297</v>
      </c>
      <c r="CE16" s="22">
        <f>SUMSQ(CC19:CC53)</f>
        <v>0.88082971294424695</v>
      </c>
      <c r="CP16">
        <f t="shared" si="20"/>
        <v>0</v>
      </c>
      <c r="CQ16" s="4">
        <f>SUMSQ(CQ11:CQ15)</f>
        <v>13.862021032747059</v>
      </c>
      <c r="CT16">
        <f t="shared" si="6"/>
        <v>7.2531261129683653</v>
      </c>
      <c r="CU16">
        <f t="shared" si="7"/>
        <v>0.83333333333333337</v>
      </c>
      <c r="CV16">
        <f t="shared" si="8"/>
        <v>7.2564233176790029</v>
      </c>
      <c r="CW16">
        <f t="shared" si="9"/>
        <v>6.7663554009274796</v>
      </c>
      <c r="CX16">
        <f t="shared" si="10"/>
        <v>5.1040602698853732</v>
      </c>
      <c r="CY16">
        <f t="shared" si="11"/>
        <v>5.3426588805234978</v>
      </c>
      <c r="CZ16">
        <f t="shared" si="12"/>
        <v>6.6347933943162385</v>
      </c>
      <c r="DB16">
        <f t="shared" si="13"/>
        <v>-0.79838989405177063</v>
      </c>
      <c r="DC16">
        <f t="shared" si="14"/>
        <v>-1.0698935861376233</v>
      </c>
      <c r="DD16">
        <f t="shared" si="15"/>
        <v>-0.55492486026910992</v>
      </c>
      <c r="DE16">
        <f t="shared" si="16"/>
        <v>1.1520068917141195</v>
      </c>
      <c r="DF16" s="17">
        <f t="shared" si="17"/>
        <v>0.83589852806744958</v>
      </c>
      <c r="DG16">
        <f t="shared" si="18"/>
        <v>-0.12200907396062988</v>
      </c>
      <c r="DI16" s="15"/>
      <c r="DJ16" s="15"/>
      <c r="DN16" s="15"/>
      <c r="DO16" s="15"/>
      <c r="DS16" s="15"/>
      <c r="DT16" s="15"/>
    </row>
    <row r="17" spans="2:126" x14ac:dyDescent="0.25">
      <c r="B17" t="s">
        <v>4243</v>
      </c>
      <c r="C17" t="s">
        <v>4244</v>
      </c>
      <c r="D17" t="s">
        <v>8</v>
      </c>
      <c r="E17" t="s">
        <v>9</v>
      </c>
      <c r="F17" t="s">
        <v>4240</v>
      </c>
      <c r="G17" t="s">
        <v>4245</v>
      </c>
      <c r="Q17">
        <v>3</v>
      </c>
      <c r="R17">
        <f>5</f>
        <v>5</v>
      </c>
      <c r="S17">
        <v>75</v>
      </c>
      <c r="T17">
        <f>5</f>
        <v>5</v>
      </c>
      <c r="U17">
        <v>69</v>
      </c>
      <c r="AD17" s="25">
        <v>88809121054991.703</v>
      </c>
      <c r="AE17" s="25">
        <v>601682.16696084966</v>
      </c>
      <c r="AF17" s="26">
        <v>1.9477404104482048</v>
      </c>
      <c r="AH17" s="24" t="s">
        <v>4251</v>
      </c>
      <c r="BE17" s="24" t="s">
        <v>4258</v>
      </c>
      <c r="BU17" s="20" t="s">
        <v>6</v>
      </c>
      <c r="BX17" t="s">
        <v>6</v>
      </c>
      <c r="CK17" s="4">
        <f>SUMSQ(CK19:CK253)</f>
        <v>10793.612224447184</v>
      </c>
      <c r="CL17" s="18"/>
      <c r="CM17" s="18"/>
      <c r="CT17">
        <f t="shared" si="6"/>
        <v>7.3325050092354749</v>
      </c>
      <c r="CU17">
        <f t="shared" si="7"/>
        <v>0.91666666666666663</v>
      </c>
      <c r="CV17">
        <f t="shared" si="8"/>
        <v>7.3369890931325505</v>
      </c>
      <c r="CW17">
        <f t="shared" si="9"/>
        <v>6.7975670634877892</v>
      </c>
      <c r="CX17">
        <f t="shared" si="10"/>
        <v>4.9690948811456783</v>
      </c>
      <c r="CY17">
        <f t="shared" si="11"/>
        <v>5.231550736777014</v>
      </c>
      <c r="CZ17">
        <f t="shared" si="12"/>
        <v>6.6527998373861958</v>
      </c>
      <c r="DB17">
        <f t="shared" si="13"/>
        <v>-0.79649729260108515</v>
      </c>
      <c r="DC17">
        <f t="shared" si="14"/>
        <v>-1.1381643844458402</v>
      </c>
      <c r="DD17">
        <f t="shared" si="15"/>
        <v>-0.55470106741551195</v>
      </c>
      <c r="DE17">
        <f t="shared" si="16"/>
        <v>1.3143216277050804</v>
      </c>
      <c r="DF17" s="17">
        <f t="shared" si="17"/>
        <v>0.96450049338716326</v>
      </c>
      <c r="DG17">
        <f t="shared" si="18"/>
        <v>-0.12200907396062988</v>
      </c>
      <c r="DI17" s="15"/>
      <c r="DJ17" s="15"/>
      <c r="DN17" s="15"/>
      <c r="DO17" s="15"/>
      <c r="DS17" s="15"/>
      <c r="DT17" s="15"/>
    </row>
    <row r="18" spans="2:126" x14ac:dyDescent="0.25">
      <c r="B18">
        <v>1</v>
      </c>
      <c r="C18">
        <v>1</v>
      </c>
      <c r="D18" t="s">
        <v>10</v>
      </c>
      <c r="E18">
        <v>1067159.37478225</v>
      </c>
      <c r="F18">
        <f>(C18-1)*5/60</f>
        <v>0</v>
      </c>
      <c r="G18">
        <f>LOG10(E18)</f>
        <v>6.0282292839228129</v>
      </c>
      <c r="Q18">
        <v>4</v>
      </c>
      <c r="R18">
        <v>5</v>
      </c>
      <c r="S18">
        <v>150</v>
      </c>
      <c r="T18">
        <f>5</f>
        <v>5</v>
      </c>
      <c r="U18">
        <v>187</v>
      </c>
      <c r="AC18" s="24" t="s">
        <v>4263</v>
      </c>
      <c r="AD18" s="24" t="s">
        <v>4247</v>
      </c>
      <c r="AE18" s="24" t="s">
        <v>4248</v>
      </c>
      <c r="AF18" s="24" t="s">
        <v>4249</v>
      </c>
      <c r="AG18" t="s">
        <v>4240</v>
      </c>
      <c r="AH18" s="24" t="s">
        <v>4253</v>
      </c>
      <c r="AI18" s="23" t="s">
        <v>4252</v>
      </c>
      <c r="AJ18" s="28" t="s">
        <v>4254</v>
      </c>
      <c r="AK18" s="29" t="s">
        <v>4255</v>
      </c>
      <c r="AL18" s="30" t="s">
        <v>4256</v>
      </c>
      <c r="AM18" s="31" t="s">
        <v>4257</v>
      </c>
      <c r="AN18" s="23" t="s">
        <v>4252</v>
      </c>
      <c r="AO18" s="28" t="s">
        <v>4254</v>
      </c>
      <c r="AP18" s="29" t="s">
        <v>4255</v>
      </c>
      <c r="AQ18" s="30" t="s">
        <v>4256</v>
      </c>
      <c r="AR18" s="31" t="s">
        <v>4257</v>
      </c>
      <c r="AS18" s="31"/>
      <c r="AT18" s="1" t="s">
        <v>4341</v>
      </c>
      <c r="AU18" s="23" t="s">
        <v>4252</v>
      </c>
      <c r="AV18" s="28" t="s">
        <v>4254</v>
      </c>
      <c r="AW18" s="29" t="s">
        <v>4255</v>
      </c>
      <c r="AX18" s="30" t="s">
        <v>4256</v>
      </c>
      <c r="AY18" s="31" t="s">
        <v>4257</v>
      </c>
      <c r="BE18" s="24" t="s">
        <v>4253</v>
      </c>
      <c r="BF18" t="s">
        <v>4285</v>
      </c>
      <c r="BH18" s="23" t="s">
        <v>4252</v>
      </c>
      <c r="BI18" t="s">
        <v>4285</v>
      </c>
      <c r="BJ18" t="s">
        <v>4290</v>
      </c>
      <c r="BK18" t="s">
        <v>4291</v>
      </c>
      <c r="BM18" s="28" t="s">
        <v>4259</v>
      </c>
      <c r="BN18" t="s">
        <v>4287</v>
      </c>
      <c r="BO18" t="s">
        <v>4290</v>
      </c>
      <c r="BP18" t="s">
        <v>4291</v>
      </c>
      <c r="BR18" s="29" t="s">
        <v>4260</v>
      </c>
      <c r="BS18" s="20" t="s">
        <v>4288</v>
      </c>
      <c r="BT18" s="20" t="s">
        <v>4290</v>
      </c>
      <c r="BU18" s="20" t="s">
        <v>4291</v>
      </c>
      <c r="BW18" t="s">
        <v>4261</v>
      </c>
      <c r="BX18" t="s">
        <v>4287</v>
      </c>
      <c r="BY18" t="s">
        <v>4290</v>
      </c>
      <c r="BZ18" t="s">
        <v>4291</v>
      </c>
      <c r="CB18" t="s">
        <v>4289</v>
      </c>
      <c r="CC18" t="s">
        <v>4287</v>
      </c>
      <c r="CD18" t="s">
        <v>4290</v>
      </c>
      <c r="CE18" t="s">
        <v>4291</v>
      </c>
      <c r="CL18" s="18"/>
      <c r="CM18" s="18"/>
      <c r="CN18" s="14"/>
      <c r="CO18" s="6"/>
      <c r="CP18" s="5"/>
      <c r="CT18">
        <f t="shared" si="6"/>
        <v>7.4117257163691299</v>
      </c>
      <c r="CU18">
        <f t="shared" si="7"/>
        <v>1</v>
      </c>
      <c r="CV18">
        <f t="shared" si="8"/>
        <v>7.4176268219322958</v>
      </c>
      <c r="CW18">
        <f t="shared" si="9"/>
        <v>6.8287872913477869</v>
      </c>
      <c r="CX18">
        <f t="shared" si="10"/>
        <v>4.8341332927188123</v>
      </c>
      <c r="CY18">
        <f t="shared" si="11"/>
        <v>5.1204489144432532</v>
      </c>
      <c r="CZ18">
        <f t="shared" si="12"/>
        <v>6.6708064105827116</v>
      </c>
      <c r="DB18">
        <f t="shared" si="13"/>
        <v>-0.79468129132940479</v>
      </c>
      <c r="DC18">
        <f t="shared" si="14"/>
        <v>-1.2065071331118409</v>
      </c>
      <c r="DD18">
        <f t="shared" si="15"/>
        <v>-0.55452808735080694</v>
      </c>
      <c r="DE18">
        <f t="shared" si="16"/>
        <v>1.4758901067090164</v>
      </c>
      <c r="DF18" s="17">
        <f t="shared" si="17"/>
        <v>1.0944289986643856</v>
      </c>
      <c r="DG18">
        <f t="shared" si="18"/>
        <v>-0.12200907396062988</v>
      </c>
      <c r="DI18" s="15"/>
      <c r="DJ18" s="15"/>
      <c r="DN18" s="15"/>
      <c r="DO18" s="15"/>
      <c r="DS18" s="15"/>
      <c r="DT18" s="15"/>
    </row>
    <row r="19" spans="2:126" x14ac:dyDescent="0.25">
      <c r="B19">
        <v>1</v>
      </c>
      <c r="C19">
        <v>2</v>
      </c>
      <c r="D19" t="s">
        <v>11</v>
      </c>
      <c r="E19">
        <v>1447735.7075168099</v>
      </c>
      <c r="F19">
        <f t="shared" ref="F19:F82" si="22">(C19-1)*5/60</f>
        <v>8.3333333333333329E-2</v>
      </c>
      <c r="G19">
        <f t="shared" ref="G19:G82" si="23">LOG10(E19)</f>
        <v>6.1606892861405722</v>
      </c>
      <c r="Q19">
        <v>6</v>
      </c>
      <c r="R19">
        <v>6</v>
      </c>
      <c r="S19">
        <v>22</v>
      </c>
      <c r="T19">
        <v>5</v>
      </c>
      <c r="U19">
        <v>177</v>
      </c>
      <c r="AC19" s="24">
        <v>3.7226192762506903E-2</v>
      </c>
      <c r="AD19" s="25">
        <f>10^9.3</f>
        <v>1995262314.9688866</v>
      </c>
      <c r="AE19" s="25">
        <f>10^AH29</f>
        <v>2849287.1463934104</v>
      </c>
      <c r="AF19" s="26">
        <v>2.2151388610926701</v>
      </c>
      <c r="AG19" s="32">
        <f t="shared" ref="AG19:AG83" si="24">F18</f>
        <v>0</v>
      </c>
      <c r="AH19" s="32">
        <f t="shared" ref="AH19:AH28" si="25">AVERAGE(G18,G253,G488)</f>
        <v>6.0042581961005084</v>
      </c>
      <c r="AI19" s="23">
        <f>AVERAGE(G723,G958,G1193)</f>
        <v>6.0635801251695511</v>
      </c>
      <c r="AJ19" s="23">
        <f>AVERAGE(G1428,G1663)</f>
        <v>6.09107163247229</v>
      </c>
      <c r="AK19" s="29">
        <f>AVERAGE(G2603,G2368)</f>
        <v>6.1988051926333965</v>
      </c>
      <c r="AL19" s="30">
        <f>AVERAGE(G2838,G3073,G3309)</f>
        <v>6.2632341817296853</v>
      </c>
      <c r="AM19" s="31">
        <f>AVERAGE(G4013,G3778)</f>
        <v>6.4622179502316799</v>
      </c>
      <c r="AN19" s="1">
        <f>STDEV(G723,G958,G1193)</f>
        <v>0.35110830994268089</v>
      </c>
      <c r="AO19" s="1">
        <f>STDEV(G1428,G1663)</f>
        <v>0.52274796738234686</v>
      </c>
      <c r="AP19" s="1">
        <f>STDEV(G2603,G2368)</f>
        <v>5.0982525766412844E-3</v>
      </c>
      <c r="AQ19" s="1">
        <f>STDEV(G2838,G3073,G3309)</f>
        <v>8.3095078658274354E-2</v>
      </c>
      <c r="AR19" s="1">
        <f t="shared" ref="AR19:AR82" si="26">STDEV(G4013,G3778)</f>
        <v>3.4601904982382949E-2</v>
      </c>
      <c r="AT19" s="1">
        <f>AG19</f>
        <v>0</v>
      </c>
      <c r="AU19" s="1">
        <f t="shared" ref="AU19:AU82" si="27">1/AN19^2</f>
        <v>8.1118102520935942</v>
      </c>
      <c r="AV19" s="1">
        <f t="shared" ref="AV19:AV82" si="28">1/AO19^2</f>
        <v>3.6594455907262429</v>
      </c>
      <c r="AW19" s="1">
        <f t="shared" ref="AW19:AW82" si="29">1/AP19^2</f>
        <v>38473.110973215385</v>
      </c>
      <c r="AX19" s="1">
        <f t="shared" ref="AX19:AX82" si="30">1/AQ19^2</f>
        <v>144.82695292185895</v>
      </c>
      <c r="AY19" s="1">
        <f t="shared" ref="AY19:AY34" si="31">1/AR19^2</f>
        <v>835.21826197387122</v>
      </c>
      <c r="BD19" s="19"/>
      <c r="BE19" s="32"/>
      <c r="BF19" s="46"/>
      <c r="BH19" s="23">
        <f>LOG10(No__1*(EXP(lamda_11*(EXP(-a_11*AG19)-1)+(Kg-rmin_11)*AG19)+(Kd+rmin_11)*EXP(-lamda_11)/a_11*lamda_11^((Kg-rmin_11)/a_11)*BJ19+lamda_11*a_11*EXP(-lamda_11)/a_11*lamda_11^((Kg-rmin_11)/a_11-1)*BK19))</f>
        <v>6.0635801250000005</v>
      </c>
      <c r="BI19">
        <f t="shared" ref="BI19:BI82" si="32">BH19-AI19</f>
        <v>-1.6955059578549481E-10</v>
      </c>
      <c r="BJ19">
        <v>257727797878.44901</v>
      </c>
      <c r="BK19">
        <v>2576203332.9533601</v>
      </c>
      <c r="BM19" s="28">
        <f t="shared" ref="BM19:BM53" si="33">LOG10(No_4*(EXP(lamda_44*(EXP(-a_44*AG19)-1)+(Kg-rmin_44)*AG19)+(Kd+rmin_44)*EXP(-lamda_44)/a_44*lamda_44^((Kg-rmin_44)/a_44)*BO19+lamda_44*a_44*EXP(-lamda_44)/a_44*lamda_44^((Kg-rmin_44)/a_44-1)*BP19))</f>
        <v>5.8932264819190499</v>
      </c>
      <c r="BN19">
        <f t="shared" ref="BN19:BN53" si="34">BM19-AJ19</f>
        <v>-0.19784515055324015</v>
      </c>
      <c r="BO19">
        <v>31.505144713510699</v>
      </c>
      <c r="BP19" s="33">
        <v>1.5297666318816501</v>
      </c>
      <c r="BR19" s="29">
        <f t="shared" ref="BR19:BR53" si="35">LOG10(No_16*(EXP(lamda_16*(EXP(-a_16*AG19)-1)+(Kg-rmin_16)*AG19)+EXP(-lamda_16)*lamda_16^((Kg-rmin_16)/a_16)*((Kd+rmin_16)/a_16*BT19+BU19)))</f>
        <v>6.3380960243483759</v>
      </c>
      <c r="BS19" s="21">
        <f t="shared" ref="BS19:BS53" si="36">BR19-AK19</f>
        <v>0.13929083171497947</v>
      </c>
      <c r="BT19" s="33">
        <v>1.6045001013036299E-4</v>
      </c>
      <c r="BU19" s="33">
        <v>1.27509690941217E-6</v>
      </c>
      <c r="BW19" s="17">
        <f t="shared" ref="BW19:BW53" si="37">LOG10(No_64*(EXP(lamda_64*(EXP(-a_64*AG19)-1)+(Kg-rmin_64)*AG19)+EXP(-lamda_64)*lamda_64^((Kg-rmin_64)/a_64)*((Kd+rmin_64)/a_64*BY19+BZ19)))</f>
        <v>6.4172391637340249</v>
      </c>
      <c r="BX19" s="17">
        <f t="shared" ref="BX19:BX53" si="38">BW19-AL19</f>
        <v>0.15400498200433965</v>
      </c>
      <c r="BY19" s="33">
        <v>3.9232551773613501E-5</v>
      </c>
      <c r="BZ19" s="33">
        <v>3.11783357308475E-7</v>
      </c>
      <c r="CB19">
        <f t="shared" ref="CB19:CB53" si="39">LOG10(No_256*(EXP(lamda_256*(EXP(-a_256*AG19)-1)+(Kg-rmin_256)*AG19)+(Kd+rmin_256)*EXP(-lamda_256)/a_256*lamda_256^((Kg-rmin_256)/a_256)*CD19+lamda_256*a_256*EXP(-lamda_256)/a_256*lamda_256^((Kg-rmin_256)/a_256-1)*CE19))</f>
        <v>6.3327271449559648</v>
      </c>
      <c r="CC19">
        <f t="shared" ref="CC19:CC53" si="40">CB19-AM19</f>
        <v>-0.1294908052757151</v>
      </c>
      <c r="CD19" s="33">
        <v>1.75961718241311E-11</v>
      </c>
      <c r="CE19" s="33">
        <v>9.2084422007451907E-13</v>
      </c>
      <c r="CJ19">
        <f t="shared" ref="CJ19:CJ82" si="41">AK19+0.5</f>
        <v>6.6988051926333965</v>
      </c>
      <c r="CK19" s="17">
        <f>CJ19-BR19</f>
        <v>0.36070916828502053</v>
      </c>
      <c r="CL19" s="18"/>
      <c r="CM19" s="18"/>
      <c r="CN19" s="14"/>
      <c r="CO19" s="6"/>
      <c r="CP19" s="5"/>
      <c r="CT19">
        <f t="shared" si="6"/>
        <v>7.4907569999864085</v>
      </c>
      <c r="CU19">
        <f t="shared" si="7"/>
        <v>1.0833333333333333</v>
      </c>
      <c r="CV19">
        <f t="shared" si="8"/>
        <v>7.4983364441420779</v>
      </c>
      <c r="CW19">
        <f t="shared" si="9"/>
        <v>6.8600159699020047</v>
      </c>
      <c r="CX19">
        <f t="shared" si="10"/>
        <v>4.6991744776590041</v>
      </c>
      <c r="CY19">
        <f t="shared" si="11"/>
        <v>5.0093521509161159</v>
      </c>
      <c r="CZ19">
        <f t="shared" si="12"/>
        <v>6.688813113463719</v>
      </c>
      <c r="DB19">
        <f t="shared" si="13"/>
        <v>-0.79287960306592797</v>
      </c>
      <c r="DC19">
        <f t="shared" si="14"/>
        <v>-1.2749217722019539</v>
      </c>
      <c r="DD19">
        <f t="shared" si="15"/>
        <v>-0.55440075488530915</v>
      </c>
      <c r="DE19">
        <f t="shared" si="16"/>
        <v>1.6364117289932114</v>
      </c>
      <c r="DF19" s="17">
        <f t="shared" si="17"/>
        <v>1.224943341644213</v>
      </c>
      <c r="DG19">
        <f t="shared" si="18"/>
        <v>-0.12200907396062988</v>
      </c>
      <c r="DI19" s="15"/>
      <c r="DJ19" s="15"/>
      <c r="DN19" s="15"/>
      <c r="DO19" s="15"/>
      <c r="DS19" s="15"/>
      <c r="DT19" s="15"/>
    </row>
    <row r="20" spans="2:126" x14ac:dyDescent="0.25">
      <c r="B20">
        <v>1</v>
      </c>
      <c r="C20">
        <v>3</v>
      </c>
      <c r="D20" t="s">
        <v>12</v>
      </c>
      <c r="E20">
        <v>1555188.6559167199</v>
      </c>
      <c r="F20">
        <f t="shared" si="22"/>
        <v>0.16666666666666666</v>
      </c>
      <c r="G20">
        <f t="shared" si="23"/>
        <v>6.1917830796997793</v>
      </c>
      <c r="AC20" s="4" t="s">
        <v>4319</v>
      </c>
      <c r="AG20" s="32">
        <f t="shared" si="24"/>
        <v>8.3333333333333329E-2</v>
      </c>
      <c r="AH20" s="32">
        <f t="shared" si="25"/>
        <v>6.0469116777243102</v>
      </c>
      <c r="AI20" s="23">
        <f t="shared" ref="AI20:AI54" si="42">AVERAGE(G724,G959,G1194)</f>
        <v>6.0436419373533452</v>
      </c>
      <c r="AJ20" s="23">
        <f>AVERAGE(G1429,G1664)</f>
        <v>6.0953891151145516</v>
      </c>
      <c r="AK20" s="29">
        <f t="shared" ref="AK20:AK43" si="43">AVERAGE(G2604,G2369)</f>
        <v>6.1432726135034832</v>
      </c>
      <c r="AL20" s="30">
        <f t="shared" ref="AL20:AL45" si="44">AVERAGE(G2839,G3074,G3310)</f>
        <v>6.2998545662993033</v>
      </c>
      <c r="AM20" s="31">
        <f t="shared" ref="AM20:AM35" si="45">AVERAGE(G4014,G3779)</f>
        <v>6.3066447607426781</v>
      </c>
      <c r="AN20" s="1">
        <f t="shared" ref="AN20:AN83" si="46">STDEV(G724,G959,G1194)</f>
        <v>0.27592618441093097</v>
      </c>
      <c r="AO20" s="1">
        <f t="shared" ref="AO20:AO83" si="47">STDEV(G1429,G1664)</f>
        <v>0.55600126497706226</v>
      </c>
      <c r="AP20" s="1">
        <f t="shared" ref="AP20:AP83" si="48">STDEV(G2604,G2369)</f>
        <v>8.7839580948657181E-2</v>
      </c>
      <c r="AQ20" s="1">
        <f t="shared" ref="AQ20:AQ83" si="49">STDEV(G2839,G3074,G3310)</f>
        <v>0.1097809369368333</v>
      </c>
      <c r="AR20" s="1">
        <f t="shared" si="26"/>
        <v>0.13694477150400267</v>
      </c>
      <c r="AT20" s="1">
        <f t="shared" ref="AT20:AT83" si="50">AG20</f>
        <v>8.3333333333333329E-2</v>
      </c>
      <c r="AU20" s="1">
        <f t="shared" si="27"/>
        <v>13.134518880414637</v>
      </c>
      <c r="AV20" s="1">
        <f t="shared" si="28"/>
        <v>3.234807494883567</v>
      </c>
      <c r="AW20" s="1">
        <f t="shared" si="29"/>
        <v>129.60432350067688</v>
      </c>
      <c r="AX20" s="1">
        <f t="shared" si="30"/>
        <v>82.974784666358261</v>
      </c>
      <c r="AY20" s="1">
        <f t="shared" si="31"/>
        <v>53.322326347384028</v>
      </c>
      <c r="BD20" s="19"/>
      <c r="BE20" s="32"/>
      <c r="BF20" s="46"/>
      <c r="BH20" s="23">
        <f>LOG10(No__1*(EXP(lamda_11*(EXP(-a_11*AG20)-1)+(Kg-rmin_11)*AG20)+(Kd+rmin_11)*EXP(-lamda_11)/a_11*lamda_11^((Kg-rmin_11)/a_11)*BJ20+lamda_11*a_11*EXP(-lamda_11)/a_11*lamda_11^((Kg-rmin_11)/a_11-1)*BK20))</f>
        <v>6.0758750721238179</v>
      </c>
      <c r="BI20">
        <f t="shared" si="32"/>
        <v>3.2233134770472738E-2</v>
      </c>
      <c r="BJ20">
        <v>517013601494.07599</v>
      </c>
      <c r="BK20">
        <v>5165821312.4657497</v>
      </c>
      <c r="BM20" s="28">
        <f t="shared" si="33"/>
        <v>5.9254959174362289</v>
      </c>
      <c r="BN20">
        <f t="shared" si="34"/>
        <v>-0.16989319767832267</v>
      </c>
      <c r="BO20">
        <v>63.808180164487197</v>
      </c>
      <c r="BP20" s="33">
        <v>3.0833342816968901</v>
      </c>
      <c r="BR20" s="29">
        <f t="shared" si="35"/>
        <v>6.2568115265723678</v>
      </c>
      <c r="BS20" s="21">
        <f t="shared" si="36"/>
        <v>0.11353891306888464</v>
      </c>
      <c r="BT20" s="33">
        <v>3.1832731338312899E-4</v>
      </c>
      <c r="BU20" s="33">
        <v>2.5090109357723399E-6</v>
      </c>
      <c r="BW20" s="17">
        <f t="shared" si="37"/>
        <v>6.338931930546293</v>
      </c>
      <c r="BX20" s="17">
        <f t="shared" si="38"/>
        <v>3.907736424698971E-2</v>
      </c>
      <c r="BY20" s="33">
        <v>7.7649063984813895E-5</v>
      </c>
      <c r="BZ20" s="33">
        <v>6.1203546399989299E-7</v>
      </c>
      <c r="CB20">
        <f t="shared" si="39"/>
        <v>6.35073226211248</v>
      </c>
      <c r="CC20">
        <f t="shared" si="40"/>
        <v>4.4087501369801885E-2</v>
      </c>
      <c r="CD20" s="33">
        <v>3.4683333912098097E-11</v>
      </c>
      <c r="CE20" s="33">
        <v>1.8110987409913001E-12</v>
      </c>
      <c r="CJ20">
        <f t="shared" si="41"/>
        <v>6.6432726135034832</v>
      </c>
      <c r="CK20" s="17">
        <f t="shared" ref="CK20:CK83" si="51">CJ20-BR20</f>
        <v>0.38646108693111536</v>
      </c>
      <c r="CL20" s="18"/>
      <c r="CM20" s="18"/>
      <c r="CN20" s="14"/>
      <c r="CO20" s="6"/>
      <c r="CP20" s="5"/>
      <c r="CT20">
        <f t="shared" si="6"/>
        <v>7.5695616578244751</v>
      </c>
      <c r="CU20">
        <f t="shared" si="7"/>
        <v>1.1666666666666667</v>
      </c>
      <c r="CV20">
        <f t="shared" si="8"/>
        <v>7.5791178998757003</v>
      </c>
      <c r="CW20">
        <f t="shared" si="9"/>
        <v>6.8912529860784231</v>
      </c>
      <c r="CX20">
        <f t="shared" si="10"/>
        <v>4.5642176865285879</v>
      </c>
      <c r="CY20">
        <f t="shared" si="11"/>
        <v>4.8982594357758726</v>
      </c>
      <c r="CZ20">
        <f t="shared" si="12"/>
        <v>6.7068199455886495</v>
      </c>
      <c r="DB20">
        <f t="shared" si="13"/>
        <v>-0.79103134597708724</v>
      </c>
      <c r="DC20">
        <f t="shared" si="14"/>
        <v>-1.3434082418324689</v>
      </c>
      <c r="DD20">
        <f t="shared" si="15"/>
        <v>-0.5543143495938212</v>
      </c>
      <c r="DE20">
        <f t="shared" si="16"/>
        <v>1.7957447136247113</v>
      </c>
      <c r="DF20" s="17">
        <f t="shared" si="17"/>
        <v>1.3555318442472419</v>
      </c>
      <c r="DG20">
        <f t="shared" si="18"/>
        <v>-0.12200907396062988</v>
      </c>
      <c r="DI20" s="15"/>
      <c r="DJ20" s="15"/>
      <c r="DN20" s="15"/>
      <c r="DO20" s="15"/>
      <c r="DS20" s="15"/>
      <c r="DT20" s="15"/>
    </row>
    <row r="21" spans="2:126" x14ac:dyDescent="0.25">
      <c r="B21">
        <v>1</v>
      </c>
      <c r="C21">
        <v>4</v>
      </c>
      <c r="D21" t="s">
        <v>13</v>
      </c>
      <c r="E21">
        <v>1799351.7767908799</v>
      </c>
      <c r="F21">
        <f t="shared" si="22"/>
        <v>0.25</v>
      </c>
      <c r="G21">
        <f t="shared" si="23"/>
        <v>6.2551160770666678</v>
      </c>
      <c r="AB21" t="s">
        <v>4318</v>
      </c>
      <c r="AC21" s="24">
        <v>3.7226192762506903E-2</v>
      </c>
      <c r="AD21" s="25">
        <v>1284217920.7484179</v>
      </c>
      <c r="AE21" s="25">
        <v>1221744.2706213358</v>
      </c>
      <c r="AF21" s="26">
        <v>1.4446262841892901</v>
      </c>
      <c r="AG21" s="32">
        <f t="shared" si="24"/>
        <v>0.16666666666666666</v>
      </c>
      <c r="AH21" s="32">
        <f t="shared" si="25"/>
        <v>6.1278661544149147</v>
      </c>
      <c r="AI21" s="23">
        <f t="shared" si="42"/>
        <v>6.1635864184988414</v>
      </c>
      <c r="AJ21" s="23">
        <f t="shared" ref="AJ21:AJ53" si="52">AVERAGE(G1430,G1665)</f>
        <v>6.1011376606329781</v>
      </c>
      <c r="AK21" s="29">
        <f t="shared" si="43"/>
        <v>6.2483950510750743</v>
      </c>
      <c r="AL21" s="30">
        <f t="shared" si="44"/>
        <v>6.2964203198349509</v>
      </c>
      <c r="AM21" s="31">
        <f t="shared" si="45"/>
        <v>6.3592468409491971</v>
      </c>
      <c r="AN21" s="1">
        <f t="shared" si="46"/>
        <v>0.30988749479066136</v>
      </c>
      <c r="AO21" s="1">
        <f t="shared" si="47"/>
        <v>0.66025316976302917</v>
      </c>
      <c r="AP21" s="1">
        <f t="shared" si="48"/>
        <v>3.9688818201204366E-2</v>
      </c>
      <c r="AQ21" s="1">
        <f t="shared" si="49"/>
        <v>0.17017404173608741</v>
      </c>
      <c r="AR21" s="1">
        <f t="shared" si="26"/>
        <v>2.2657927976538338E-2</v>
      </c>
      <c r="AT21" s="1">
        <f t="shared" si="50"/>
        <v>0.16666666666666666</v>
      </c>
      <c r="AU21" s="1">
        <f t="shared" si="27"/>
        <v>10.413384343229792</v>
      </c>
      <c r="AV21" s="1">
        <f t="shared" si="28"/>
        <v>2.2939239212566149</v>
      </c>
      <c r="AW21" s="1">
        <f t="shared" si="29"/>
        <v>634.83909731225322</v>
      </c>
      <c r="AX21" s="1">
        <f t="shared" si="30"/>
        <v>34.531335301808888</v>
      </c>
      <c r="AY21" s="1">
        <f t="shared" si="31"/>
        <v>1947.8684176508582</v>
      </c>
      <c r="BD21" s="19"/>
      <c r="BE21" s="32"/>
      <c r="BF21" s="46"/>
      <c r="BH21" s="23">
        <f t="shared" ref="BH21:BH82" si="53">LOG10(No__1*(EXP(lamda_11*(EXP(-a_11*AG21)-1)+(Kg-rmin_11)*AG21)+(Kd+rmin_11)*EXP(-lamda_11)/a_11*lamda_11^((Kg-rmin_11)/a_11)*BJ21+lamda_11*a_11*EXP(-lamda_11)/a_11*lamda_11^((Kg-rmin_11)/a_11-1)*BK21))</f>
        <v>6.0881700222610569</v>
      </c>
      <c r="BI21">
        <f t="shared" si="32"/>
        <v>-7.5416396237784511E-2</v>
      </c>
      <c r="BJ21">
        <v>777866831050.01697</v>
      </c>
      <c r="BK21">
        <v>7768923808.51087</v>
      </c>
      <c r="BM21" s="28">
        <f t="shared" si="33"/>
        <v>5.9576364637891039</v>
      </c>
      <c r="BN21">
        <f t="shared" si="34"/>
        <v>-0.14350119684387419</v>
      </c>
      <c r="BO21">
        <v>96.929459452303405</v>
      </c>
      <c r="BP21" s="33">
        <v>4.6610802115614902</v>
      </c>
      <c r="BR21" s="29">
        <f t="shared" si="35"/>
        <v>6.1975784678912333</v>
      </c>
      <c r="BS21" s="21">
        <f t="shared" si="36"/>
        <v>-5.0816583183840969E-2</v>
      </c>
      <c r="BT21" s="33">
        <v>4.7367349863108399E-4</v>
      </c>
      <c r="BU21" s="33">
        <v>3.7030747899244502E-6</v>
      </c>
      <c r="BW21" s="17">
        <f t="shared" si="37"/>
        <v>6.2731403514401984</v>
      </c>
      <c r="BX21" s="17">
        <f t="shared" si="38"/>
        <v>-2.3279968394752437E-2</v>
      </c>
      <c r="BY21" s="33">
        <v>1.1526659197876E-4</v>
      </c>
      <c r="BZ21" s="33">
        <v>9.0118342905274302E-7</v>
      </c>
      <c r="CB21">
        <f t="shared" si="39"/>
        <v>6.3687375138999736</v>
      </c>
      <c r="CC21">
        <f t="shared" si="40"/>
        <v>9.4906729507764354E-3</v>
      </c>
      <c r="CD21" s="33">
        <v>5.1276227503351399E-11</v>
      </c>
      <c r="CE21" s="33">
        <v>2.6717806076226601E-12</v>
      </c>
      <c r="CJ21">
        <f t="shared" si="41"/>
        <v>6.7483950510750743</v>
      </c>
      <c r="CK21" s="17">
        <f t="shared" si="51"/>
        <v>0.55081658318384097</v>
      </c>
      <c r="CL21" s="18"/>
      <c r="CM21" s="18"/>
      <c r="CN21" s="14"/>
      <c r="CO21" s="6"/>
      <c r="CP21" s="5"/>
      <c r="CT21">
        <f t="shared" si="6"/>
        <v>7.6480954662091811</v>
      </c>
      <c r="CU21">
        <f t="shared" si="7"/>
        <v>1.25</v>
      </c>
      <c r="CV21">
        <f t="shared" si="8"/>
        <v>7.6599711292968156</v>
      </c>
      <c r="CW21">
        <f t="shared" si="9"/>
        <v>6.9224982283179459</v>
      </c>
      <c r="CX21">
        <f t="shared" si="10"/>
        <v>4.429262372407921</v>
      </c>
      <c r="CY21">
        <f t="shared" si="11"/>
        <v>4.7871699604187823</v>
      </c>
      <c r="CZ21">
        <f t="shared" si="12"/>
        <v>6.724826906518433</v>
      </c>
      <c r="DB21">
        <f t="shared" si="13"/>
        <v>-0.78907504174547594</v>
      </c>
      <c r="DC21">
        <f t="shared" si="14"/>
        <v>-1.4119664821695235</v>
      </c>
      <c r="DD21">
        <f t="shared" si="15"/>
        <v>-0.55426455831704846</v>
      </c>
      <c r="DE21">
        <f t="shared" si="16"/>
        <v>1.9538444496090559</v>
      </c>
      <c r="DF21" s="17">
        <f t="shared" si="17"/>
        <v>1.4858528933414235</v>
      </c>
      <c r="DG21">
        <f t="shared" si="18"/>
        <v>-0.12200907396062988</v>
      </c>
      <c r="DI21" s="15"/>
      <c r="DJ21" s="15"/>
      <c r="DL21" s="4"/>
      <c r="DN21" s="15"/>
      <c r="DO21" s="15"/>
      <c r="DQ21" s="4"/>
      <c r="DS21" s="15"/>
      <c r="DT21" s="15"/>
      <c r="DV21" s="4"/>
    </row>
    <row r="22" spans="2:126" x14ac:dyDescent="0.25">
      <c r="B22">
        <v>1</v>
      </c>
      <c r="C22">
        <v>5</v>
      </c>
      <c r="D22" t="s">
        <v>14</v>
      </c>
      <c r="E22">
        <v>1727221.86502382</v>
      </c>
      <c r="F22">
        <f t="shared" si="22"/>
        <v>0.33333333333333331</v>
      </c>
      <c r="G22">
        <f t="shared" si="23"/>
        <v>6.2373481271255535</v>
      </c>
      <c r="AC22" t="s">
        <v>4280</v>
      </c>
      <c r="AD22" s="7">
        <f>249800000</f>
        <v>249800000</v>
      </c>
      <c r="AE22" s="8">
        <f>141890</f>
        <v>141890</v>
      </c>
      <c r="AF22" s="7">
        <f>2.1986</f>
        <v>2.1985999999999999</v>
      </c>
      <c r="AG22" s="32">
        <f t="shared" si="24"/>
        <v>0.25</v>
      </c>
      <c r="AH22" s="32">
        <f t="shared" si="25"/>
        <v>6.1669756524278538</v>
      </c>
      <c r="AI22" s="23">
        <f t="shared" si="42"/>
        <v>6.1924666142304803</v>
      </c>
      <c r="AJ22" s="23">
        <f t="shared" si="52"/>
        <v>6.2349509601889714</v>
      </c>
      <c r="AK22" s="29">
        <f t="shared" si="43"/>
        <v>6.2647697800900684</v>
      </c>
      <c r="AL22" s="30">
        <f t="shared" si="44"/>
        <v>6.2491753754013217</v>
      </c>
      <c r="AM22" s="31">
        <f t="shared" si="45"/>
        <v>6.3141963176203841</v>
      </c>
      <c r="AN22" s="1">
        <f t="shared" si="46"/>
        <v>0.36743939874086429</v>
      </c>
      <c r="AO22" s="1">
        <f t="shared" si="47"/>
        <v>0.43674997641679247</v>
      </c>
      <c r="AP22" s="1">
        <f t="shared" si="48"/>
        <v>2.7139415284400732E-2</v>
      </c>
      <c r="AQ22" s="1">
        <f t="shared" si="49"/>
        <v>0.20856199935201836</v>
      </c>
      <c r="AR22" s="1">
        <f t="shared" si="26"/>
        <v>2.0326958678389042E-2</v>
      </c>
      <c r="AT22" s="1">
        <f t="shared" si="50"/>
        <v>0.25</v>
      </c>
      <c r="AU22" s="1">
        <f t="shared" si="27"/>
        <v>7.4067648432867594</v>
      </c>
      <c r="AV22" s="1">
        <f t="shared" si="28"/>
        <v>5.2424490648308844</v>
      </c>
      <c r="AW22" s="1">
        <f t="shared" si="29"/>
        <v>1357.6850217349331</v>
      </c>
      <c r="AX22" s="1">
        <f t="shared" si="30"/>
        <v>22.989505883799968</v>
      </c>
      <c r="AY22" s="1">
        <f t="shared" si="31"/>
        <v>2420.2219274451177</v>
      </c>
      <c r="BD22" s="19"/>
      <c r="BE22" s="32"/>
      <c r="BF22" s="46"/>
      <c r="BH22" s="23">
        <f t="shared" si="53"/>
        <v>6.1004649754092082</v>
      </c>
      <c r="BI22">
        <f t="shared" si="32"/>
        <v>-9.2001638821272103E-2</v>
      </c>
      <c r="BJ22">
        <v>1040296963716.15</v>
      </c>
      <c r="BK22">
        <v>10385581055.055401</v>
      </c>
      <c r="BM22" s="28">
        <f t="shared" si="33"/>
        <v>5.9896608201002142</v>
      </c>
      <c r="BN22">
        <f t="shared" si="34"/>
        <v>-0.24529014008875727</v>
      </c>
      <c r="BO22">
        <v>130.889857101827</v>
      </c>
      <c r="BP22" s="33">
        <v>6.2633877024186999</v>
      </c>
      <c r="BR22" s="29">
        <f t="shared" si="35"/>
        <v>6.1609364824304169</v>
      </c>
      <c r="BS22" s="21">
        <f t="shared" si="36"/>
        <v>-0.10383329765965144</v>
      </c>
      <c r="BT22" s="33">
        <v>6.26529471599022E-4</v>
      </c>
      <c r="BU22" s="33">
        <v>4.8585779301131201E-6</v>
      </c>
      <c r="BW22" s="17">
        <f t="shared" si="37"/>
        <v>6.2212617832189094</v>
      </c>
      <c r="BX22" s="17">
        <f t="shared" si="38"/>
        <v>-2.7913592182412295E-2</v>
      </c>
      <c r="BY22" s="33">
        <v>1.5210183162954E-4</v>
      </c>
      <c r="BZ22" s="33">
        <v>1.1796385084727899E-6</v>
      </c>
      <c r="CB22">
        <f t="shared" si="39"/>
        <v>6.3867428998610754</v>
      </c>
      <c r="CC22">
        <f t="shared" si="40"/>
        <v>7.2546582240691215E-2</v>
      </c>
      <c r="CD22" s="33">
        <v>6.7389166358994495E-11</v>
      </c>
      <c r="CE22" s="33">
        <v>3.5038730172218101E-12</v>
      </c>
      <c r="CJ22">
        <f t="shared" si="41"/>
        <v>6.7647697800900684</v>
      </c>
      <c r="CK22" s="17">
        <f t="shared" si="51"/>
        <v>0.60383329765965144</v>
      </c>
      <c r="CL22" s="18"/>
      <c r="CM22" s="18"/>
      <c r="CN22" s="14"/>
      <c r="CO22" s="6"/>
      <c r="CP22" s="5"/>
      <c r="CQ22" s="12"/>
      <c r="CT22">
        <f t="shared" si="6"/>
        <v>7.7263059782412098</v>
      </c>
      <c r="CU22">
        <f t="shared" si="7"/>
        <v>1.3333333333333333</v>
      </c>
      <c r="CV22">
        <f t="shared" si="8"/>
        <v>7.7408960726189298</v>
      </c>
      <c r="CW22">
        <f t="shared" si="9"/>
        <v>6.953751586554163</v>
      </c>
      <c r="CX22">
        <f t="shared" si="10"/>
        <v>4.2943081361696196</v>
      </c>
      <c r="CY22">
        <f t="shared" si="11"/>
        <v>4.6760830777474043</v>
      </c>
      <c r="CZ22">
        <f t="shared" si="12"/>
        <v>6.7428339958154924</v>
      </c>
      <c r="DB22">
        <f t="shared" si="13"/>
        <v>-0.78694672460205517</v>
      </c>
      <c r="DC22">
        <f>BH35-CV22</f>
        <v>-1.4805964334291088</v>
      </c>
      <c r="DD22">
        <f t="shared" si="15"/>
        <v>-0.55424744107876656</v>
      </c>
      <c r="DE22">
        <f t="shared" si="16"/>
        <v>2.1107238023950003</v>
      </c>
      <c r="DF22" s="17">
        <f t="shared" si="17"/>
        <v>1.6156873302524071</v>
      </c>
      <c r="DG22">
        <f t="shared" si="18"/>
        <v>-0.12200907396062988</v>
      </c>
      <c r="DI22" s="16"/>
      <c r="DJ22" s="15"/>
      <c r="DL22" s="4"/>
      <c r="DN22" s="16"/>
      <c r="DO22" s="15"/>
      <c r="DP22" s="17"/>
      <c r="DQ22" s="4"/>
      <c r="DS22" s="16"/>
      <c r="DT22" s="15"/>
      <c r="DV22" s="4"/>
    </row>
    <row r="23" spans="2:126" x14ac:dyDescent="0.25">
      <c r="B23">
        <v>1</v>
      </c>
      <c r="C23">
        <v>6</v>
      </c>
      <c r="D23" t="s">
        <v>15</v>
      </c>
      <c r="E23">
        <v>2156715.9247903302</v>
      </c>
      <c r="F23">
        <f t="shared" si="22"/>
        <v>0.41666666666666669</v>
      </c>
      <c r="G23">
        <f t="shared" si="23"/>
        <v>6.3337929450929318</v>
      </c>
      <c r="AG23" s="32">
        <f t="shared" si="24"/>
        <v>0.33333333333333331</v>
      </c>
      <c r="AH23" s="32">
        <f t="shared" si="25"/>
        <v>6.2093859568386938</v>
      </c>
      <c r="AI23" s="23">
        <f t="shared" si="42"/>
        <v>6.197275365786223</v>
      </c>
      <c r="AJ23" s="23">
        <f t="shared" si="52"/>
        <v>6.1735910669734899</v>
      </c>
      <c r="AK23" s="29">
        <f t="shared" si="43"/>
        <v>6.2523554804895687</v>
      </c>
      <c r="AL23" s="30">
        <f t="shared" si="44"/>
        <v>6.2688899941838612</v>
      </c>
      <c r="AM23" s="31">
        <f t="shared" si="45"/>
        <v>6.3550099475076625</v>
      </c>
      <c r="AN23" s="1">
        <f t="shared" si="46"/>
        <v>0.29924055800051391</v>
      </c>
      <c r="AO23" s="1">
        <f t="shared" si="47"/>
        <v>0.64820366011853148</v>
      </c>
      <c r="AP23" s="1">
        <f t="shared" si="48"/>
        <v>2.832897278363318E-2</v>
      </c>
      <c r="AQ23" s="1">
        <f t="shared" si="49"/>
        <v>0.13701735887812644</v>
      </c>
      <c r="AR23" s="1">
        <f t="shared" si="26"/>
        <v>1.0123649087387285E-2</v>
      </c>
      <c r="AT23" s="1">
        <f t="shared" si="50"/>
        <v>0.33333333333333331</v>
      </c>
      <c r="AU23" s="1">
        <f t="shared" si="27"/>
        <v>11.16758040923588</v>
      </c>
      <c r="AV23" s="1">
        <f t="shared" si="28"/>
        <v>2.3800004658167273</v>
      </c>
      <c r="AW23" s="1">
        <f t="shared" si="29"/>
        <v>1246.0582520720718</v>
      </c>
      <c r="AX23" s="1">
        <f t="shared" si="30"/>
        <v>53.26584441774969</v>
      </c>
      <c r="AY23" s="1">
        <f t="shared" si="31"/>
        <v>9757.2140866410627</v>
      </c>
      <c r="BD23" s="19"/>
      <c r="BE23" s="32"/>
      <c r="BF23" s="46"/>
      <c r="BH23" s="23">
        <f t="shared" si="53"/>
        <v>6.1127599315657628</v>
      </c>
      <c r="BI23">
        <f t="shared" si="32"/>
        <v>-8.4515434220460151E-2</v>
      </c>
      <c r="BJ23">
        <v>1304313533973.8899</v>
      </c>
      <c r="BK23">
        <v>13015863651.9583</v>
      </c>
      <c r="BM23" s="28">
        <f t="shared" si="33"/>
        <v>6.021580544983097</v>
      </c>
      <c r="BN23">
        <f t="shared" si="34"/>
        <v>-0.15201052199039289</v>
      </c>
      <c r="BO23">
        <v>165.71078245743101</v>
      </c>
      <c r="BP23" s="33">
        <v>7.8906461503392702</v>
      </c>
      <c r="BR23" s="29">
        <f t="shared" si="35"/>
        <v>6.1447562424452142</v>
      </c>
      <c r="BS23" s="21">
        <f t="shared" si="36"/>
        <v>-0.10759923804435445</v>
      </c>
      <c r="BT23" s="33">
        <v>7.7693546643263804E-4</v>
      </c>
      <c r="BU23" s="33">
        <v>5.9767679717566199E-6</v>
      </c>
      <c r="BW23" s="17">
        <f t="shared" si="37"/>
        <v>6.183724749654079</v>
      </c>
      <c r="BX23" s="17">
        <f t="shared" si="38"/>
        <v>-8.5165244529782136E-2</v>
      </c>
      <c r="BY23" s="33">
        <v>1.8817112702751801E-4</v>
      </c>
      <c r="BZ23" s="33">
        <v>1.44779669545941E-6</v>
      </c>
      <c r="CB23">
        <f t="shared" si="39"/>
        <v>6.4047484195399678</v>
      </c>
      <c r="CC23">
        <f t="shared" si="40"/>
        <v>4.9738472032305303E-2</v>
      </c>
      <c r="CD23" s="33">
        <v>8.3036049176834896E-11</v>
      </c>
      <c r="CE23" s="33">
        <v>4.3083264471190398E-12</v>
      </c>
      <c r="CJ23">
        <f t="shared" si="41"/>
        <v>6.7523554804895687</v>
      </c>
      <c r="CK23" s="17">
        <f t="shared" si="51"/>
        <v>0.60759923804435445</v>
      </c>
      <c r="CQ23" s="12"/>
      <c r="CT23">
        <f t="shared" si="6"/>
        <v>7.804131169641086</v>
      </c>
      <c r="CU23">
        <f t="shared" si="7"/>
        <v>1.4166666666666667</v>
      </c>
      <c r="CV23">
        <f t="shared" si="8"/>
        <v>7.8218926701053624</v>
      </c>
      <c r="CW23">
        <f t="shared" si="9"/>
        <v>6.9850129521933733</v>
      </c>
      <c r="CX23">
        <f t="shared" si="10"/>
        <v>4.1593546865411524</v>
      </c>
      <c r="CY23">
        <f t="shared" si="11"/>
        <v>4.5649982699121789</v>
      </c>
      <c r="CZ23">
        <f t="shared" si="12"/>
        <v>6.7608412130437356</v>
      </c>
      <c r="DB23">
        <f t="shared" si="13"/>
        <v>-0.78457811902326657</v>
      </c>
      <c r="DC23">
        <f t="shared" si="14"/>
        <v>-1.5492980358770234</v>
      </c>
      <c r="DD23">
        <f t="shared" si="15"/>
        <v>-0.55425940005610652</v>
      </c>
      <c r="DE23">
        <f t="shared" si="16"/>
        <v>2.2664280327959077</v>
      </c>
      <c r="DF23" s="17">
        <f t="shared" si="17"/>
        <v>1.7449021730981471</v>
      </c>
      <c r="DG23">
        <f t="shared" si="18"/>
        <v>-0.12200907396062988</v>
      </c>
      <c r="DI23" s="16"/>
      <c r="DJ23" s="15"/>
      <c r="DN23" s="16"/>
      <c r="DO23" s="15"/>
      <c r="DS23" s="16"/>
      <c r="DT23" s="15"/>
    </row>
    <row r="24" spans="2:126" x14ac:dyDescent="0.25">
      <c r="B24">
        <v>1</v>
      </c>
      <c r="C24">
        <v>7</v>
      </c>
      <c r="D24" t="s">
        <v>16</v>
      </c>
      <c r="E24">
        <v>2078968.8127969301</v>
      </c>
      <c r="F24">
        <f t="shared" si="22"/>
        <v>0.5</v>
      </c>
      <c r="G24">
        <f t="shared" si="23"/>
        <v>6.3178479744051632</v>
      </c>
      <c r="AG24" s="32">
        <f t="shared" si="24"/>
        <v>0.41666666666666669</v>
      </c>
      <c r="AH24" s="32">
        <f t="shared" si="25"/>
        <v>6.231247108274979</v>
      </c>
      <c r="AI24" s="23">
        <f t="shared" si="42"/>
        <v>6.1718484421059374</v>
      </c>
      <c r="AJ24" s="23">
        <f t="shared" si="52"/>
        <v>6.2705955187536677</v>
      </c>
      <c r="AK24" s="29">
        <f t="shared" si="43"/>
        <v>6.2831729697487102</v>
      </c>
      <c r="AL24" s="30">
        <f t="shared" si="44"/>
        <v>6.2896896462888678</v>
      </c>
      <c r="AM24" s="31">
        <f t="shared" si="45"/>
        <v>6.3473282295299986</v>
      </c>
      <c r="AN24" s="1">
        <f t="shared" si="46"/>
        <v>0.25648641847075004</v>
      </c>
      <c r="AO24" s="1">
        <f t="shared" si="47"/>
        <v>0.63397142201028123</v>
      </c>
      <c r="AP24" s="1">
        <f t="shared" si="48"/>
        <v>5.0530481140153086E-2</v>
      </c>
      <c r="AQ24" s="1">
        <f t="shared" si="49"/>
        <v>0.15541990214239354</v>
      </c>
      <c r="AR24" s="1">
        <f t="shared" si="26"/>
        <v>4.7238774340024409E-2</v>
      </c>
      <c r="AT24" s="1">
        <f t="shared" si="50"/>
        <v>0.41666666666666669</v>
      </c>
      <c r="AU24" s="1">
        <f t="shared" si="27"/>
        <v>15.200968309718368</v>
      </c>
      <c r="AV24" s="1">
        <f t="shared" si="28"/>
        <v>2.4880587862426391</v>
      </c>
      <c r="AW24" s="1">
        <f t="shared" si="29"/>
        <v>391.64549287528109</v>
      </c>
      <c r="AX24" s="1">
        <f t="shared" si="30"/>
        <v>41.398703241394166</v>
      </c>
      <c r="AY24" s="1">
        <f t="shared" si="31"/>
        <v>448.12869946403845</v>
      </c>
      <c r="BD24" s="19"/>
      <c r="BE24" s="32"/>
      <c r="BF24" s="46"/>
      <c r="BH24" s="23">
        <f t="shared" si="53"/>
        <v>6.1250548907282152</v>
      </c>
      <c r="BI24">
        <f t="shared" si="32"/>
        <v>-4.6793551377722231E-2</v>
      </c>
      <c r="BJ24">
        <v>1569926133962.9199</v>
      </c>
      <c r="BK24">
        <v>15659842566.877899</v>
      </c>
      <c r="BM24" s="28">
        <f t="shared" si="33"/>
        <v>6.0534061666838328</v>
      </c>
      <c r="BN24">
        <f t="shared" si="34"/>
        <v>-0.21718935206983492</v>
      </c>
      <c r="BO24">
        <v>201.41419342163201</v>
      </c>
      <c r="BP24" s="33">
        <v>9.5432511643637792</v>
      </c>
      <c r="BR24" s="29">
        <f t="shared" si="35"/>
        <v>6.1450492450505481</v>
      </c>
      <c r="BS24" s="21">
        <f t="shared" si="36"/>
        <v>-0.13812372469816214</v>
      </c>
      <c r="BT24" s="33">
        <v>9.2493105706048496E-4</v>
      </c>
      <c r="BU24" s="33">
        <v>7.0588520509792597E-6</v>
      </c>
      <c r="BW24" s="17">
        <f t="shared" si="37"/>
        <v>6.1598639792355536</v>
      </c>
      <c r="BX24" s="17">
        <f t="shared" si="38"/>
        <v>-0.12982566705331422</v>
      </c>
      <c r="BY24" s="33">
        <v>2.2349047799821199E-4</v>
      </c>
      <c r="BZ24" s="33">
        <v>1.7060392885089599E-6</v>
      </c>
      <c r="CB24">
        <f t="shared" si="39"/>
        <v>6.4227540724823813</v>
      </c>
      <c r="CC24">
        <f t="shared" si="40"/>
        <v>7.5425842952382638E-2</v>
      </c>
      <c r="CD24" s="33">
        <v>9.8230371645249197E-11</v>
      </c>
      <c r="CE24" s="33">
        <v>5.0860597448003601E-12</v>
      </c>
      <c r="CJ24">
        <f t="shared" si="41"/>
        <v>6.7831729697487102</v>
      </c>
      <c r="CK24" s="17">
        <f t="shared" si="51"/>
        <v>0.63812372469816214</v>
      </c>
      <c r="CQ24" s="12"/>
      <c r="CT24">
        <f t="shared" si="6"/>
        <v>7.8814979368359257</v>
      </c>
      <c r="CU24">
        <f t="shared" si="7"/>
        <v>1.5</v>
      </c>
      <c r="CV24">
        <f t="shared" si="8"/>
        <v>7.9029608620691771</v>
      </c>
      <c r="CW24">
        <f t="shared" si="9"/>
        <v>7.0162822180948829</v>
      </c>
      <c r="CX24">
        <f t="shared" si="10"/>
        <v>4.0244018109595858</v>
      </c>
      <c r="CY24">
        <f t="shared" si="11"/>
        <v>4.4539151224961238</v>
      </c>
      <c r="CZ24">
        <f t="shared" si="12"/>
        <v>6.7788485577685504</v>
      </c>
      <c r="DB24">
        <f t="shared" si="13"/>
        <v>-0.78189486394600305</v>
      </c>
      <c r="DC24">
        <f t="shared" si="14"/>
        <v>-1.6180712298288098</v>
      </c>
      <c r="DD24">
        <f t="shared" si="15"/>
        <v>-0.55429715128614365</v>
      </c>
      <c r="DE24">
        <f t="shared" si="16"/>
        <v>2.4210191988677998</v>
      </c>
      <c r="DF24" s="17">
        <f t="shared" si="17"/>
        <v>1.8734239542787536</v>
      </c>
      <c r="DG24">
        <f t="shared" si="18"/>
        <v>-0.12200907396062988</v>
      </c>
      <c r="DI24" s="16"/>
      <c r="DJ24" s="15"/>
      <c r="DN24" s="16"/>
      <c r="DO24" s="15"/>
      <c r="DS24" s="16"/>
      <c r="DT24" s="15"/>
    </row>
    <row r="25" spans="2:126" x14ac:dyDescent="0.25">
      <c r="B25">
        <v>1</v>
      </c>
      <c r="C25">
        <v>8</v>
      </c>
      <c r="D25" t="s">
        <v>17</v>
      </c>
      <c r="E25">
        <v>1927966.1177616301</v>
      </c>
      <c r="F25">
        <f t="shared" si="22"/>
        <v>0.58333333333333337</v>
      </c>
      <c r="G25">
        <f t="shared" si="23"/>
        <v>6.285099397306201</v>
      </c>
      <c r="AG25" s="32">
        <f t="shared" si="24"/>
        <v>0.5</v>
      </c>
      <c r="AH25" s="32">
        <f t="shared" si="25"/>
        <v>6.2569066902663115</v>
      </c>
      <c r="AI25" s="23">
        <f t="shared" si="42"/>
        <v>6.1905733059410322</v>
      </c>
      <c r="AJ25" s="23">
        <f t="shared" si="52"/>
        <v>6.3298863702784347</v>
      </c>
      <c r="AK25" s="29">
        <f t="shared" si="43"/>
        <v>6.2365986799215918</v>
      </c>
      <c r="AL25" s="30">
        <f t="shared" si="44"/>
        <v>6.2822114848162336</v>
      </c>
      <c r="AM25" s="31">
        <f t="shared" si="45"/>
        <v>6.3393451677156802</v>
      </c>
      <c r="AN25" s="1">
        <f t="shared" si="46"/>
        <v>0.26292071213265128</v>
      </c>
      <c r="AO25" s="1">
        <f t="shared" si="47"/>
        <v>0.48543861337313543</v>
      </c>
      <c r="AP25" s="1">
        <f t="shared" si="48"/>
        <v>0.14299704393438811</v>
      </c>
      <c r="AQ25" s="1">
        <f t="shared" si="49"/>
        <v>0.13792786472677485</v>
      </c>
      <c r="AR25" s="1">
        <f t="shared" si="26"/>
        <v>2.5627937657173638E-2</v>
      </c>
      <c r="AT25" s="1">
        <f t="shared" si="50"/>
        <v>0.5</v>
      </c>
      <c r="AU25" s="1">
        <f t="shared" si="27"/>
        <v>14.466064600216274</v>
      </c>
      <c r="AV25" s="1">
        <f t="shared" si="28"/>
        <v>4.2435699253536781</v>
      </c>
      <c r="AW25" s="1">
        <f t="shared" si="29"/>
        <v>48.904168656511089</v>
      </c>
      <c r="AX25" s="1">
        <f t="shared" si="30"/>
        <v>52.564915932613538</v>
      </c>
      <c r="AY25" s="1">
        <f t="shared" si="31"/>
        <v>1522.5539218827071</v>
      </c>
      <c r="BD25" s="19"/>
      <c r="BE25" s="32"/>
      <c r="BF25" s="46"/>
      <c r="BH25" s="23">
        <f t="shared" si="53"/>
        <v>6.1373498528940615</v>
      </c>
      <c r="BI25">
        <f t="shared" si="32"/>
        <v>-5.3223453046970626E-2</v>
      </c>
      <c r="BJ25">
        <v>1837144413829.8401</v>
      </c>
      <c r="BK25">
        <v>18317589137.187901</v>
      </c>
      <c r="BM25" s="28">
        <f t="shared" si="33"/>
        <v>6.0851472807526532</v>
      </c>
      <c r="BN25">
        <f t="shared" si="34"/>
        <v>-0.24473908952578149</v>
      </c>
      <c r="BO25">
        <v>238.02261054723201</v>
      </c>
      <c r="BP25" s="33">
        <v>11.221604665912301</v>
      </c>
      <c r="BR25" s="29">
        <f t="shared" si="35"/>
        <v>6.1572479847591595</v>
      </c>
      <c r="BS25" s="21">
        <f t="shared" si="36"/>
        <v>-7.9350695162432316E-2</v>
      </c>
      <c r="BT25" s="33">
        <v>1.07055516835306E-3</v>
      </c>
      <c r="BU25" s="33">
        <v>8.1059981434341397E-6</v>
      </c>
      <c r="BW25" s="17">
        <f t="shared" si="37"/>
        <v>6.1480880639086326</v>
      </c>
      <c r="BX25" s="17">
        <f t="shared" si="38"/>
        <v>-0.13412342090760099</v>
      </c>
      <c r="BY25" s="33">
        <v>2.58075547456566E-4</v>
      </c>
      <c r="BZ25" s="33">
        <v>1.9547334382848399E-6</v>
      </c>
      <c r="CB25">
        <f t="shared" si="39"/>
        <v>6.4407598582355918</v>
      </c>
      <c r="CC25">
        <f t="shared" si="40"/>
        <v>0.10141469051991159</v>
      </c>
      <c r="CD25" s="33">
        <v>1.12985238146389E-10</v>
      </c>
      <c r="CE25" s="33">
        <v>5.8379611816249697E-12</v>
      </c>
      <c r="CJ25">
        <f t="shared" si="41"/>
        <v>6.7365986799215918</v>
      </c>
      <c r="CK25" s="17">
        <f t="shared" si="51"/>
        <v>0.57935069516243232</v>
      </c>
      <c r="CQ25" s="12"/>
      <c r="CT25">
        <f t="shared" si="6"/>
        <v>7.9583204650925827</v>
      </c>
      <c r="CU25">
        <f t="shared" si="7"/>
        <v>1.5833333333333333</v>
      </c>
      <c r="CV25">
        <f t="shared" si="8"/>
        <v>7.9841005888731615</v>
      </c>
      <c r="CW25">
        <f t="shared" si="9"/>
        <v>7.0475592785515637</v>
      </c>
      <c r="CX25">
        <f t="shared" si="10"/>
        <v>3.8894493543021538</v>
      </c>
      <c r="CY25">
        <f t="shared" si="11"/>
        <v>4.3428333038557483</v>
      </c>
      <c r="CZ25">
        <f t="shared" si="12"/>
        <v>6.796856029556805</v>
      </c>
      <c r="DB25">
        <f t="shared" si="13"/>
        <v>-0.77881478342938859</v>
      </c>
      <c r="DC25">
        <f t="shared" si="14"/>
        <v>-1.6869159556497344</v>
      </c>
      <c r="DD25">
        <f t="shared" si="15"/>
        <v>-0.55435769883103436</v>
      </c>
      <c r="DE25">
        <f t="shared" si="16"/>
        <v>2.5745666199889445</v>
      </c>
      <c r="DF25" s="17">
        <f t="shared" si="17"/>
        <v>2.0012195813507798</v>
      </c>
      <c r="DG25">
        <f t="shared" si="18"/>
        <v>-0.12200907396062988</v>
      </c>
      <c r="DI25" s="16"/>
      <c r="DJ25" s="15"/>
      <c r="DN25" s="16"/>
      <c r="DO25" s="15"/>
      <c r="DS25" s="16"/>
      <c r="DT25" s="15"/>
    </row>
    <row r="26" spans="2:126" x14ac:dyDescent="0.25">
      <c r="B26">
        <v>1</v>
      </c>
      <c r="C26">
        <v>9</v>
      </c>
      <c r="D26" t="s">
        <v>18</v>
      </c>
      <c r="E26">
        <v>2061346.5181078</v>
      </c>
      <c r="F26">
        <f t="shared" si="22"/>
        <v>0.66666666666666663</v>
      </c>
      <c r="G26">
        <f t="shared" si="23"/>
        <v>6.3141510040317206</v>
      </c>
      <c r="AG26" s="32">
        <f t="shared" si="24"/>
        <v>0.58333333333333337</v>
      </c>
      <c r="AH26" s="32">
        <f t="shared" si="25"/>
        <v>6.2488651620627307</v>
      </c>
      <c r="AI26" s="23">
        <f t="shared" si="42"/>
        <v>6.2288827873610977</v>
      </c>
      <c r="AJ26" s="23">
        <f t="shared" si="52"/>
        <v>6.334777701379938</v>
      </c>
      <c r="AK26" s="29">
        <f t="shared" si="43"/>
        <v>6.2101460565279325</v>
      </c>
      <c r="AL26" s="30">
        <f t="shared" si="44"/>
        <v>6.2711724055671256</v>
      </c>
      <c r="AM26" s="31">
        <f t="shared" si="45"/>
        <v>6.3459575094335356</v>
      </c>
      <c r="AN26" s="1">
        <f t="shared" si="46"/>
        <v>0.33154023849773628</v>
      </c>
      <c r="AO26" s="1">
        <f t="shared" si="47"/>
        <v>0.4967374682964954</v>
      </c>
      <c r="AP26" s="1">
        <f t="shared" si="48"/>
        <v>0.13129558054666829</v>
      </c>
      <c r="AQ26" s="1">
        <f t="shared" si="49"/>
        <v>0.13359062060719026</v>
      </c>
      <c r="AR26" s="1">
        <f t="shared" si="26"/>
        <v>8.1165898178500007E-2</v>
      </c>
      <c r="AT26" s="1">
        <f t="shared" si="50"/>
        <v>0.58333333333333337</v>
      </c>
      <c r="AU26" s="1">
        <f t="shared" si="27"/>
        <v>9.0976140537107746</v>
      </c>
      <c r="AV26" s="1">
        <f t="shared" si="28"/>
        <v>4.0527159062516347</v>
      </c>
      <c r="AW26" s="1">
        <f t="shared" si="29"/>
        <v>58.009588444144896</v>
      </c>
      <c r="AX26" s="1">
        <f t="shared" si="30"/>
        <v>56.033540601784502</v>
      </c>
      <c r="AY26" s="1">
        <f t="shared" si="31"/>
        <v>151.79336973889332</v>
      </c>
      <c r="BD26" s="19"/>
      <c r="BE26" s="32"/>
      <c r="BF26" s="46"/>
      <c r="BH26" s="23">
        <f t="shared" si="53"/>
        <v>6.1496448180607999</v>
      </c>
      <c r="BI26">
        <f t="shared" si="32"/>
        <v>-7.9237969300297806E-2</v>
      </c>
      <c r="BJ26">
        <v>2105978082078.8899</v>
      </c>
      <c r="BK26">
        <v>20989175071.902599</v>
      </c>
      <c r="BM26" s="28">
        <f t="shared" si="33"/>
        <v>6.1168126369343128</v>
      </c>
      <c r="BN26">
        <f t="shared" si="34"/>
        <v>-0.21796506444562525</v>
      </c>
      <c r="BO26">
        <v>275.55913149206498</v>
      </c>
      <c r="BP26" s="33">
        <v>12.926114989786001</v>
      </c>
      <c r="BR26" s="29">
        <f t="shared" si="35"/>
        <v>6.1772220740665285</v>
      </c>
      <c r="BS26" s="21">
        <f t="shared" si="36"/>
        <v>-3.2923982461404044E-2</v>
      </c>
      <c r="BT26" s="33">
        <v>1.21384608708296E-3</v>
      </c>
      <c r="BU26" s="33">
        <v>9.1193363398954001E-6</v>
      </c>
      <c r="BW26" s="17">
        <f t="shared" si="37"/>
        <v>6.1462530809676892</v>
      </c>
      <c r="BX26" s="17">
        <f t="shared" si="38"/>
        <v>-0.12491932459943644</v>
      </c>
      <c r="BY26" s="33">
        <v>2.9194166860033898E-4</v>
      </c>
      <c r="BZ26" s="33">
        <v>2.1942326740525201E-6</v>
      </c>
      <c r="CB26">
        <f t="shared" si="39"/>
        <v>6.4587657763484119</v>
      </c>
      <c r="CC26">
        <f t="shared" si="40"/>
        <v>0.11280826691487622</v>
      </c>
      <c r="CD26" s="33">
        <v>1.2731337311895299E-10</v>
      </c>
      <c r="CE26" s="33">
        <v>6.5648894713964002E-12</v>
      </c>
      <c r="CJ26">
        <f t="shared" si="41"/>
        <v>6.7101460565279325</v>
      </c>
      <c r="CK26" s="17">
        <f t="shared" si="51"/>
        <v>0.53292398246140404</v>
      </c>
      <c r="CQ26" s="12"/>
      <c r="CT26">
        <f t="shared" si="6"/>
        <v>8.0344985036482583</v>
      </c>
      <c r="CU26">
        <f t="shared" si="7"/>
        <v>1.6666666666666667</v>
      </c>
      <c r="CV26">
        <f t="shared" si="8"/>
        <v>8.0653117909297816</v>
      </c>
      <c r="CW26">
        <f t="shared" si="9"/>
        <v>7.0788440292706669</v>
      </c>
      <c r="CX26">
        <f t="shared" si="10"/>
        <v>3.7544972033643944</v>
      </c>
      <c r="CY26">
        <f t="shared" si="11"/>
        <v>4.2317525485883092</v>
      </c>
      <c r="CZ26">
        <f t="shared" si="12"/>
        <v>6.8148636279768358</v>
      </c>
      <c r="DB26">
        <f t="shared" si="13"/>
        <v>-0.77524622983722757</v>
      </c>
      <c r="DC26">
        <f t="shared" si="14"/>
        <v>-1.7558321537547359</v>
      </c>
      <c r="DD26">
        <f t="shared" si="15"/>
        <v>-0.55443831115753195</v>
      </c>
      <c r="DE26">
        <f t="shared" si="16"/>
        <v>2.7271411777935448</v>
      </c>
      <c r="DF26" s="17">
        <f t="shared" si="17"/>
        <v>2.1282828193385646</v>
      </c>
      <c r="DG26">
        <f t="shared" si="18"/>
        <v>-0.12200907396062988</v>
      </c>
      <c r="DI26" s="16"/>
      <c r="DJ26" s="15"/>
      <c r="DN26" s="16"/>
      <c r="DO26" s="15"/>
      <c r="DS26" s="16"/>
      <c r="DT26" s="15"/>
    </row>
    <row r="27" spans="2:126" x14ac:dyDescent="0.25">
      <c r="B27">
        <v>1</v>
      </c>
      <c r="C27">
        <v>10</v>
      </c>
      <c r="D27" t="s">
        <v>19</v>
      </c>
      <c r="E27">
        <v>2483040.2366622002</v>
      </c>
      <c r="F27">
        <f t="shared" si="22"/>
        <v>0.75</v>
      </c>
      <c r="G27">
        <f t="shared" si="23"/>
        <v>6.3949837571779149</v>
      </c>
      <c r="AG27" s="32">
        <f t="shared" si="24"/>
        <v>0.66666666666666663</v>
      </c>
      <c r="AH27" s="32">
        <f t="shared" si="25"/>
        <v>6.3404227721629889</v>
      </c>
      <c r="AI27" s="23">
        <f t="shared" si="42"/>
        <v>6.3335347889841884</v>
      </c>
      <c r="AJ27" s="23">
        <f t="shared" si="52"/>
        <v>6.3373470796100957</v>
      </c>
      <c r="AK27" s="29">
        <f t="shared" si="43"/>
        <v>6.2217258218823961</v>
      </c>
      <c r="AL27" s="30">
        <f t="shared" si="44"/>
        <v>6.3464529720392022</v>
      </c>
      <c r="AM27" s="31">
        <f t="shared" si="45"/>
        <v>6.3426021022621679</v>
      </c>
      <c r="AN27" s="1">
        <f t="shared" si="46"/>
        <v>0.3170267257837377</v>
      </c>
      <c r="AO27" s="1">
        <f t="shared" si="47"/>
        <v>0.32032737151999929</v>
      </c>
      <c r="AP27" s="1">
        <f t="shared" si="48"/>
        <v>0.12301362654496843</v>
      </c>
      <c r="AQ27" s="1">
        <f t="shared" si="49"/>
        <v>0.15114926311348079</v>
      </c>
      <c r="AR27" s="1">
        <f t="shared" si="26"/>
        <v>5.0257872807524584E-2</v>
      </c>
      <c r="AT27" s="1">
        <f t="shared" si="50"/>
        <v>0.66666666666666663</v>
      </c>
      <c r="AU27" s="1">
        <f t="shared" si="27"/>
        <v>9.9496602054877297</v>
      </c>
      <c r="AV27" s="1">
        <f t="shared" si="28"/>
        <v>9.7456744485409921</v>
      </c>
      <c r="AW27" s="1">
        <f t="shared" si="29"/>
        <v>66.083579018941862</v>
      </c>
      <c r="AX27" s="1">
        <f t="shared" si="30"/>
        <v>43.771147433982954</v>
      </c>
      <c r="AY27" s="1">
        <f t="shared" si="31"/>
        <v>395.90573621468315</v>
      </c>
      <c r="BD27" s="19"/>
      <c r="BE27" s="32"/>
      <c r="BF27" s="46"/>
      <c r="BH27" s="23">
        <f t="shared" si="53"/>
        <v>6.16193978622593</v>
      </c>
      <c r="BI27">
        <f t="shared" si="32"/>
        <v>-0.17159500275825845</v>
      </c>
      <c r="BJ27">
        <v>2376436905925.0801</v>
      </c>
      <c r="BK27">
        <v>23674672453.6152</v>
      </c>
      <c r="BM27" s="28">
        <f t="shared" si="33"/>
        <v>6.1484102167006558</v>
      </c>
      <c r="BN27">
        <f t="shared" si="34"/>
        <v>-0.1889368629094399</v>
      </c>
      <c r="BO27">
        <v>314.04744584568903</v>
      </c>
      <c r="BP27" s="33">
        <v>14.6571969867866</v>
      </c>
      <c r="BR27" s="29">
        <f t="shared" si="35"/>
        <v>6.2017445171044221</v>
      </c>
      <c r="BS27" s="21">
        <f t="shared" si="36"/>
        <v>-1.9981304777973996E-2</v>
      </c>
      <c r="BT27" s="33">
        <v>1.35484147268994E-3</v>
      </c>
      <c r="BU27" s="33">
        <v>1.00999600800497E-5</v>
      </c>
      <c r="BW27" s="17">
        <f t="shared" si="37"/>
        <v>6.1520733458131351</v>
      </c>
      <c r="BX27" s="17">
        <f t="shared" si="38"/>
        <v>-0.19437962622606708</v>
      </c>
      <c r="BY27" s="33">
        <v>3.2510385194627902E-4</v>
      </c>
      <c r="BZ27" s="33">
        <v>2.4248774104474802E-6</v>
      </c>
      <c r="CB27">
        <f t="shared" si="39"/>
        <v>6.4767718263711851</v>
      </c>
      <c r="CC27">
        <f t="shared" si="40"/>
        <v>0.13416972410901717</v>
      </c>
      <c r="CD27" s="33">
        <v>1.4122713209044601E-10</v>
      </c>
      <c r="CE27" s="33">
        <v>7.2676747549609703E-12</v>
      </c>
      <c r="CJ27">
        <f t="shared" si="41"/>
        <v>6.7217258218823961</v>
      </c>
      <c r="CK27" s="17">
        <f t="shared" si="51"/>
        <v>0.519981304777974</v>
      </c>
      <c r="CQ27" s="12"/>
      <c r="CR27" s="1"/>
      <c r="CS27" s="1"/>
      <c r="CT27">
        <f t="shared" si="6"/>
        <v>8.1099156112103579</v>
      </c>
      <c r="CU27">
        <f t="shared" si="7"/>
        <v>1.75</v>
      </c>
      <c r="CV27">
        <f t="shared" si="8"/>
        <v>8.1465944087011408</v>
      </c>
      <c r="CW27">
        <f t="shared" si="9"/>
        <v>7.1101363673549054</v>
      </c>
      <c r="CX27">
        <f t="shared" si="10"/>
        <v>3.6195452755327069</v>
      </c>
      <c r="CY27">
        <f t="shared" si="11"/>
        <v>4.1206726443012256</v>
      </c>
      <c r="CZ27">
        <f t="shared" si="12"/>
        <v>6.8328713525984472</v>
      </c>
      <c r="DB27">
        <f t="shared" si="13"/>
        <v>-0.77108655760858724</v>
      </c>
      <c r="DC27">
        <f t="shared" si="14"/>
        <v>-1.8248197646083923</v>
      </c>
      <c r="DD27">
        <f t="shared" si="15"/>
        <v>-0.55453649951555217</v>
      </c>
      <c r="DE27">
        <f t="shared" si="16"/>
        <v>2.8788120257185041</v>
      </c>
      <c r="DF27" s="17">
        <f t="shared" si="17"/>
        <v>2.2546248572848695</v>
      </c>
      <c r="DG27">
        <f t="shared" si="18"/>
        <v>-0.12200907396062988</v>
      </c>
      <c r="DI27" s="16"/>
      <c r="DJ27" s="15"/>
      <c r="DN27" s="16"/>
      <c r="DO27" s="15"/>
      <c r="DS27" s="16"/>
      <c r="DT27" s="15"/>
    </row>
    <row r="28" spans="2:126" x14ac:dyDescent="0.25">
      <c r="B28">
        <v>1</v>
      </c>
      <c r="C28">
        <v>11</v>
      </c>
      <c r="D28" t="s">
        <v>20</v>
      </c>
      <c r="E28">
        <v>2912832.5013354798</v>
      </c>
      <c r="F28">
        <f t="shared" si="22"/>
        <v>0.83333333333333337</v>
      </c>
      <c r="G28">
        <f t="shared" si="23"/>
        <v>6.4643155118033606</v>
      </c>
      <c r="AG28" s="32">
        <f t="shared" si="24"/>
        <v>0.75</v>
      </c>
      <c r="AH28" s="32">
        <f t="shared" si="25"/>
        <v>6.4282140410395909</v>
      </c>
      <c r="AI28" s="23">
        <f t="shared" si="42"/>
        <v>6.3048230750871985</v>
      </c>
      <c r="AJ28" s="23">
        <f t="shared" si="52"/>
        <v>6.3071737814663322</v>
      </c>
      <c r="AK28" s="29">
        <f t="shared" si="43"/>
        <v>6.2761320625510066</v>
      </c>
      <c r="AL28" s="30">
        <f t="shared" si="44"/>
        <v>6.2637087905276863</v>
      </c>
      <c r="AM28" s="31">
        <f t="shared" si="45"/>
        <v>6.3023963804757743</v>
      </c>
      <c r="AN28" s="1">
        <f t="shared" si="46"/>
        <v>0.31691443638626088</v>
      </c>
      <c r="AO28" s="1">
        <f t="shared" si="47"/>
        <v>0.26079697831346155</v>
      </c>
      <c r="AP28" s="1">
        <f t="shared" si="48"/>
        <v>7.8618037351675107E-2</v>
      </c>
      <c r="AQ28" s="1">
        <f t="shared" si="49"/>
        <v>9.9625791516861517E-2</v>
      </c>
      <c r="AR28" s="1">
        <f t="shared" si="26"/>
        <v>3.4314872113191765E-2</v>
      </c>
      <c r="AT28" s="1">
        <f t="shared" si="50"/>
        <v>0.75</v>
      </c>
      <c r="AU28" s="1">
        <f t="shared" si="27"/>
        <v>9.9567121990370069</v>
      </c>
      <c r="AV28" s="1">
        <f t="shared" si="28"/>
        <v>14.702625311181313</v>
      </c>
      <c r="AW28" s="1">
        <f t="shared" si="29"/>
        <v>161.79146388894139</v>
      </c>
      <c r="AX28" s="1">
        <f t="shared" si="30"/>
        <v>100.7526389848928</v>
      </c>
      <c r="AY28" s="1">
        <f t="shared" si="31"/>
        <v>849.24936468768271</v>
      </c>
      <c r="BD28" s="19"/>
      <c r="BE28" s="32"/>
      <c r="BF28" s="46"/>
      <c r="BH28" s="23">
        <f t="shared" si="53"/>
        <v>6.1742347573869552</v>
      </c>
      <c r="BI28">
        <f t="shared" si="32"/>
        <v>-0.13058831770024337</v>
      </c>
      <c r="BJ28">
        <v>2648530711649.0898</v>
      </c>
      <c r="BK28">
        <v>26374153740.442001</v>
      </c>
      <c r="BM28" s="28">
        <f t="shared" si="33"/>
        <v>6.1799473026301754</v>
      </c>
      <c r="BN28">
        <f t="shared" si="34"/>
        <v>-0.12722647883615679</v>
      </c>
      <c r="BO28">
        <v>353.51185033761101</v>
      </c>
      <c r="BP28" s="33">
        <v>16.415272127979598</v>
      </c>
      <c r="BR28" s="29">
        <f t="shared" si="35"/>
        <v>6.2285293744713028</v>
      </c>
      <c r="BS28" s="21">
        <f t="shared" si="36"/>
        <v>-4.7602688079703803E-2</v>
      </c>
      <c r="BT28" s="33">
        <v>1.49357836785477E-3</v>
      </c>
      <c r="BU28" s="33">
        <v>1.10489273458689E-5</v>
      </c>
      <c r="BW28" s="17">
        <f t="shared" si="37"/>
        <v>6.1634337721044279</v>
      </c>
      <c r="BX28" s="17">
        <f t="shared" si="38"/>
        <v>-0.10027501842325837</v>
      </c>
      <c r="BY28" s="33">
        <v>3.57576792212652E-4</v>
      </c>
      <c r="BZ28" s="33">
        <v>2.6469954353149699E-6</v>
      </c>
      <c r="CB28">
        <f t="shared" si="39"/>
        <v>6.4947780078557855</v>
      </c>
      <c r="CC28">
        <f t="shared" si="40"/>
        <v>0.19238162738001119</v>
      </c>
      <c r="CD28" s="33">
        <v>1.5473851238855501E-10</v>
      </c>
      <c r="CE28" s="33">
        <v>7.9471195519684204E-12</v>
      </c>
      <c r="CJ28">
        <f t="shared" si="41"/>
        <v>6.7761320625510066</v>
      </c>
      <c r="CK28" s="17">
        <f t="shared" si="51"/>
        <v>0.5476026880797038</v>
      </c>
      <c r="CQ28" s="12"/>
      <c r="CT28">
        <f t="shared" si="6"/>
        <v>8.1844374699468734</v>
      </c>
      <c r="CU28">
        <f t="shared" si="7"/>
        <v>1.8333333333333333</v>
      </c>
      <c r="CV28">
        <f t="shared" si="8"/>
        <v>8.2279483826989175</v>
      </c>
      <c r="CW28">
        <f t="shared" si="9"/>
        <v>7.1414361912837787</v>
      </c>
      <c r="CX28">
        <f t="shared" si="10"/>
        <v>3.4845935105178869</v>
      </c>
      <c r="CY28">
        <f t="shared" si="11"/>
        <v>4.0095934210241078</v>
      </c>
      <c r="CZ28">
        <f t="shared" si="12"/>
        <v>6.8508792029929042</v>
      </c>
      <c r="DB28">
        <f t="shared" si="13"/>
        <v>-0.76622082481082909</v>
      </c>
      <c r="DC28">
        <f t="shared" si="14"/>
        <v>-1.8938787287248511</v>
      </c>
      <c r="DD28">
        <f t="shared" si="15"/>
        <v>-0.55464999812532412</v>
      </c>
      <c r="DE28">
        <f t="shared" si="16"/>
        <v>3.0296447973601364</v>
      </c>
      <c r="DF28" s="17">
        <f t="shared" si="17"/>
        <v>2.3802677901769611</v>
      </c>
      <c r="DG28">
        <f t="shared" si="18"/>
        <v>-0.12200907396062988</v>
      </c>
      <c r="DI28" s="16"/>
      <c r="DJ28" s="15"/>
      <c r="DN28" s="16"/>
      <c r="DO28" s="15"/>
      <c r="DS28" s="16"/>
      <c r="DT28" s="15"/>
    </row>
    <row r="29" spans="2:126" s="32" customFormat="1" x14ac:dyDescent="0.25">
      <c r="B29" s="32">
        <v>1</v>
      </c>
      <c r="C29" s="32">
        <v>12</v>
      </c>
      <c r="D29" s="32" t="s">
        <v>21</v>
      </c>
      <c r="E29" s="32">
        <v>2866095.8163060402</v>
      </c>
      <c r="F29" s="32">
        <f t="shared" si="22"/>
        <v>0.91666666666666663</v>
      </c>
      <c r="G29" s="32">
        <f t="shared" si="23"/>
        <v>6.4572907051811477</v>
      </c>
      <c r="AG29" s="32">
        <f t="shared" si="24"/>
        <v>0.83333333333333337</v>
      </c>
      <c r="AH29" s="48">
        <f>AVERAGE(G28,G263,G498)</f>
        <v>6.4547362189165947</v>
      </c>
      <c r="AI29" s="48">
        <f t="shared" si="42"/>
        <v>6.381611470044839</v>
      </c>
      <c r="AJ29" s="48">
        <f t="shared" si="52"/>
        <v>6.358531397606475</v>
      </c>
      <c r="AK29" s="48">
        <f t="shared" si="43"/>
        <v>6.261588663367462</v>
      </c>
      <c r="AL29" s="48">
        <f t="shared" si="44"/>
        <v>6.2508244974248584</v>
      </c>
      <c r="AM29" s="48">
        <f t="shared" si="45"/>
        <v>6.3457948412622933</v>
      </c>
      <c r="AN29" s="32">
        <f t="shared" si="46"/>
        <v>0.31451372822238755</v>
      </c>
      <c r="AO29" s="32">
        <f t="shared" si="47"/>
        <v>0.29451239724218109</v>
      </c>
      <c r="AP29" s="32">
        <f t="shared" si="48"/>
        <v>9.7361159395848301E-2</v>
      </c>
      <c r="AQ29" s="32">
        <f t="shared" si="49"/>
        <v>0.10278145038564339</v>
      </c>
      <c r="AR29" s="32">
        <f t="shared" si="26"/>
        <v>6.5392946840127655E-2</v>
      </c>
      <c r="AT29" s="32">
        <f t="shared" si="50"/>
        <v>0.83333333333333337</v>
      </c>
      <c r="AU29" s="32">
        <f t="shared" si="27"/>
        <v>10.109293059361448</v>
      </c>
      <c r="AV29" s="32">
        <f t="shared" si="28"/>
        <v>11.529031837431589</v>
      </c>
      <c r="AW29" s="32">
        <f t="shared" si="29"/>
        <v>105.49418617696311</v>
      </c>
      <c r="AX29" s="32">
        <f t="shared" si="30"/>
        <v>94.660875367355914</v>
      </c>
      <c r="AY29" s="32">
        <f t="shared" si="31"/>
        <v>233.85043530287984</v>
      </c>
      <c r="BD29" s="46"/>
      <c r="BE29" s="32">
        <f t="shared" ref="BE29:BE49" si="54">LOG10(No*(1/(No/Nmax+EXP(-Kg*AG19)*(1-No/Nmax)))+Nmax*Kd/Kg*LN((EXP(Kg*AG19)-1)*No/Nmax+1))</f>
        <v>6.4547362189165947</v>
      </c>
      <c r="BF29" s="46">
        <f>BE29-AH29</f>
        <v>0</v>
      </c>
      <c r="BH29" s="32">
        <f t="shared" si="53"/>
        <v>6.1865297315413796</v>
      </c>
      <c r="BI29" s="32">
        <f t="shared" si="32"/>
        <v>-0.19508173850345933</v>
      </c>
      <c r="BJ29" s="32">
        <v>2922269384954.75</v>
      </c>
      <c r="BK29" s="32">
        <v>29087691767.981701</v>
      </c>
      <c r="BM29" s="32">
        <f t="shared" si="33"/>
        <v>6.2114305406583696</v>
      </c>
      <c r="BN29" s="32">
        <f t="shared" si="34"/>
        <v>-0.14710085694810537</v>
      </c>
      <c r="BO29" s="32">
        <v>393.97726443686298</v>
      </c>
      <c r="BP29" s="47">
        <v>18.200768610627499</v>
      </c>
      <c r="BR29" s="32">
        <f t="shared" si="35"/>
        <v>6.2560671615994927</v>
      </c>
      <c r="BS29" s="46">
        <f t="shared" si="36"/>
        <v>-5.5215017679692835E-3</v>
      </c>
      <c r="BT29" s="47">
        <v>1.6300932088853901E-3</v>
      </c>
      <c r="BU29" s="47">
        <v>1.1967261815899101E-5</v>
      </c>
      <c r="BW29" s="46">
        <f t="shared" si="37"/>
        <v>6.1785574085909474</v>
      </c>
      <c r="BX29" s="46">
        <f t="shared" si="38"/>
        <v>-7.2267088833910975E-2</v>
      </c>
      <c r="BY29" s="47">
        <v>3.8937487505160198E-4</v>
      </c>
      <c r="BZ29" s="47">
        <v>2.8609023793325399E-6</v>
      </c>
      <c r="CB29" s="32">
        <f t="shared" si="39"/>
        <v>6.5127843203556086</v>
      </c>
      <c r="CC29" s="32">
        <f t="shared" si="40"/>
        <v>0.1669894790933153</v>
      </c>
      <c r="CD29" s="47">
        <v>1.6785916354099801E-10</v>
      </c>
      <c r="CE29" s="47">
        <v>8.6039996808912198E-12</v>
      </c>
      <c r="CJ29" s="32">
        <f t="shared" si="41"/>
        <v>6.761588663367462</v>
      </c>
      <c r="CK29" s="46">
        <f t="shared" si="51"/>
        <v>0.50552150176796928</v>
      </c>
      <c r="CT29" s="32">
        <f t="shared" si="6"/>
        <v>8.2579104094113465</v>
      </c>
      <c r="CU29" s="32">
        <f t="shared" si="7"/>
        <v>1.9166666666666667</v>
      </c>
      <c r="CV29" s="32">
        <f t="shared" si="8"/>
        <v>8.3093736534843785</v>
      </c>
      <c r="CW29" s="32">
        <f t="shared" si="9"/>
        <v>7.1727434008951496</v>
      </c>
      <c r="CX29" s="32">
        <f t="shared" si="10"/>
        <v>3.3496418643224799</v>
      </c>
      <c r="CY29" s="32">
        <f t="shared" si="11"/>
        <v>3.8985147427355664</v>
      </c>
      <c r="CZ29" s="32">
        <f t="shared" si="12"/>
        <v>6.8688871787329298</v>
      </c>
      <c r="DB29" s="32">
        <f t="shared" si="13"/>
        <v>-0.76052086623299431</v>
      </c>
      <c r="DC29" s="32">
        <f t="shared" si="14"/>
        <v>-1.9630089866678491</v>
      </c>
      <c r="DD29" s="32">
        <f t="shared" si="15"/>
        <v>-0.55477674600421079</v>
      </c>
      <c r="DE29" s="32">
        <f t="shared" si="16"/>
        <v>3.1797007367090369</v>
      </c>
      <c r="DF29" s="46">
        <f t="shared" si="17"/>
        <v>2.5052401580630108</v>
      </c>
      <c r="DG29" s="32">
        <f t="shared" si="18"/>
        <v>-0.12200907396062988</v>
      </c>
      <c r="DI29" s="46"/>
      <c r="DN29" s="46"/>
      <c r="DS29" s="46"/>
    </row>
    <row r="30" spans="2:126" ht="24" customHeight="1" x14ac:dyDescent="0.25">
      <c r="B30">
        <v>1</v>
      </c>
      <c r="C30">
        <v>13</v>
      </c>
      <c r="D30" t="s">
        <v>22</v>
      </c>
      <c r="E30">
        <v>3910459.5156839201</v>
      </c>
      <c r="F30">
        <f t="shared" si="22"/>
        <v>1</v>
      </c>
      <c r="G30">
        <f t="shared" si="23"/>
        <v>6.5922277940710661</v>
      </c>
      <c r="AD30" s="13" t="s">
        <v>4284</v>
      </c>
      <c r="AG30" s="12">
        <f t="shared" si="24"/>
        <v>0.91666666666666663</v>
      </c>
      <c r="AH30" s="24">
        <f t="shared" ref="AH30:AH54" si="55">AVERAGE(G29,G264,G499)</f>
        <v>6.4903765207287982</v>
      </c>
      <c r="AI30" s="23">
        <f t="shared" si="42"/>
        <v>6.4575270105906677</v>
      </c>
      <c r="AJ30" s="23">
        <f t="shared" si="52"/>
        <v>6.3961707972145234</v>
      </c>
      <c r="AK30" s="29">
        <f t="shared" si="43"/>
        <v>6.3050459312510654</v>
      </c>
      <c r="AL30" s="30">
        <f>AVERAGE(G2849,G3084,G3320)</f>
        <v>6.3205765725327039</v>
      </c>
      <c r="AM30" s="31">
        <f t="shared" si="45"/>
        <v>6.3910278885590133</v>
      </c>
      <c r="AN30" s="1">
        <f t="shared" si="46"/>
        <v>0.26670930500450751</v>
      </c>
      <c r="AO30" s="1">
        <f t="shared" si="47"/>
        <v>0.20342074190191164</v>
      </c>
      <c r="AP30" s="1">
        <f t="shared" si="48"/>
        <v>0.13094068575276069</v>
      </c>
      <c r="AQ30" s="1">
        <f t="shared" si="49"/>
        <v>9.9741860393047374E-2</v>
      </c>
      <c r="AR30" s="1">
        <f t="shared" si="26"/>
        <v>5.6269468545320833E-2</v>
      </c>
      <c r="AT30" s="1">
        <f t="shared" si="50"/>
        <v>0.91666666666666663</v>
      </c>
      <c r="AU30" s="1">
        <f t="shared" si="27"/>
        <v>14.058004066142281</v>
      </c>
      <c r="AV30" s="1">
        <f t="shared" si="28"/>
        <v>24.166264925836742</v>
      </c>
      <c r="AW30" s="1">
        <f t="shared" si="29"/>
        <v>58.324466897537597</v>
      </c>
      <c r="AX30" s="1">
        <f t="shared" si="30"/>
        <v>100.51828519843858</v>
      </c>
      <c r="AY30" s="1">
        <f t="shared" si="31"/>
        <v>315.8307221366951</v>
      </c>
      <c r="BD30" s="19"/>
      <c r="BE30" s="32">
        <f t="shared" si="54"/>
        <v>6.5360077166343897</v>
      </c>
      <c r="BF30" s="17">
        <f t="shared" ref="BF30:BF48" si="56">BE30-AH30</f>
        <v>4.5631195905591504E-2</v>
      </c>
      <c r="BH30" s="23">
        <f t="shared" si="53"/>
        <v>6.1988247086867103</v>
      </c>
      <c r="BI30">
        <f t="shared" si="32"/>
        <v>-0.25870230190395738</v>
      </c>
      <c r="BJ30">
        <v>3197662871328.3101</v>
      </c>
      <c r="BK30">
        <v>31815359751.2812</v>
      </c>
      <c r="BM30" s="28">
        <f t="shared" si="33"/>
        <v>6.2428659960722772</v>
      </c>
      <c r="BN30">
        <f t="shared" si="34"/>
        <v>-0.15330480114224621</v>
      </c>
      <c r="BO30">
        <v>435.46924635301201</v>
      </c>
      <c r="BP30" s="33">
        <v>20.0141214658194</v>
      </c>
      <c r="BR30" s="29">
        <f t="shared" si="35"/>
        <v>6.2834165088507588</v>
      </c>
      <c r="BS30" s="21">
        <f t="shared" si="36"/>
        <v>-2.162942240030663E-2</v>
      </c>
      <c r="BT30" s="33">
        <v>1.7644218359192201E-3</v>
      </c>
      <c r="BU30" s="33">
        <v>1.2855953981758E-5</v>
      </c>
      <c r="BW30" s="17">
        <f t="shared" si="37"/>
        <v>6.1960512301641772</v>
      </c>
      <c r="BX30" s="17">
        <f t="shared" si="38"/>
        <v>-0.12452534236852664</v>
      </c>
      <c r="BY30" s="33">
        <v>4.2051218363474402E-4</v>
      </c>
      <c r="BZ30" s="33">
        <v>3.06690216809931E-6</v>
      </c>
      <c r="CB30">
        <f t="shared" si="39"/>
        <v>6.530790763425566</v>
      </c>
      <c r="CC30">
        <f t="shared" si="40"/>
        <v>0.1397628748665527</v>
      </c>
      <c r="CD30" s="33">
        <v>1.80600397372914E-10</v>
      </c>
      <c r="CE30" s="33">
        <v>9.2390651483626301E-12</v>
      </c>
      <c r="CJ30">
        <f t="shared" si="41"/>
        <v>6.8050459312510654</v>
      </c>
      <c r="CK30" s="17">
        <f t="shared" si="51"/>
        <v>0.52162942240030663</v>
      </c>
      <c r="CQ30" s="12"/>
      <c r="CT30">
        <f t="shared" si="6"/>
        <v>8.3301603323973783</v>
      </c>
      <c r="CU30">
        <f t="shared" si="7"/>
        <v>2</v>
      </c>
      <c r="CV30">
        <f t="shared" si="8"/>
        <v>8.3908701616682784</v>
      </c>
      <c r="CW30">
        <f t="shared" si="9"/>
        <v>7.2040578973670719</v>
      </c>
      <c r="CX30">
        <f t="shared" si="10"/>
        <v>3.2146903048383142</v>
      </c>
      <c r="CY30">
        <f t="shared" si="11"/>
        <v>3.7874365005824178</v>
      </c>
      <c r="CZ30">
        <f t="shared" si="12"/>
        <v>6.8868952793926956</v>
      </c>
      <c r="DB30">
        <f t="shared" si="13"/>
        <v>-0.75384493432829203</v>
      </c>
      <c r="DC30">
        <f t="shared" si="14"/>
        <v>-2.0322104790506064</v>
      </c>
      <c r="DD30">
        <f t="shared" si="15"/>
        <v>-0.5549148702829374</v>
      </c>
      <c r="DE30">
        <f t="shared" si="16"/>
        <v>3.3290363857087688</v>
      </c>
      <c r="DF30" s="17">
        <f t="shared" si="17"/>
        <v>2.6295739254314476</v>
      </c>
      <c r="DG30">
        <f t="shared" si="18"/>
        <v>-0.12200907396062988</v>
      </c>
      <c r="DI30" s="16"/>
      <c r="DJ30" s="15"/>
      <c r="DN30" s="16"/>
      <c r="DO30" s="15"/>
      <c r="DS30" s="16"/>
      <c r="DT30" s="15"/>
    </row>
    <row r="31" spans="2:126" x14ac:dyDescent="0.25">
      <c r="B31">
        <v>1</v>
      </c>
      <c r="C31">
        <v>14</v>
      </c>
      <c r="D31" t="s">
        <v>23</v>
      </c>
      <c r="E31">
        <v>4477375.4029474901</v>
      </c>
      <c r="F31">
        <f t="shared" si="22"/>
        <v>1.0833333333333333</v>
      </c>
      <c r="G31">
        <f t="shared" si="23"/>
        <v>6.651023509079355</v>
      </c>
      <c r="AG31" s="12">
        <f t="shared" si="24"/>
        <v>1</v>
      </c>
      <c r="AH31" s="24">
        <f t="shared" si="55"/>
        <v>6.642120465495652</v>
      </c>
      <c r="AI31" s="23">
        <f t="shared" si="42"/>
        <v>6.4960917601035488</v>
      </c>
      <c r="AJ31" s="23">
        <f t="shared" si="52"/>
        <v>6.4786153740125165</v>
      </c>
      <c r="AK31" s="29">
        <f t="shared" si="43"/>
        <v>6.4217170750205259</v>
      </c>
      <c r="AL31" s="30">
        <f t="shared" si="44"/>
        <v>6.3459714300451084</v>
      </c>
      <c r="AM31" s="31">
        <f t="shared" si="45"/>
        <v>6.4015185627545987</v>
      </c>
      <c r="AN31" s="1">
        <f t="shared" si="46"/>
        <v>0.24441721919615919</v>
      </c>
      <c r="AO31" s="1">
        <f t="shared" si="47"/>
        <v>0.23193156579512278</v>
      </c>
      <c r="AP31" s="1">
        <f t="shared" si="48"/>
        <v>9.724216375947542E-2</v>
      </c>
      <c r="AQ31" s="1">
        <f t="shared" si="49"/>
        <v>0.13729852184562161</v>
      </c>
      <c r="AR31" s="1">
        <f t="shared" si="26"/>
        <v>2.8043302943716424E-2</v>
      </c>
      <c r="AT31" s="1">
        <f t="shared" si="50"/>
        <v>1</v>
      </c>
      <c r="AU31" s="1">
        <f t="shared" si="27"/>
        <v>16.739265687875001</v>
      </c>
      <c r="AV31" s="1">
        <f t="shared" si="28"/>
        <v>18.590038108939048</v>
      </c>
      <c r="AW31" s="1">
        <f t="shared" si="29"/>
        <v>105.75253148981639</v>
      </c>
      <c r="AX31" s="1">
        <f t="shared" si="30"/>
        <v>53.047909829722144</v>
      </c>
      <c r="AY31" s="1">
        <f t="shared" si="31"/>
        <v>1271.5740983723701</v>
      </c>
      <c r="BD31" s="19"/>
      <c r="BE31" s="32">
        <f t="shared" si="54"/>
        <v>6.6170444250397251</v>
      </c>
      <c r="BF31" s="17">
        <f t="shared" si="56"/>
        <v>-2.5076040455926929E-2</v>
      </c>
      <c r="BH31" s="23">
        <f t="shared" si="53"/>
        <v>6.211119688820455</v>
      </c>
      <c r="BI31">
        <f t="shared" si="32"/>
        <v>-0.28497207128309388</v>
      </c>
      <c r="BJ31">
        <v>3474721176399.96</v>
      </c>
      <c r="BK31">
        <v>34557231286.811996</v>
      </c>
      <c r="BM31" s="28">
        <f t="shared" si="33"/>
        <v>6.27425920399698</v>
      </c>
      <c r="BN31">
        <f t="shared" si="34"/>
        <v>-0.20435617001553652</v>
      </c>
      <c r="BO31">
        <v>478.01400944894601</v>
      </c>
      <c r="BP31" s="33">
        <v>21.8557726678252</v>
      </c>
      <c r="BR31" s="29">
        <f t="shared" si="35"/>
        <v>6.3100233994278287</v>
      </c>
      <c r="BS31" s="21">
        <f t="shared" si="36"/>
        <v>-0.11169367559269716</v>
      </c>
      <c r="BT31" s="33">
        <v>1.8965995029449701E-3</v>
      </c>
      <c r="BU31" s="33">
        <v>1.3715962228086801E-5</v>
      </c>
      <c r="BW31" s="17">
        <f t="shared" si="37"/>
        <v>6.2148779131076388</v>
      </c>
      <c r="BX31" s="17">
        <f t="shared" si="38"/>
        <v>-0.13109351693746962</v>
      </c>
      <c r="BY31" s="33">
        <v>4.5100250509530102E-4</v>
      </c>
      <c r="BZ31" s="33">
        <v>3.26528745735003E-6</v>
      </c>
      <c r="CB31">
        <f t="shared" si="39"/>
        <v>6.5487973366220817</v>
      </c>
      <c r="CC31">
        <f t="shared" si="40"/>
        <v>0.147278773867483</v>
      </c>
      <c r="CD31" s="33">
        <v>1.9297319781062E-10</v>
      </c>
      <c r="CE31" s="33">
        <v>9.8530410088581604E-12</v>
      </c>
      <c r="CJ31">
        <f t="shared" si="41"/>
        <v>6.9217170750205259</v>
      </c>
      <c r="CK31" s="17">
        <f t="shared" si="51"/>
        <v>0.61169367559269716</v>
      </c>
      <c r="CQ31" s="12"/>
      <c r="CT31">
        <f t="shared" si="6"/>
        <v>8.4009922885219428</v>
      </c>
      <c r="CU31">
        <f t="shared" si="7"/>
        <v>2.0833333333333335</v>
      </c>
      <c r="CV31">
        <f t="shared" si="8"/>
        <v>8.4724378479108449</v>
      </c>
      <c r="CW31">
        <f t="shared" si="9"/>
        <v>7.2353795831998564</v>
      </c>
      <c r="CX31">
        <f t="shared" si="10"/>
        <v>3.0797388086337021</v>
      </c>
      <c r="CY31">
        <f t="shared" si="11"/>
        <v>3.6763586074532455</v>
      </c>
      <c r="CZ31">
        <f t="shared" si="12"/>
        <v>6.9049035045478231</v>
      </c>
      <c r="DB31">
        <f t="shared" si="13"/>
        <v>-0.74603815860121614</v>
      </c>
      <c r="DC31">
        <f t="shared" si="14"/>
        <v>-2.1014831465358164</v>
      </c>
      <c r="DD31">
        <f t="shared" si="15"/>
        <v>-0.55506267087722261</v>
      </c>
      <c r="DE31">
        <f t="shared" si="16"/>
        <v>3.4777035997080663</v>
      </c>
      <c r="DF31" s="17">
        <f t="shared" si="17"/>
        <v>2.7533024630744674</v>
      </c>
      <c r="DG31">
        <f t="shared" si="18"/>
        <v>-0.12200907396062988</v>
      </c>
      <c r="DI31" s="16"/>
      <c r="DJ31" s="15"/>
      <c r="DN31" s="16"/>
      <c r="DO31" s="15"/>
      <c r="DS31" s="16"/>
      <c r="DT31" s="15"/>
    </row>
    <row r="32" spans="2:126" x14ac:dyDescent="0.25">
      <c r="B32">
        <v>1</v>
      </c>
      <c r="C32">
        <v>15</v>
      </c>
      <c r="D32" t="s">
        <v>24</v>
      </c>
      <c r="E32">
        <v>4784983.3658531597</v>
      </c>
      <c r="F32">
        <f t="shared" si="22"/>
        <v>1.1666666666666667</v>
      </c>
      <c r="G32">
        <f t="shared" si="23"/>
        <v>6.6798804323676713</v>
      </c>
      <c r="AG32" s="12">
        <f t="shared" si="24"/>
        <v>1.0833333333333333</v>
      </c>
      <c r="AH32" s="24">
        <f t="shared" si="55"/>
        <v>6.684208867100768</v>
      </c>
      <c r="AI32" s="23">
        <f t="shared" si="42"/>
        <v>6.5370101939301399</v>
      </c>
      <c r="AJ32" s="23">
        <f t="shared" si="52"/>
        <v>6.5088100991603248</v>
      </c>
      <c r="AK32" s="29">
        <f t="shared" si="43"/>
        <v>6.5231925306198608</v>
      </c>
      <c r="AL32" s="30">
        <f t="shared" si="44"/>
        <v>6.4007218853612242</v>
      </c>
      <c r="AM32" s="31">
        <f t="shared" si="45"/>
        <v>6.417468383068476</v>
      </c>
      <c r="AN32" s="1">
        <f t="shared" si="46"/>
        <v>0.25394140732860765</v>
      </c>
      <c r="AO32" s="1">
        <f t="shared" si="47"/>
        <v>0.17813489990704562</v>
      </c>
      <c r="AP32" s="1">
        <f t="shared" si="48"/>
        <v>8.7933005531668607E-2</v>
      </c>
      <c r="AQ32" s="1">
        <f t="shared" si="49"/>
        <v>0.12093961771578107</v>
      </c>
      <c r="AR32" s="1">
        <f t="shared" si="26"/>
        <v>2.6460443636089223E-2</v>
      </c>
      <c r="AT32" s="1">
        <f t="shared" si="50"/>
        <v>1.0833333333333333</v>
      </c>
      <c r="AU32" s="1">
        <f t="shared" si="27"/>
        <v>15.507184563610576</v>
      </c>
      <c r="AV32" s="1">
        <f t="shared" si="28"/>
        <v>31.513886884368198</v>
      </c>
      <c r="AW32" s="1">
        <f t="shared" si="29"/>
        <v>129.32907309610272</v>
      </c>
      <c r="AX32" s="1">
        <f t="shared" si="30"/>
        <v>68.36956504789795</v>
      </c>
      <c r="AY32" s="1">
        <f t="shared" si="31"/>
        <v>1428.2550141417519</v>
      </c>
      <c r="BD32" s="19"/>
      <c r="BE32" s="32">
        <f t="shared" si="54"/>
        <v>6.6978773969204806</v>
      </c>
      <c r="BF32" s="17">
        <f t="shared" si="56"/>
        <v>1.366852981971256E-2</v>
      </c>
      <c r="BH32" s="23">
        <f t="shared" si="53"/>
        <v>6.223414671940124</v>
      </c>
      <c r="BI32">
        <f t="shared" si="32"/>
        <v>-0.31359552199001595</v>
      </c>
      <c r="BJ32">
        <v>3753454366307.6699</v>
      </c>
      <c r="BK32">
        <v>37313380354.458199</v>
      </c>
      <c r="BM32" s="28">
        <f t="shared" si="33"/>
        <v>6.3056152150166955</v>
      </c>
      <c r="BN32">
        <f t="shared" si="34"/>
        <v>-0.2031948841436293</v>
      </c>
      <c r="BO32">
        <v>521.63843907605099</v>
      </c>
      <c r="BP32" s="33">
        <v>23.7261712452007</v>
      </c>
      <c r="BR32" s="29">
        <f t="shared" si="35"/>
        <v>6.3355862066522155</v>
      </c>
      <c r="BS32" s="21">
        <f t="shared" si="36"/>
        <v>-0.18760632396764532</v>
      </c>
      <c r="BT32" s="33">
        <v>2.0266608876475202E-3</v>
      </c>
      <c r="BU32" s="33">
        <v>1.4548213877163599E-5</v>
      </c>
      <c r="BW32" s="17">
        <f t="shared" si="37"/>
        <v>6.2342954925603289</v>
      </c>
      <c r="BX32" s="17">
        <f t="shared" si="38"/>
        <v>-0.16642639280089533</v>
      </c>
      <c r="BY32" s="33">
        <v>4.8085933683004903E-4</v>
      </c>
      <c r="BZ32" s="33">
        <v>3.4563400519273901E-6</v>
      </c>
      <c r="CB32">
        <f t="shared" si="39"/>
        <v>6.5668040395030891</v>
      </c>
      <c r="CC32">
        <f t="shared" si="40"/>
        <v>0.14933565643461311</v>
      </c>
      <c r="CD32" s="33">
        <v>2.04988230400284E-10</v>
      </c>
      <c r="CE32" s="33">
        <v>1.04466281957106E-11</v>
      </c>
      <c r="CJ32">
        <f t="shared" si="41"/>
        <v>7.0231925306198608</v>
      </c>
      <c r="CK32" s="17">
        <f t="shared" si="51"/>
        <v>0.68760632396764532</v>
      </c>
      <c r="CQ32" s="12"/>
      <c r="CT32">
        <f t="shared" si="6"/>
        <v>8.4701909906172279</v>
      </c>
      <c r="CU32">
        <f t="shared" si="7"/>
        <v>2.1666666666666665</v>
      </c>
      <c r="CV32">
        <f t="shared" si="8"/>
        <v>8.5540766529217365</v>
      </c>
      <c r="CW32">
        <f t="shared" si="9"/>
        <v>7.2667083621983819</v>
      </c>
      <c r="CX32">
        <f t="shared" si="10"/>
        <v>2.9447873586088238</v>
      </c>
      <c r="CY32">
        <f t="shared" si="11"/>
        <v>3.5652809936358176</v>
      </c>
      <c r="CZ32">
        <f t="shared" si="12"/>
        <v>6.922911853775374</v>
      </c>
      <c r="DB32">
        <f t="shared" si="13"/>
        <v>-0.73693412181257667</v>
      </c>
      <c r="DC32">
        <f t="shared" si="14"/>
        <v>-2.1708269298355987</v>
      </c>
      <c r="DD32">
        <f t="shared" si="15"/>
        <v>-0.55521860639496978</v>
      </c>
      <c r="DE32">
        <f t="shared" si="16"/>
        <v>3.6257497472544009</v>
      </c>
      <c r="DF32" s="17">
        <f t="shared" si="17"/>
        <v>2.8764592242679177</v>
      </c>
      <c r="DG32">
        <f t="shared" si="18"/>
        <v>-0.12200907396062988</v>
      </c>
      <c r="DI32" s="16"/>
      <c r="DJ32" s="15"/>
      <c r="DN32" s="16"/>
      <c r="DO32" s="15"/>
      <c r="DS32" s="16"/>
      <c r="DT32" s="15"/>
    </row>
    <row r="33" spans="2:124" x14ac:dyDescent="0.25">
      <c r="B33">
        <v>1</v>
      </c>
      <c r="C33">
        <v>16</v>
      </c>
      <c r="D33" t="s">
        <v>25</v>
      </c>
      <c r="E33">
        <v>6699122.9374994999</v>
      </c>
      <c r="F33">
        <f t="shared" si="22"/>
        <v>1.25</v>
      </c>
      <c r="G33">
        <f t="shared" si="23"/>
        <v>6.8260179477250835</v>
      </c>
      <c r="AG33" s="12">
        <f t="shared" si="24"/>
        <v>1.1666666666666667</v>
      </c>
      <c r="AH33" s="24">
        <f t="shared" si="55"/>
        <v>6.7300358061255823</v>
      </c>
      <c r="AI33" s="23">
        <f t="shared" si="42"/>
        <v>6.6033999878969754</v>
      </c>
      <c r="AJ33" s="23">
        <f t="shared" si="52"/>
        <v>6.5413907878829889</v>
      </c>
      <c r="AK33" s="29">
        <f t="shared" si="43"/>
        <v>6.5339836014419017</v>
      </c>
      <c r="AL33" s="30">
        <f t="shared" si="44"/>
        <v>6.5049255283483056</v>
      </c>
      <c r="AM33" s="31">
        <f t="shared" si="45"/>
        <v>6.5660757681387976</v>
      </c>
      <c r="AN33" s="1">
        <f t="shared" si="46"/>
        <v>0.22618857043760862</v>
      </c>
      <c r="AO33" s="1">
        <f t="shared" si="47"/>
        <v>0.19423845342586174</v>
      </c>
      <c r="AP33" s="1">
        <f t="shared" si="48"/>
        <v>6.6140187209301274E-2</v>
      </c>
      <c r="AQ33" s="1">
        <f t="shared" si="49"/>
        <v>0.13627317788307616</v>
      </c>
      <c r="AR33" s="1">
        <f t="shared" si="26"/>
        <v>5.2899736456309722E-2</v>
      </c>
      <c r="AT33" s="1">
        <f t="shared" si="50"/>
        <v>1.1666666666666667</v>
      </c>
      <c r="AU33" s="1">
        <f t="shared" si="27"/>
        <v>19.546035737461196</v>
      </c>
      <c r="AV33" s="1">
        <f t="shared" si="28"/>
        <v>26.505107934110629</v>
      </c>
      <c r="AW33" s="1">
        <f t="shared" si="29"/>
        <v>228.59628082331736</v>
      </c>
      <c r="AX33" s="1">
        <f t="shared" si="30"/>
        <v>53.849197124222677</v>
      </c>
      <c r="AY33" s="1">
        <f t="shared" si="31"/>
        <v>357.34933906006705</v>
      </c>
      <c r="BD33" s="19"/>
      <c r="BE33" s="32">
        <f t="shared" si="54"/>
        <v>6.7785303118473879</v>
      </c>
      <c r="BF33" s="17">
        <f t="shared" si="56"/>
        <v>4.8494505721805581E-2</v>
      </c>
      <c r="BH33" s="23">
        <f t="shared" si="53"/>
        <v>6.2357096580432314</v>
      </c>
      <c r="BI33">
        <f t="shared" si="32"/>
        <v>-0.36769032985374395</v>
      </c>
      <c r="BJ33">
        <v>4033872568063.23</v>
      </c>
      <c r="BK33">
        <v>40083881319.515297</v>
      </c>
      <c r="BM33" s="28">
        <f t="shared" si="33"/>
        <v>6.3369386364846019</v>
      </c>
      <c r="BN33">
        <f t="shared" si="34"/>
        <v>-0.20445215139838702</v>
      </c>
      <c r="BO33">
        <v>566.37010984263702</v>
      </c>
      <c r="BP33" s="33">
        <v>25.625773393673001</v>
      </c>
      <c r="BR33" s="29">
        <f t="shared" si="35"/>
        <v>6.3599624001532993</v>
      </c>
      <c r="BS33" s="21">
        <f t="shared" si="36"/>
        <v>-0.17402120128860243</v>
      </c>
      <c r="BT33" s="33">
        <v>2.1546401010792398E-3</v>
      </c>
      <c r="BU33" s="33">
        <v>1.5353606199344499E-5</v>
      </c>
      <c r="BW33" s="17">
        <f t="shared" si="37"/>
        <v>6.2537912800231146</v>
      </c>
      <c r="BX33" s="17">
        <f t="shared" si="38"/>
        <v>-0.25113424832519105</v>
      </c>
      <c r="BY33" s="33">
        <v>5.1009589266418304E-4</v>
      </c>
      <c r="BZ33" s="33">
        <v>3.6403313091215599E-6</v>
      </c>
      <c r="CB33">
        <f t="shared" si="39"/>
        <v>6.5848108716280196</v>
      </c>
      <c r="CC33">
        <f t="shared" si="40"/>
        <v>1.8735103489222027E-2</v>
      </c>
      <c r="CD33" s="33">
        <v>2.1665585154981901E-10</v>
      </c>
      <c r="CE33" s="33">
        <v>1.1020504324415799E-11</v>
      </c>
      <c r="CJ33">
        <f t="shared" si="41"/>
        <v>7.0339836014419017</v>
      </c>
      <c r="CK33" s="17">
        <f t="shared" si="51"/>
        <v>0.67402120128860243</v>
      </c>
      <c r="CQ33" s="12"/>
      <c r="CT33">
        <f t="shared" si="6"/>
        <v>8.5375226012351408</v>
      </c>
      <c r="CU33">
        <f t="shared" si="7"/>
        <v>2.25</v>
      </c>
      <c r="CV33">
        <f t="shared" si="8"/>
        <v>8.6357865174600033</v>
      </c>
      <c r="CW33">
        <f t="shared" si="9"/>
        <v>7.2980441394546363</v>
      </c>
      <c r="CX33">
        <f t="shared" si="10"/>
        <v>2.8098359422846833</v>
      </c>
      <c r="CY33">
        <f t="shared" si="11"/>
        <v>3.4542036033418571</v>
      </c>
      <c r="CZ33">
        <f t="shared" si="12"/>
        <v>6.9409203266538464</v>
      </c>
      <c r="DB33">
        <f t="shared" si="13"/>
        <v>-0.72635787943015018</v>
      </c>
      <c r="DC33">
        <f t="shared" si="14"/>
        <v>-2.2402417697114645</v>
      </c>
      <c r="DD33">
        <f t="shared" si="15"/>
        <v>-0.55538128117156038</v>
      </c>
      <c r="DE33">
        <f t="shared" si="16"/>
        <v>3.7732180052217443</v>
      </c>
      <c r="DF33" s="17">
        <f t="shared" si="17"/>
        <v>2.9990768994243293</v>
      </c>
      <c r="DG33">
        <f t="shared" si="18"/>
        <v>-0.12200907396062988</v>
      </c>
      <c r="DI33" s="16"/>
      <c r="DJ33" s="15"/>
      <c r="DN33" s="16"/>
      <c r="DO33" s="15"/>
      <c r="DS33" s="16"/>
      <c r="DT33" s="15"/>
    </row>
    <row r="34" spans="2:124" x14ac:dyDescent="0.25">
      <c r="B34">
        <v>1</v>
      </c>
      <c r="C34">
        <v>17</v>
      </c>
      <c r="D34" t="s">
        <v>26</v>
      </c>
      <c r="E34">
        <v>8242201.0742645403</v>
      </c>
      <c r="F34">
        <f t="shared" si="22"/>
        <v>1.3333333333333333</v>
      </c>
      <c r="G34">
        <f t="shared" si="23"/>
        <v>6.9160432052356882</v>
      </c>
      <c r="AG34" s="12">
        <f t="shared" si="24"/>
        <v>1.25</v>
      </c>
      <c r="AH34" s="24">
        <f t="shared" si="55"/>
        <v>6.8294400710305512</v>
      </c>
      <c r="AI34" s="23">
        <f t="shared" si="42"/>
        <v>6.6996124678698807</v>
      </c>
      <c r="AJ34" s="23">
        <f t="shared" si="52"/>
        <v>6.5824530781048303</v>
      </c>
      <c r="AK34" s="29">
        <f t="shared" si="43"/>
        <v>6.6170525826796336</v>
      </c>
      <c r="AL34" s="30">
        <f t="shared" si="44"/>
        <v>6.5198723943679679</v>
      </c>
      <c r="AM34" s="31">
        <f t="shared" si="45"/>
        <v>6.561976675931783</v>
      </c>
      <c r="AN34" s="1">
        <f t="shared" si="46"/>
        <v>0.22961878375028466</v>
      </c>
      <c r="AO34" s="1">
        <f t="shared" si="47"/>
        <v>0.14557583190456494</v>
      </c>
      <c r="AP34" s="1">
        <f t="shared" si="48"/>
        <v>8.4540264229581691E-2</v>
      </c>
      <c r="AQ34" s="1">
        <f t="shared" si="49"/>
        <v>0.16328543856856187</v>
      </c>
      <c r="AR34" s="1">
        <f t="shared" si="26"/>
        <v>1.4541883222735185E-2</v>
      </c>
      <c r="AT34" s="1">
        <f t="shared" si="50"/>
        <v>1.25</v>
      </c>
      <c r="AU34" s="1">
        <f t="shared" si="27"/>
        <v>18.966411790211044</v>
      </c>
      <c r="AV34" s="1">
        <f t="shared" si="28"/>
        <v>47.18689913322406</v>
      </c>
      <c r="AW34" s="1">
        <f t="shared" si="29"/>
        <v>139.91774534600742</v>
      </c>
      <c r="AX34" s="1">
        <f t="shared" si="30"/>
        <v>37.506374515159074</v>
      </c>
      <c r="AY34" s="1">
        <f t="shared" si="31"/>
        <v>4728.8843660968332</v>
      </c>
      <c r="BD34" s="19"/>
      <c r="BE34" s="32">
        <f t="shared" si="54"/>
        <v>6.8590204244637052</v>
      </c>
      <c r="BF34" s="17">
        <f t="shared" si="56"/>
        <v>2.9580353433154016E-2</v>
      </c>
      <c r="BH34" s="23">
        <f t="shared" si="53"/>
        <v>6.2480046471272921</v>
      </c>
      <c r="BI34">
        <f t="shared" si="32"/>
        <v>-0.45160782074258865</v>
      </c>
      <c r="BJ34">
        <v>4315985969920.3101</v>
      </c>
      <c r="BK34">
        <v>42868808934.697197</v>
      </c>
      <c r="BM34" s="28">
        <f t="shared" si="33"/>
        <v>6.3682336700008975</v>
      </c>
      <c r="BN34">
        <f t="shared" si="34"/>
        <v>-0.21421940810393281</v>
      </c>
      <c r="BO34">
        <v>612.237303326801</v>
      </c>
      <c r="BP34" s="33">
        <v>27.555042590833501</v>
      </c>
      <c r="BR34" s="29">
        <f t="shared" si="35"/>
        <v>6.3831068220169769</v>
      </c>
      <c r="BS34" s="21">
        <f t="shared" si="36"/>
        <v>-0.23394576066265671</v>
      </c>
      <c r="BT34" s="33">
        <v>2.2805706971610398E-3</v>
      </c>
      <c r="BU34" s="33">
        <v>1.6133007390458101E-5</v>
      </c>
      <c r="BW34" s="17">
        <f t="shared" si="37"/>
        <v>6.2730228537602057</v>
      </c>
      <c r="BX34" s="17">
        <f t="shared" si="38"/>
        <v>-0.24684954060776221</v>
      </c>
      <c r="BY34" s="33">
        <v>5.3872510888224696E-4</v>
      </c>
      <c r="BZ34" s="33">
        <v>3.8175225269636102E-6</v>
      </c>
      <c r="CB34">
        <f t="shared" si="39"/>
        <v>6.6028178325578031</v>
      </c>
      <c r="CC34">
        <f t="shared" si="40"/>
        <v>4.0841156626020059E-2</v>
      </c>
      <c r="CD34" s="33">
        <v>2.2798611750205601E-10</v>
      </c>
      <c r="CE34" s="33">
        <v>1.1575324469154501E-11</v>
      </c>
      <c r="CJ34">
        <f t="shared" si="41"/>
        <v>7.1170525826796336</v>
      </c>
      <c r="CK34" s="17">
        <f t="shared" si="51"/>
        <v>0.73394576066265671</v>
      </c>
      <c r="CQ34" s="12"/>
      <c r="CT34">
        <f t="shared" si="6"/>
        <v>8.6027381143684245</v>
      </c>
      <c r="CU34">
        <f t="shared" si="7"/>
        <v>2.3333333333333335</v>
      </c>
      <c r="CV34">
        <f t="shared" si="8"/>
        <v>8.7175673823340407</v>
      </c>
      <c r="CW34">
        <f t="shared" si="9"/>
        <v>7.3293868213304947</v>
      </c>
      <c r="CX34">
        <f t="shared" si="10"/>
        <v>2.6748845505544439</v>
      </c>
      <c r="CY34">
        <f t="shared" si="11"/>
        <v>3.3431263919259497</v>
      </c>
      <c r="CZ34">
        <f t="shared" si="12"/>
        <v>6.9589289227631719</v>
      </c>
      <c r="DB34">
        <f t="shared" si="13"/>
        <v>-0.71413073880187561</v>
      </c>
      <c r="DC34">
        <f t="shared" si="14"/>
        <v>-2.3097276069742678</v>
      </c>
      <c r="DD34">
        <f t="shared" si="15"/>
        <v>-0.5555494333366946</v>
      </c>
      <c r="DE34">
        <f t="shared" si="16"/>
        <v>3.9201476948702685</v>
      </c>
      <c r="DF34" s="17">
        <f t="shared" si="17"/>
        <v>3.1211868985331521</v>
      </c>
      <c r="DG34">
        <f t="shared" si="18"/>
        <v>-0.12200907396062988</v>
      </c>
      <c r="DI34" s="16"/>
      <c r="DJ34" s="15"/>
      <c r="DN34" s="16"/>
      <c r="DO34" s="15"/>
      <c r="DS34" s="16"/>
      <c r="DT34" s="15"/>
    </row>
    <row r="35" spans="2:124" x14ac:dyDescent="0.25">
      <c r="B35">
        <v>1</v>
      </c>
      <c r="C35">
        <v>18</v>
      </c>
      <c r="D35" t="s">
        <v>27</v>
      </c>
      <c r="E35">
        <v>9047465.5414585993</v>
      </c>
      <c r="F35">
        <f t="shared" si="22"/>
        <v>1.4166666666666667</v>
      </c>
      <c r="G35">
        <f t="shared" si="23"/>
        <v>6.9565269377119439</v>
      </c>
      <c r="AG35" s="12">
        <f t="shared" si="24"/>
        <v>1.3333333333333333</v>
      </c>
      <c r="AH35" s="24">
        <f t="shared" si="55"/>
        <v>6.9332440857957591</v>
      </c>
      <c r="AI35" s="23">
        <f t="shared" si="42"/>
        <v>6.8075766054466662</v>
      </c>
      <c r="AJ35" s="23">
        <f t="shared" si="52"/>
        <v>6.7366842988720119</v>
      </c>
      <c r="AK35" s="29">
        <f t="shared" si="43"/>
        <v>6.6006763046389967</v>
      </c>
      <c r="AL35" s="30">
        <f t="shared" si="44"/>
        <v>6.6075784682780601</v>
      </c>
      <c r="AM35" s="44">
        <f t="shared" si="45"/>
        <v>6.6073215866889825</v>
      </c>
      <c r="AN35" s="1">
        <f t="shared" si="46"/>
        <v>0.17597015223329701</v>
      </c>
      <c r="AO35" s="1">
        <f t="shared" si="47"/>
        <v>9.9334951622880224E-2</v>
      </c>
      <c r="AP35" s="1">
        <f t="shared" si="48"/>
        <v>4.510420310385848E-2</v>
      </c>
      <c r="AQ35" s="1">
        <f t="shared" si="49"/>
        <v>0.13259103633451663</v>
      </c>
      <c r="AR35" s="1">
        <f t="shared" si="26"/>
        <v>5.9984580389568824E-2</v>
      </c>
      <c r="AT35" s="1">
        <f t="shared" si="50"/>
        <v>1.3333333333333333</v>
      </c>
      <c r="AU35" s="1">
        <f t="shared" si="27"/>
        <v>32.294010377985344</v>
      </c>
      <c r="AV35" s="1">
        <f t="shared" si="28"/>
        <v>101.34348407804715</v>
      </c>
      <c r="AW35" s="1">
        <f t="shared" si="29"/>
        <v>491.54804334186781</v>
      </c>
      <c r="AX35" s="1">
        <f t="shared" si="30"/>
        <v>56.881582429870868</v>
      </c>
      <c r="AY35" s="1">
        <f t="shared" ref="AY35:AY98" si="57">1/AR35^2</f>
        <v>277.92060700535438</v>
      </c>
      <c r="BD35" s="19"/>
      <c r="BE35" s="32">
        <f t="shared" si="54"/>
        <v>6.9393592536391546</v>
      </c>
      <c r="BF35" s="17">
        <f t="shared" si="56"/>
        <v>6.115167843395497E-3</v>
      </c>
      <c r="BH35" s="23">
        <f t="shared" si="53"/>
        <v>6.2602996391898209</v>
      </c>
      <c r="BI35">
        <f t="shared" si="32"/>
        <v>-0.5472769662568453</v>
      </c>
      <c r="BJ35">
        <v>4599804821744.8096</v>
      </c>
      <c r="BK35">
        <v>45668238342.154701</v>
      </c>
      <c r="BM35" s="28">
        <f t="shared" si="33"/>
        <v>6.3995041454753965</v>
      </c>
      <c r="BN35">
        <f t="shared" si="34"/>
        <v>-0.33718015339661545</v>
      </c>
      <c r="BO35">
        <v>659.26902624515503</v>
      </c>
      <c r="BP35" s="33">
        <v>29.514449712668299</v>
      </c>
      <c r="BR35" s="29">
        <f t="shared" si="35"/>
        <v>6.4050319385646199</v>
      </c>
      <c r="BS35" s="21">
        <f t="shared" si="36"/>
        <v>-0.19564436607437674</v>
      </c>
      <c r="BT35" s="33">
        <v>2.4044856820163701E-3</v>
      </c>
      <c r="BU35" s="33">
        <v>1.6887257517243101E-5</v>
      </c>
      <c r="BW35" s="17">
        <f t="shared" si="37"/>
        <v>6.2917704079998114</v>
      </c>
      <c r="BX35" s="17">
        <f t="shared" si="38"/>
        <v>-0.3158080602782487</v>
      </c>
      <c r="BY35" s="33">
        <v>5.66759650128092E-4</v>
      </c>
      <c r="BZ35" s="33">
        <v>3.9881653180365401E-6</v>
      </c>
      <c r="CB35">
        <f t="shared" si="39"/>
        <v>6.6208249218548625</v>
      </c>
      <c r="CC35">
        <f t="shared" si="40"/>
        <v>1.3503335165879982E-2</v>
      </c>
      <c r="CD35" s="33">
        <v>2.3898879304704201E-10</v>
      </c>
      <c r="CE35" s="33">
        <v>1.21117219134239E-11</v>
      </c>
      <c r="CJ35">
        <f t="shared" si="41"/>
        <v>7.1006763046389967</v>
      </c>
      <c r="CK35" s="17">
        <f t="shared" si="51"/>
        <v>0.69564436607437674</v>
      </c>
      <c r="CQ35" s="12"/>
      <c r="CT35">
        <f t="shared" si="6"/>
        <v>8.6655786003869011</v>
      </c>
      <c r="CU35">
        <f t="shared" si="7"/>
        <v>2.4166666666666665</v>
      </c>
      <c r="CV35">
        <f t="shared" si="8"/>
        <v>8.7994191884015276</v>
      </c>
      <c r="CW35">
        <f t="shared" si="9"/>
        <v>7.3607363154407324</v>
      </c>
      <c r="CX35">
        <f t="shared" si="10"/>
        <v>2.5399331767721787</v>
      </c>
      <c r="CY35">
        <f t="shared" si="11"/>
        <v>3.2320493236599246</v>
      </c>
      <c r="CZ35">
        <f t="shared" si="12"/>
        <v>6.9769376416847066</v>
      </c>
      <c r="DB35">
        <f t="shared" si="13"/>
        <v>-0.70007704495526202</v>
      </c>
      <c r="DC35">
        <f t="shared" si="14"/>
        <v>-2.3792843824841441</v>
      </c>
      <c r="DD35">
        <f t="shared" si="15"/>
        <v>-0.55572192382575558</v>
      </c>
      <c r="DE35">
        <f t="shared" si="16"/>
        <v>4.066574626336922</v>
      </c>
      <c r="DF35" s="17">
        <f t="shared" si="17"/>
        <v>3.2428190564394974</v>
      </c>
      <c r="DG35">
        <f t="shared" si="18"/>
        <v>-0.12200907396062988</v>
      </c>
      <c r="DI35" s="16"/>
      <c r="DJ35" s="15"/>
      <c r="DN35" s="16"/>
      <c r="DO35" s="15"/>
      <c r="DS35" s="16"/>
      <c r="DT35" s="15"/>
    </row>
    <row r="36" spans="2:124" x14ac:dyDescent="0.25">
      <c r="B36">
        <v>1</v>
      </c>
      <c r="C36">
        <v>19</v>
      </c>
      <c r="D36" t="s">
        <v>28</v>
      </c>
      <c r="E36">
        <v>12329849.2581452</v>
      </c>
      <c r="F36">
        <f t="shared" si="22"/>
        <v>1.5</v>
      </c>
      <c r="G36">
        <f t="shared" si="23"/>
        <v>7.0909577670453734</v>
      </c>
      <c r="AG36" s="12">
        <f t="shared" si="24"/>
        <v>1.4166666666666667</v>
      </c>
      <c r="AH36" s="24">
        <f t="shared" si="55"/>
        <v>6.9704762945119088</v>
      </c>
      <c r="AI36" s="23">
        <f t="shared" si="42"/>
        <v>6.8506362465424813</v>
      </c>
      <c r="AJ36" s="23">
        <f t="shared" si="52"/>
        <v>6.7565488676362957</v>
      </c>
      <c r="AK36" s="29">
        <f t="shared" si="43"/>
        <v>6.6759121632297429</v>
      </c>
      <c r="AL36" s="30">
        <f t="shared" si="44"/>
        <v>6.6046164773901461</v>
      </c>
      <c r="AM36" s="31">
        <f t="shared" ref="AM36:AM99" si="58">6.60732158668898+AG36*KD_total</f>
        <v>6.6161143244163059</v>
      </c>
      <c r="AN36" s="1">
        <f t="shared" si="46"/>
        <v>0.1747329841975036</v>
      </c>
      <c r="AO36" s="1">
        <f t="shared" si="47"/>
        <v>6.0363878069237042E-2</v>
      </c>
      <c r="AP36" s="1">
        <f t="shared" si="48"/>
        <v>4.5142240253581892E-2</v>
      </c>
      <c r="AQ36" s="1">
        <f t="shared" si="49"/>
        <v>9.9120054438528629E-2</v>
      </c>
      <c r="AR36" s="1">
        <f t="shared" si="26"/>
        <v>1.0306206432973225E-2</v>
      </c>
      <c r="AT36" s="1">
        <f t="shared" si="50"/>
        <v>1.4166666666666667</v>
      </c>
      <c r="AU36" s="1">
        <f t="shared" si="27"/>
        <v>32.752934127223391</v>
      </c>
      <c r="AV36" s="1">
        <f t="shared" si="28"/>
        <v>274.43894024742929</v>
      </c>
      <c r="AW36" s="1">
        <f t="shared" si="29"/>
        <v>490.72002907976753</v>
      </c>
      <c r="AX36" s="1">
        <f t="shared" si="30"/>
        <v>101.78339581660912</v>
      </c>
      <c r="AY36" s="1">
        <f t="shared" si="57"/>
        <v>9414.6098196609619</v>
      </c>
      <c r="BD36" s="19"/>
      <c r="BE36" s="32">
        <f t="shared" si="54"/>
        <v>7.0195530506178194</v>
      </c>
      <c r="BF36" s="17">
        <f t="shared" si="56"/>
        <v>4.9076756105910668E-2</v>
      </c>
      <c r="BH36" s="23">
        <f t="shared" si="53"/>
        <v>6.272594634228339</v>
      </c>
      <c r="BI36">
        <f t="shared" si="32"/>
        <v>-0.57804161231414231</v>
      </c>
      <c r="BJ36">
        <v>4885339435387.7002</v>
      </c>
      <c r="BK36">
        <v>48482245075.505501</v>
      </c>
      <c r="BM36" s="28">
        <f t="shared" si="33"/>
        <v>6.4307535521372667</v>
      </c>
      <c r="BN36">
        <f t="shared" si="34"/>
        <v>-0.32579531549902896</v>
      </c>
      <c r="BO36">
        <v>707.49502908917304</v>
      </c>
      <c r="BP36" s="33">
        <v>31.5044731519551</v>
      </c>
      <c r="BR36" s="29">
        <f t="shared" si="35"/>
        <v>6.42578271933706</v>
      </c>
      <c r="BS36" s="21">
        <f t="shared" si="36"/>
        <v>-0.25012944389268288</v>
      </c>
      <c r="BT36" s="33">
        <v>2.5264175231415101E-3</v>
      </c>
      <c r="BU36" s="33">
        <v>1.7617169431883201E-5</v>
      </c>
      <c r="BW36" s="17">
        <f t="shared" si="37"/>
        <v>6.309900443010326</v>
      </c>
      <c r="BX36" s="17">
        <f t="shared" si="38"/>
        <v>-0.29471603437982008</v>
      </c>
      <c r="BY36" s="33">
        <v>5.9421191517683501E-4</v>
      </c>
      <c r="BZ36" s="33">
        <v>4.1525019693470797E-6</v>
      </c>
      <c r="CB36">
        <f t="shared" si="39"/>
        <v>6.6388321390831058</v>
      </c>
      <c r="CC36">
        <f t="shared" si="40"/>
        <v>2.2717814666799896E-2</v>
      </c>
      <c r="CD36" s="33">
        <v>2.4967335998103601E-10</v>
      </c>
      <c r="CE36" s="33">
        <v>1.2630308875644701E-11</v>
      </c>
      <c r="CJ36">
        <f t="shared" si="41"/>
        <v>7.1759121632297429</v>
      </c>
      <c r="CK36" s="17">
        <f t="shared" si="51"/>
        <v>0.75012944389268288</v>
      </c>
      <c r="CQ36" s="12"/>
      <c r="CT36">
        <f t="shared" si="6"/>
        <v>8.7257824510846689</v>
      </c>
      <c r="CU36">
        <f t="shared" si="7"/>
        <v>2.5</v>
      </c>
      <c r="CV36">
        <f t="shared" si="8"/>
        <v>8.881341876569449</v>
      </c>
      <c r="CW36">
        <f t="shared" si="9"/>
        <v>7.3920925306362557</v>
      </c>
      <c r="CX36">
        <f t="shared" si="10"/>
        <v>2.4049818160878664</v>
      </c>
      <c r="CY36">
        <f t="shared" si="11"/>
        <v>3.1209723699517662</v>
      </c>
      <c r="CZ36">
        <f t="shared" si="12"/>
        <v>6.9949464830012325</v>
      </c>
      <c r="DB36">
        <f t="shared" si="13"/>
        <v>-0.68403307033823957</v>
      </c>
      <c r="DC36">
        <f t="shared" si="14"/>
        <v>-2.4489120371505315</v>
      </c>
      <c r="DD36">
        <f t="shared" si="15"/>
        <v>-0.55589772625712985</v>
      </c>
      <c r="DE36">
        <f t="shared" si="16"/>
        <v>4.2125314328536145</v>
      </c>
      <c r="DF36" s="17">
        <f t="shared" si="17"/>
        <v>3.3640014880225371</v>
      </c>
      <c r="DG36">
        <f t="shared" si="18"/>
        <v>-0.12200907396062988</v>
      </c>
      <c r="DI36" s="16"/>
      <c r="DJ36" s="15"/>
      <c r="DN36" s="16"/>
      <c r="DO36" s="15"/>
      <c r="DS36" s="16"/>
      <c r="DT36" s="15"/>
    </row>
    <row r="37" spans="2:124" x14ac:dyDescent="0.25">
      <c r="B37">
        <v>1</v>
      </c>
      <c r="C37">
        <v>20</v>
      </c>
      <c r="D37" t="s">
        <v>29</v>
      </c>
      <c r="E37">
        <v>14325841.2767368</v>
      </c>
      <c r="F37">
        <f t="shared" si="22"/>
        <v>1.5833333333333333</v>
      </c>
      <c r="G37">
        <f t="shared" si="23"/>
        <v>7.1561201350803705</v>
      </c>
      <c r="AG37" s="12">
        <f t="shared" si="24"/>
        <v>1.5</v>
      </c>
      <c r="AH37" s="24">
        <f t="shared" si="55"/>
        <v>7.0893600035578102</v>
      </c>
      <c r="AI37" s="23">
        <f t="shared" si="42"/>
        <v>6.9414662133126628</v>
      </c>
      <c r="AJ37" s="23">
        <f t="shared" si="52"/>
        <v>6.8614779564007113</v>
      </c>
      <c r="AK37" s="29">
        <f t="shared" si="43"/>
        <v>6.7227653419880049</v>
      </c>
      <c r="AL37" s="30">
        <f t="shared" si="44"/>
        <v>6.6550431330797837</v>
      </c>
      <c r="AM37" s="31">
        <f t="shared" si="58"/>
        <v>6.6166315442826189</v>
      </c>
      <c r="AN37" s="1">
        <f t="shared" si="46"/>
        <v>0.14072385889251846</v>
      </c>
      <c r="AO37" s="1">
        <f t="shared" si="47"/>
        <v>4.7582416100620147E-2</v>
      </c>
      <c r="AP37" s="1">
        <f t="shared" si="48"/>
        <v>0.13055728645856221</v>
      </c>
      <c r="AQ37" s="1">
        <f t="shared" si="49"/>
        <v>0.11948105051922062</v>
      </c>
      <c r="AR37" s="1">
        <f t="shared" si="26"/>
        <v>1.5848214669233956E-2</v>
      </c>
      <c r="AT37" s="1">
        <f t="shared" si="50"/>
        <v>1.5</v>
      </c>
      <c r="AU37" s="1">
        <f t="shared" si="27"/>
        <v>50.49687801481862</v>
      </c>
      <c r="AV37" s="1">
        <f t="shared" si="28"/>
        <v>441.6792726916716</v>
      </c>
      <c r="AW37" s="1">
        <f t="shared" si="29"/>
        <v>58.667525396016394</v>
      </c>
      <c r="AX37" s="1">
        <f t="shared" si="30"/>
        <v>70.048999252396172</v>
      </c>
      <c r="AY37" s="1">
        <f t="shared" si="57"/>
        <v>3981.4320628071209</v>
      </c>
      <c r="BD37" s="19"/>
      <c r="BE37" s="32">
        <f t="shared" si="54"/>
        <v>7.0996030728899227</v>
      </c>
      <c r="BF37" s="17">
        <f t="shared" si="56"/>
        <v>1.0243069332112498E-2</v>
      </c>
      <c r="BH37" s="23">
        <f t="shared" si="53"/>
        <v>6.2848896322403673</v>
      </c>
      <c r="BI37">
        <f t="shared" si="32"/>
        <v>-0.65657658107229544</v>
      </c>
      <c r="BJ37">
        <v>5172600185059.8301</v>
      </c>
      <c r="BK37">
        <v>51310905061.874496</v>
      </c>
      <c r="BM37" s="28">
        <f t="shared" si="33"/>
        <v>6.4619850668087393</v>
      </c>
      <c r="BN37">
        <f t="shared" si="34"/>
        <v>-0.39949288959197204</v>
      </c>
      <c r="BO37">
        <v>756.94582524119596</v>
      </c>
      <c r="BP37" s="33">
        <v>33.525598938556797</v>
      </c>
      <c r="BR37" s="29">
        <f t="shared" si="35"/>
        <v>6.4454210098273856</v>
      </c>
      <c r="BS37" s="21">
        <f t="shared" si="36"/>
        <v>-0.27734433216061927</v>
      </c>
      <c r="BT37" s="33">
        <v>2.6463981584149898E-3</v>
      </c>
      <c r="BU37" s="33">
        <v>1.8323529656654501E-5</v>
      </c>
      <c r="BW37" s="17">
        <f t="shared" si="37"/>
        <v>6.3273390767748774</v>
      </c>
      <c r="BX37" s="17">
        <f t="shared" si="38"/>
        <v>-0.32770405630490629</v>
      </c>
      <c r="BY37" s="33">
        <v>6.2109404258167201E-4</v>
      </c>
      <c r="BZ37" s="33">
        <v>4.3107657887804598E-6</v>
      </c>
      <c r="CB37">
        <f t="shared" si="39"/>
        <v>6.6568394838079206</v>
      </c>
      <c r="CC37">
        <f t="shared" si="40"/>
        <v>4.0207939525301661E-2</v>
      </c>
      <c r="CD37" s="33">
        <v>2.6004902531961002E-10</v>
      </c>
      <c r="CE37" s="33">
        <v>1.3131677210576699E-11</v>
      </c>
      <c r="CJ37">
        <f t="shared" si="41"/>
        <v>7.2227653419880049</v>
      </c>
      <c r="CK37" s="17">
        <f t="shared" si="51"/>
        <v>0.77734433216061927</v>
      </c>
      <c r="CQ37" s="12"/>
      <c r="CT37" s="4">
        <f t="shared" si="6"/>
        <v>8.7830945465963151</v>
      </c>
      <c r="CU37" s="4">
        <f t="shared" si="7"/>
        <v>2.5833333333333335</v>
      </c>
      <c r="CV37">
        <f t="shared" si="8"/>
        <v>8.9633353877940021</v>
      </c>
      <c r="CW37">
        <f t="shared" si="9"/>
        <v>7.4234553769875653</v>
      </c>
      <c r="CX37">
        <f t="shared" si="10"/>
        <v>2.2700304649620917</v>
      </c>
      <c r="CY37">
        <f t="shared" si="11"/>
        <v>3.0098955079202838</v>
      </c>
      <c r="CZ37">
        <f t="shared" si="12"/>
        <v>7.012955446296945</v>
      </c>
      <c r="DB37">
        <f t="shared" si="13"/>
        <v>-8.7830945465963151</v>
      </c>
      <c r="DC37">
        <f t="shared" si="14"/>
        <v>-2.5186105119320814</v>
      </c>
      <c r="DD37">
        <f t="shared" si="15"/>
        <v>-0.55607591760436836</v>
      </c>
      <c r="DE37">
        <f t="shared" si="16"/>
        <v>4.358047884614713</v>
      </c>
      <c r="DF37" s="17">
        <f t="shared" si="17"/>
        <v>3.4847605427036275</v>
      </c>
      <c r="DG37">
        <f t="shared" si="18"/>
        <v>-0.12200907396062988</v>
      </c>
      <c r="DI37" s="16"/>
      <c r="DJ37" s="15"/>
      <c r="DN37" s="16"/>
      <c r="DO37" s="15"/>
      <c r="DS37" s="16"/>
      <c r="DT37" s="15"/>
    </row>
    <row r="38" spans="2:124" x14ac:dyDescent="0.25">
      <c r="B38">
        <v>1</v>
      </c>
      <c r="C38">
        <v>21</v>
      </c>
      <c r="D38" t="s">
        <v>30</v>
      </c>
      <c r="E38">
        <v>20235828.7423862</v>
      </c>
      <c r="F38">
        <f t="shared" si="22"/>
        <v>1.6666666666666667</v>
      </c>
      <c r="G38">
        <f t="shared" si="23"/>
        <v>7.3061209952793549</v>
      </c>
      <c r="AG38" s="12">
        <f t="shared" si="24"/>
        <v>1.5833333333333333</v>
      </c>
      <c r="AH38" s="24">
        <f t="shared" si="55"/>
        <v>7.1853140351518867</v>
      </c>
      <c r="AI38" s="23">
        <f t="shared" si="42"/>
        <v>7.0139702515280389</v>
      </c>
      <c r="AJ38" s="23">
        <f t="shared" si="52"/>
        <v>6.8889099677077477</v>
      </c>
      <c r="AK38" s="29">
        <f t="shared" si="43"/>
        <v>6.7147939645995844</v>
      </c>
      <c r="AL38" s="30">
        <f t="shared" si="44"/>
        <v>6.6161014971206562</v>
      </c>
      <c r="AM38" s="31">
        <f t="shared" si="58"/>
        <v>6.6171487641489319</v>
      </c>
      <c r="AN38" s="1">
        <f t="shared" si="46"/>
        <v>0.12200930125848439</v>
      </c>
      <c r="AO38" s="1">
        <f t="shared" si="47"/>
        <v>0.14908413312014965</v>
      </c>
      <c r="AP38" s="1">
        <f t="shared" si="48"/>
        <v>6.9257162311729861E-2</v>
      </c>
      <c r="AQ38" s="1">
        <f t="shared" si="49"/>
        <v>0.12254212446131584</v>
      </c>
      <c r="AR38" s="1">
        <f t="shared" si="26"/>
        <v>6.0724115341302717E-2</v>
      </c>
      <c r="AT38" s="1">
        <f t="shared" si="50"/>
        <v>1.5833333333333333</v>
      </c>
      <c r="AU38" s="1">
        <f t="shared" si="27"/>
        <v>67.17599689522136</v>
      </c>
      <c r="AV38" s="1">
        <f t="shared" si="28"/>
        <v>44.992191889970393</v>
      </c>
      <c r="AW38" s="1">
        <f t="shared" si="29"/>
        <v>208.48298365803069</v>
      </c>
      <c r="AX38" s="1">
        <f t="shared" si="30"/>
        <v>66.593093429501678</v>
      </c>
      <c r="AY38" s="1">
        <f t="shared" si="57"/>
        <v>271.19245773193364</v>
      </c>
      <c r="BD38" s="19"/>
      <c r="BE38" s="32">
        <f t="shared" si="54"/>
        <v>7.1795056816631941</v>
      </c>
      <c r="BF38" s="17">
        <f t="shared" si="56"/>
        <v>-5.8083534886925747E-3</v>
      </c>
      <c r="BH38" s="23">
        <f t="shared" si="53"/>
        <v>6.2971846332234271</v>
      </c>
      <c r="BI38">
        <f t="shared" si="32"/>
        <v>-0.71678561830461174</v>
      </c>
      <c r="BJ38">
        <v>5461597507709.0303</v>
      </c>
      <c r="BK38">
        <v>54154294623.942596</v>
      </c>
      <c r="BM38" s="28">
        <f t="shared" si="33"/>
        <v>6.4932015797205294</v>
      </c>
      <c r="BN38">
        <f t="shared" si="34"/>
        <v>-0.3957083879872183</v>
      </c>
      <c r="BO38">
        <v>807.65271058247401</v>
      </c>
      <c r="BP38" s="33">
        <v>35.5783208616417</v>
      </c>
      <c r="BR38" s="29">
        <f t="shared" si="35"/>
        <v>6.4640159742910983</v>
      </c>
      <c r="BS38" s="21">
        <f t="shared" si="36"/>
        <v>-0.25077799030848613</v>
      </c>
      <c r="BT38" s="33">
        <v>2.7644590049494301E-3</v>
      </c>
      <c r="BU38" s="33">
        <v>1.9007099239672601E-5</v>
      </c>
      <c r="BW38" s="17">
        <f t="shared" si="37"/>
        <v>6.3440528852065281</v>
      </c>
      <c r="BX38" s="17">
        <f t="shared" si="38"/>
        <v>-0.2720486119141281</v>
      </c>
      <c r="BY38" s="33">
        <v>6.47417916198368E-4</v>
      </c>
      <c r="BZ38" s="33">
        <v>4.4631814386406996E-6</v>
      </c>
      <c r="CB38">
        <f t="shared" si="39"/>
        <v>6.6748469555961751</v>
      </c>
      <c r="CC38">
        <f t="shared" si="40"/>
        <v>5.7698191447243197E-2</v>
      </c>
      <c r="CD38" s="33">
        <v>2.7012472927198797E-10</v>
      </c>
      <c r="CE38" s="33">
        <v>1.3616399087353099E-11</v>
      </c>
      <c r="CJ38">
        <f t="shared" si="41"/>
        <v>7.2147939645995844</v>
      </c>
      <c r="CK38" s="17">
        <f t="shared" si="51"/>
        <v>0.75077799030848613</v>
      </c>
      <c r="CQ38" s="12"/>
      <c r="CT38">
        <f t="shared" si="6"/>
        <v>8.8372769755277609</v>
      </c>
      <c r="CU38">
        <f t="shared" si="7"/>
        <v>2.6666666666666665</v>
      </c>
      <c r="CV38">
        <f t="shared" si="8"/>
        <v>9.0453996630805307</v>
      </c>
      <c r="CW38">
        <f t="shared" si="9"/>
        <v>7.4548247657684374</v>
      </c>
      <c r="CX38">
        <f t="shared" si="10"/>
        <v>2.1350791208118824</v>
      </c>
      <c r="CY38">
        <f t="shared" si="11"/>
        <v>2.898818719254455</v>
      </c>
      <c r="CZ38">
        <f t="shared" si="12"/>
        <v>7.030964531157454</v>
      </c>
      <c r="DB38">
        <f t="shared" si="13"/>
        <v>-8.8372769755277609</v>
      </c>
      <c r="DC38">
        <f t="shared" si="14"/>
        <v>-2.5883797478365853</v>
      </c>
      <c r="DD38">
        <f t="shared" si="15"/>
        <v>-0.5562556695986931</v>
      </c>
      <c r="DE38">
        <f t="shared" si="16"/>
        <v>4.5031511775396016</v>
      </c>
      <c r="DF38" s="17">
        <f t="shared" si="17"/>
        <v>3.6051208233346705</v>
      </c>
      <c r="DG38">
        <f t="shared" si="18"/>
        <v>-0.12200907396062988</v>
      </c>
      <c r="DI38" s="16"/>
      <c r="DJ38" s="15"/>
      <c r="DN38" s="16"/>
      <c r="DO38" s="15"/>
      <c r="DS38" s="16"/>
      <c r="DT38" s="15"/>
    </row>
    <row r="39" spans="2:124" x14ac:dyDescent="0.25">
      <c r="B39">
        <v>1</v>
      </c>
      <c r="C39">
        <v>22</v>
      </c>
      <c r="D39" t="s">
        <v>31</v>
      </c>
      <c r="E39">
        <v>19722512.811123598</v>
      </c>
      <c r="F39">
        <f t="shared" si="22"/>
        <v>1.75</v>
      </c>
      <c r="G39">
        <f t="shared" si="23"/>
        <v>7.2949622468365192</v>
      </c>
      <c r="AD39" t="s">
        <v>6</v>
      </c>
      <c r="AG39" s="12">
        <f t="shared" si="24"/>
        <v>1.6666666666666667</v>
      </c>
      <c r="AH39" s="24">
        <f t="shared" si="55"/>
        <v>7.2656203293368051</v>
      </c>
      <c r="AI39" s="23">
        <f t="shared" si="42"/>
        <v>7.1295378712942004</v>
      </c>
      <c r="AJ39" s="23">
        <f t="shared" si="52"/>
        <v>6.9875564729136759</v>
      </c>
      <c r="AK39" s="29">
        <f t="shared" si="43"/>
        <v>6.7316477812378359</v>
      </c>
      <c r="AL39" s="30">
        <f t="shared" si="44"/>
        <v>6.6538128306717574</v>
      </c>
      <c r="AM39" s="31">
        <f t="shared" si="58"/>
        <v>6.6176659840152459</v>
      </c>
      <c r="AN39" s="1">
        <f t="shared" si="46"/>
        <v>7.4518316377258365E-2</v>
      </c>
      <c r="AO39" s="1">
        <f t="shared" si="47"/>
        <v>9.5126160013077887E-2</v>
      </c>
      <c r="AP39" s="1">
        <f t="shared" si="48"/>
        <v>0.10099692670748088</v>
      </c>
      <c r="AQ39" s="1">
        <f t="shared" si="49"/>
        <v>0.11536589541010914</v>
      </c>
      <c r="AR39" s="1">
        <f t="shared" si="26"/>
        <v>1.736638523486126E-2</v>
      </c>
      <c r="AT39" s="1">
        <f t="shared" si="50"/>
        <v>1.6666666666666667</v>
      </c>
      <c r="AU39" s="1">
        <f t="shared" si="27"/>
        <v>180.08350370748136</v>
      </c>
      <c r="AV39" s="1">
        <f t="shared" si="28"/>
        <v>110.50961563713442</v>
      </c>
      <c r="AW39" s="1">
        <f t="shared" si="29"/>
        <v>98.035571027882085</v>
      </c>
      <c r="AX39" s="1">
        <f t="shared" si="30"/>
        <v>75.135489063703503</v>
      </c>
      <c r="AY39" s="1">
        <f t="shared" si="57"/>
        <v>3315.745116708255</v>
      </c>
      <c r="BD39" s="19"/>
      <c r="BE39" s="32">
        <f t="shared" si="54"/>
        <v>7.2592522738110308</v>
      </c>
      <c r="BF39" s="17">
        <f t="shared" si="56"/>
        <v>-6.3680555257743521E-3</v>
      </c>
      <c r="BH39" s="23">
        <f t="shared" si="53"/>
        <v>6.3094796371750457</v>
      </c>
      <c r="BI39">
        <f t="shared" si="32"/>
        <v>-0.82005823411915468</v>
      </c>
      <c r="BJ39">
        <v>5752341903399.5596</v>
      </c>
      <c r="BK39">
        <v>57012490482.008301</v>
      </c>
      <c r="BM39" s="28">
        <f t="shared" si="33"/>
        <v>6.524405718113135</v>
      </c>
      <c r="BN39">
        <f t="shared" si="34"/>
        <v>-0.46315075480054091</v>
      </c>
      <c r="BO39">
        <v>859.64778360587104</v>
      </c>
      <c r="BP39" s="33">
        <v>37.6631405938613</v>
      </c>
      <c r="BR39" s="29">
        <f t="shared" si="35"/>
        <v>6.4816383811579392</v>
      </c>
      <c r="BS39" s="21">
        <f t="shared" si="36"/>
        <v>-0.25000940007989669</v>
      </c>
      <c r="BT39" s="33">
        <v>2.88063096778862E-3</v>
      </c>
      <c r="BU39" s="33">
        <v>1.9668614582687498E-5</v>
      </c>
      <c r="BW39" s="17">
        <f t="shared" si="37"/>
        <v>6.3600353679268737</v>
      </c>
      <c r="BX39" s="17">
        <f t="shared" si="38"/>
        <v>-0.2937774627448837</v>
      </c>
      <c r="BY39" s="33">
        <v>6.7319517059013395E-4</v>
      </c>
      <c r="BZ39" s="33">
        <v>4.6099652567603104E-6</v>
      </c>
      <c r="CB39">
        <f t="shared" si="39"/>
        <v>6.6928545540162059</v>
      </c>
      <c r="CC39">
        <f t="shared" si="40"/>
        <v>7.518857000096002E-2</v>
      </c>
      <c r="CD39" s="33">
        <v>2.7990915298359798E-10</v>
      </c>
      <c r="CE39" s="33">
        <v>1.4085027644911799E-11</v>
      </c>
      <c r="CJ39">
        <f t="shared" si="41"/>
        <v>7.2316477812378359</v>
      </c>
      <c r="CK39" s="17">
        <f t="shared" si="51"/>
        <v>0.75000940007989669</v>
      </c>
      <c r="CQ39" s="12"/>
      <c r="CT39">
        <f t="shared" si="6"/>
        <v>8.888120609971633</v>
      </c>
      <c r="CU39">
        <f t="shared" si="7"/>
        <v>2.75</v>
      </c>
      <c r="CV39">
        <f t="shared" si="8"/>
        <v>9.127534643483564</v>
      </c>
      <c r="CW39">
        <f t="shared" si="9"/>
        <v>7.4862006094398224</v>
      </c>
      <c r="CX39">
        <f t="shared" si="10"/>
        <v>2.0001277817522554</v>
      </c>
      <c r="CY39">
        <f t="shared" si="11"/>
        <v>2.787741989300605</v>
      </c>
      <c r="CZ39">
        <f t="shared" si="12"/>
        <v>7.0489737371697787</v>
      </c>
      <c r="DB39">
        <f t="shared" si="13"/>
        <v>-8.888120609971633</v>
      </c>
      <c r="DC39">
        <f t="shared" si="14"/>
        <v>-2.6582196859210221</v>
      </c>
      <c r="DD39">
        <f t="shared" si="15"/>
        <v>-0.55643624080322951</v>
      </c>
      <c r="DE39">
        <f t="shared" si="16"/>
        <v>4.6478661953974019</v>
      </c>
      <c r="DF39" s="17">
        <f t="shared" si="17"/>
        <v>3.7251052454207154</v>
      </c>
      <c r="DG39">
        <f t="shared" si="18"/>
        <v>-0.12200907396062988</v>
      </c>
      <c r="DI39" s="16"/>
      <c r="DJ39" s="15"/>
      <c r="DN39" s="16"/>
      <c r="DO39" s="15"/>
      <c r="DS39" s="16"/>
      <c r="DT39" s="15"/>
    </row>
    <row r="40" spans="2:124" x14ac:dyDescent="0.25">
      <c r="B40">
        <v>1</v>
      </c>
      <c r="C40">
        <v>23</v>
      </c>
      <c r="D40" t="s">
        <v>32</v>
      </c>
      <c r="E40">
        <v>33497683.181183498</v>
      </c>
      <c r="F40">
        <f t="shared" si="22"/>
        <v>1.8333333333333333</v>
      </c>
      <c r="G40">
        <f t="shared" si="23"/>
        <v>7.5250147707257309</v>
      </c>
      <c r="AG40" s="12">
        <f t="shared" si="24"/>
        <v>1.75</v>
      </c>
      <c r="AH40" s="24">
        <f t="shared" si="55"/>
        <v>7.3580480407376898</v>
      </c>
      <c r="AI40" s="23">
        <f t="shared" si="42"/>
        <v>7.201470353719845</v>
      </c>
      <c r="AJ40" s="23">
        <f t="shared" si="52"/>
        <v>6.9786947741202816</v>
      </c>
      <c r="AK40" s="29">
        <f t="shared" si="43"/>
        <v>6.7872202313214025</v>
      </c>
      <c r="AL40" s="30">
        <f t="shared" si="44"/>
        <v>6.6835486238022499</v>
      </c>
      <c r="AM40" s="31">
        <f t="shared" si="58"/>
        <v>6.6181832038815589</v>
      </c>
      <c r="AN40" s="1">
        <f t="shared" si="46"/>
        <v>8.088057730230977E-2</v>
      </c>
      <c r="AO40" s="1">
        <f t="shared" si="47"/>
        <v>1.9713339173560919E-2</v>
      </c>
      <c r="AP40" s="1">
        <f t="shared" si="48"/>
        <v>8.7161333941181585E-2</v>
      </c>
      <c r="AQ40" s="1">
        <f t="shared" si="49"/>
        <v>9.7907653994816587E-2</v>
      </c>
      <c r="AR40" s="1">
        <f t="shared" si="26"/>
        <v>3.1065471803742438E-2</v>
      </c>
      <c r="AT40" s="1">
        <f t="shared" si="50"/>
        <v>1.75</v>
      </c>
      <c r="AU40" s="1">
        <f t="shared" si="27"/>
        <v>152.8662159106367</v>
      </c>
      <c r="AV40" s="1">
        <f t="shared" si="28"/>
        <v>2573.2359591762865</v>
      </c>
      <c r="AW40" s="1">
        <f t="shared" si="29"/>
        <v>131.62920661392312</v>
      </c>
      <c r="AX40" s="1">
        <f t="shared" si="30"/>
        <v>104.31979170390063</v>
      </c>
      <c r="AY40" s="1">
        <f t="shared" si="57"/>
        <v>1036.2012035696628</v>
      </c>
      <c r="BD40" s="19"/>
      <c r="BE40" s="32">
        <f t="shared" si="54"/>
        <v>7.3388290536017706</v>
      </c>
      <c r="BF40" s="17">
        <f t="shared" si="56"/>
        <v>-1.9218987135919186E-2</v>
      </c>
      <c r="BH40" s="23">
        <f t="shared" si="53"/>
        <v>6.3217746440927485</v>
      </c>
      <c r="BI40">
        <f t="shared" si="32"/>
        <v>-0.87969570962709653</v>
      </c>
      <c r="BJ40">
        <v>6044843935694.1201</v>
      </c>
      <c r="BK40">
        <v>59885569756.0616</v>
      </c>
      <c r="BM40" s="28">
        <f t="shared" si="33"/>
        <v>6.5555998678393532</v>
      </c>
      <c r="BN40">
        <f t="shared" si="34"/>
        <v>-0.42309490628092838</v>
      </c>
      <c r="BO40">
        <v>912.96396604630104</v>
      </c>
      <c r="BP40" s="33">
        <v>39.780567817518197</v>
      </c>
      <c r="BR40" s="29">
        <f t="shared" si="35"/>
        <v>6.498357301251211</v>
      </c>
      <c r="BS40" s="21">
        <f t="shared" si="36"/>
        <v>-0.28886293007019148</v>
      </c>
      <c r="BT40" s="33">
        <v>2.9949444484528602E-3</v>
      </c>
      <c r="BU40" s="33">
        <v>2.0308788241848599E-5</v>
      </c>
      <c r="BW40" s="17">
        <f t="shared" si="37"/>
        <v>6.3752975015860951</v>
      </c>
      <c r="BX40" s="17">
        <f t="shared" si="38"/>
        <v>-0.3082511222161548</v>
      </c>
      <c r="BY40" s="33">
        <v>6.9843719631559496E-4</v>
      </c>
      <c r="BZ40" s="33">
        <v>4.7513255656446497E-6</v>
      </c>
      <c r="CB40">
        <f t="shared" si="39"/>
        <v>6.7108622786378174</v>
      </c>
      <c r="CC40">
        <f t="shared" si="40"/>
        <v>9.2679074756258473E-2</v>
      </c>
      <c r="CD40" s="33">
        <v>2.8941072605357598E-10</v>
      </c>
      <c r="CE40" s="33">
        <v>1.4538097625579801E-11</v>
      </c>
      <c r="CJ40">
        <f t="shared" si="41"/>
        <v>7.2872202313214025</v>
      </c>
      <c r="CK40" s="17">
        <f t="shared" si="51"/>
        <v>0.78886293007019148</v>
      </c>
      <c r="CQ40" s="12"/>
      <c r="CT40">
        <f t="shared" si="6"/>
        <v>8.9354565331410019</v>
      </c>
      <c r="CU40" s="4">
        <f t="shared" si="7"/>
        <v>2.8333333333333335</v>
      </c>
      <c r="CV40" s="4">
        <f t="shared" si="8"/>
        <v>9.2097402701067121</v>
      </c>
      <c r="CW40">
        <f t="shared" si="9"/>
        <v>7.5175828216339617</v>
      </c>
      <c r="CX40">
        <f t="shared" si="10"/>
        <v>1.8651764464075997</v>
      </c>
      <c r="CY40">
        <f t="shared" si="11"/>
        <v>2.6766653063319072</v>
      </c>
      <c r="CZ40">
        <f t="shared" si="12"/>
        <v>7.0669830639223381</v>
      </c>
      <c r="DB40">
        <f t="shared" si="13"/>
        <v>-8.9354565331410019</v>
      </c>
      <c r="DC40">
        <f t="shared" si="14"/>
        <v>-2.7281302672914487</v>
      </c>
      <c r="DD40">
        <f t="shared" si="15"/>
        <v>-0.55661696930560378</v>
      </c>
      <c r="DE40">
        <f t="shared" si="16"/>
        <v>4.792215745648595</v>
      </c>
      <c r="DF40" s="17">
        <f t="shared" si="17"/>
        <v>3.8447351202383251</v>
      </c>
      <c r="DG40">
        <f t="shared" si="18"/>
        <v>-0.12200907396062988</v>
      </c>
      <c r="DI40" s="16"/>
      <c r="DJ40" s="15"/>
      <c r="DN40" s="16"/>
      <c r="DO40" s="15"/>
      <c r="DS40" s="16"/>
      <c r="DT40" s="15"/>
    </row>
    <row r="41" spans="2:124" s="37" customFormat="1" x14ac:dyDescent="0.25">
      <c r="B41" s="37">
        <v>1</v>
      </c>
      <c r="C41" s="37">
        <v>24</v>
      </c>
      <c r="D41" s="37" t="s">
        <v>33</v>
      </c>
      <c r="E41" s="37">
        <v>35891313.701638199</v>
      </c>
      <c r="F41">
        <f t="shared" si="22"/>
        <v>1.9166666666666667</v>
      </c>
      <c r="G41" s="37">
        <f t="shared" si="23"/>
        <v>7.5549893547648592</v>
      </c>
      <c r="AG41" s="12">
        <f t="shared" si="24"/>
        <v>1.8333333333333333</v>
      </c>
      <c r="AH41" s="37">
        <f t="shared" si="55"/>
        <v>7.4972183346271244</v>
      </c>
      <c r="AI41" s="37">
        <f t="shared" si="42"/>
        <v>7.2846943776767503</v>
      </c>
      <c r="AJ41" s="23">
        <f t="shared" si="52"/>
        <v>6.9741312936856703</v>
      </c>
      <c r="AK41" s="29">
        <f t="shared" si="43"/>
        <v>6.7776204671759093</v>
      </c>
      <c r="AL41" s="30">
        <f t="shared" si="44"/>
        <v>6.7119404304115191</v>
      </c>
      <c r="AM41" s="31">
        <f t="shared" si="58"/>
        <v>6.6187004237478719</v>
      </c>
      <c r="AN41" s="1">
        <f t="shared" si="46"/>
        <v>9.2039374478985525E-2</v>
      </c>
      <c r="AO41" s="1">
        <f t="shared" si="47"/>
        <v>0.10561752624819923</v>
      </c>
      <c r="AP41" s="1">
        <f t="shared" si="48"/>
        <v>9.8789701762980936E-2</v>
      </c>
      <c r="AQ41" s="1">
        <f t="shared" si="49"/>
        <v>0.12419367166101822</v>
      </c>
      <c r="AR41" s="1">
        <f t="shared" si="26"/>
        <v>5.0778115631350505E-3</v>
      </c>
      <c r="AS41" s="1"/>
      <c r="AT41" s="1">
        <f t="shared" si="50"/>
        <v>1.8333333333333333</v>
      </c>
      <c r="AU41" s="1">
        <f t="shared" si="27"/>
        <v>118.04638259235229</v>
      </c>
      <c r="AV41" s="1">
        <f t="shared" si="28"/>
        <v>89.645401646003876</v>
      </c>
      <c r="AW41" s="1">
        <f t="shared" si="29"/>
        <v>102.46526116378412</v>
      </c>
      <c r="AX41" s="1">
        <f t="shared" si="30"/>
        <v>64.833738723888942</v>
      </c>
      <c r="AY41" s="1">
        <f t="shared" si="57"/>
        <v>38783.485739544813</v>
      </c>
      <c r="AZ41" s="1"/>
      <c r="BA41" s="1"/>
      <c r="BB41" s="1"/>
      <c r="BC41" s="1"/>
      <c r="BD41" s="19"/>
      <c r="BE41" s="32">
        <f t="shared" si="54"/>
        <v>7.4182166451360443</v>
      </c>
      <c r="BF41" s="38">
        <f t="shared" si="56"/>
        <v>-7.9001689491080107E-2</v>
      </c>
      <c r="BH41" s="23">
        <f t="shared" si="53"/>
        <v>6.3340696539740664</v>
      </c>
      <c r="BI41" s="37">
        <f t="shared" si="32"/>
        <v>-0.95062472370268392</v>
      </c>
      <c r="BJ41" s="37">
        <v>6339114232037.46</v>
      </c>
      <c r="BK41" s="37">
        <v>62773609967.862999</v>
      </c>
      <c r="BM41" s="28">
        <f t="shared" si="33"/>
        <v>6.5867861931584546</v>
      </c>
      <c r="BN41">
        <f t="shared" si="34"/>
        <v>-0.38734510052721571</v>
      </c>
      <c r="BO41" s="37">
        <v>967.63502404216797</v>
      </c>
      <c r="BP41" s="39">
        <v>41.931120352753403</v>
      </c>
      <c r="BR41" s="29">
        <f t="shared" si="35"/>
        <v>6.5142383078780233</v>
      </c>
      <c r="BS41" s="38">
        <f t="shared" si="36"/>
        <v>-0.263382159297886</v>
      </c>
      <c r="BT41" s="39">
        <v>3.1074293533352999E-3</v>
      </c>
      <c r="BU41" s="39">
        <v>2.09283097023266E-5</v>
      </c>
      <c r="BW41" s="17">
        <f t="shared" si="37"/>
        <v>6.3898612112010689</v>
      </c>
      <c r="BX41" s="38">
        <f t="shared" si="38"/>
        <v>-0.32207921921045024</v>
      </c>
      <c r="BY41" s="39">
        <v>7.2315514510243502E-4</v>
      </c>
      <c r="BZ41" s="39">
        <v>4.8874629700989304E-6</v>
      </c>
      <c r="CB41">
        <f t="shared" si="39"/>
        <v>6.7288701290322743</v>
      </c>
      <c r="CC41" s="37">
        <f t="shared" si="40"/>
        <v>0.1101697052844024</v>
      </c>
      <c r="CD41" s="39">
        <v>2.98637633833777E-10</v>
      </c>
      <c r="CE41" s="39">
        <v>1.49761259875383E-11</v>
      </c>
      <c r="CJ41" s="37">
        <f t="shared" si="41"/>
        <v>7.2776204671759093</v>
      </c>
      <c r="CK41" s="38">
        <f t="shared" si="51"/>
        <v>0.763382159297886</v>
      </c>
      <c r="CT41">
        <f t="shared" si="6"/>
        <v>8.9791661227933943</v>
      </c>
      <c r="CU41">
        <f t="shared" si="7"/>
        <v>2.9166666666666665</v>
      </c>
      <c r="CV41">
        <f t="shared" si="8"/>
        <v>9.2920164841026427</v>
      </c>
      <c r="CW41">
        <f t="shared" si="9"/>
        <v>7.5489713171387152</v>
      </c>
      <c r="CX41">
        <f t="shared" si="10"/>
        <v>1.730225113774031</v>
      </c>
      <c r="CY41">
        <f t="shared" si="11"/>
        <v>2.5655886609637957</v>
      </c>
      <c r="CZ41">
        <f t="shared" si="12"/>
        <v>7.0849925110049519</v>
      </c>
      <c r="DB41">
        <f t="shared" si="13"/>
        <v>-8.9791661227933943</v>
      </c>
      <c r="DC41">
        <f t="shared" si="14"/>
        <v>-2.7981114331029753</v>
      </c>
      <c r="DD41">
        <f t="shared" si="15"/>
        <v>-7.5489713171387152</v>
      </c>
      <c r="DE41">
        <f t="shared" si="16"/>
        <v>-1.730225113774031</v>
      </c>
      <c r="DF41" s="17">
        <f t="shared" si="17"/>
        <v>-2.5655886609637957</v>
      </c>
      <c r="DG41">
        <f t="shared" si="18"/>
        <v>-7.0849925110049519</v>
      </c>
      <c r="DI41" s="38"/>
      <c r="DN41" s="38"/>
      <c r="DS41" s="38"/>
    </row>
    <row r="42" spans="2:124" x14ac:dyDescent="0.25">
      <c r="B42">
        <v>1</v>
      </c>
      <c r="C42">
        <v>25</v>
      </c>
      <c r="D42" t="s">
        <v>34</v>
      </c>
      <c r="E42">
        <v>33438212.7283655</v>
      </c>
      <c r="F42">
        <f t="shared" si="22"/>
        <v>2</v>
      </c>
      <c r="G42">
        <f t="shared" si="23"/>
        <v>7.5242430563581228</v>
      </c>
      <c r="AG42" s="12">
        <f t="shared" si="24"/>
        <v>1.9166666666666667</v>
      </c>
      <c r="AH42" s="24">
        <f t="shared" si="55"/>
        <v>7.5073462380824312</v>
      </c>
      <c r="AI42" s="23">
        <f t="shared" si="42"/>
        <v>7.4014419037933576</v>
      </c>
      <c r="AJ42" s="23">
        <f t="shared" si="52"/>
        <v>6.9824697704834957</v>
      </c>
      <c r="AK42" s="29">
        <f t="shared" si="43"/>
        <v>6.7420222503387954</v>
      </c>
      <c r="AL42" s="30">
        <f t="shared" si="44"/>
        <v>6.6985624059695068</v>
      </c>
      <c r="AM42" s="31">
        <f t="shared" si="58"/>
        <v>6.619217643614185</v>
      </c>
      <c r="AN42" s="1">
        <f t="shared" si="46"/>
        <v>6.3244453466370171E-2</v>
      </c>
      <c r="AO42" s="1">
        <f t="shared" si="47"/>
        <v>9.2863024432405197E-2</v>
      </c>
      <c r="AP42" s="1">
        <f t="shared" si="48"/>
        <v>1.8365004411303541E-2</v>
      </c>
      <c r="AQ42" s="1">
        <f t="shared" si="49"/>
        <v>6.6849078562953912E-2</v>
      </c>
      <c r="AR42" s="1">
        <f t="shared" si="26"/>
        <v>4.5343746177236459E-2</v>
      </c>
      <c r="AT42" s="1">
        <f t="shared" si="50"/>
        <v>1.9166666666666667</v>
      </c>
      <c r="AU42" s="1">
        <f t="shared" si="27"/>
        <v>250.00869441111928</v>
      </c>
      <c r="AV42" s="1">
        <f t="shared" si="28"/>
        <v>115.961640865473</v>
      </c>
      <c r="AW42" s="1">
        <f t="shared" si="29"/>
        <v>2964.9537688526775</v>
      </c>
      <c r="AX42" s="1">
        <f t="shared" si="30"/>
        <v>223.77375483045</v>
      </c>
      <c r="AY42" s="1">
        <f t="shared" si="57"/>
        <v>486.36823705285258</v>
      </c>
      <c r="BD42" s="19"/>
      <c r="BE42" s="32">
        <f t="shared" si="54"/>
        <v>7.4973895431783522</v>
      </c>
      <c r="BF42" s="17">
        <f t="shared" si="56"/>
        <v>-9.956694904079022E-3</v>
      </c>
      <c r="BH42" s="23">
        <f t="shared" si="53"/>
        <v>6.3463646668165294</v>
      </c>
      <c r="BI42">
        <f t="shared" si="32"/>
        <v>-1.0550772369768282</v>
      </c>
      <c r="BJ42">
        <v>6635163484143.1104</v>
      </c>
      <c r="BK42">
        <v>65676689043.039902</v>
      </c>
      <c r="BM42" s="28">
        <f t="shared" si="33"/>
        <v>6.6179666548909388</v>
      </c>
      <c r="BN42">
        <f t="shared" si="34"/>
        <v>-0.36450311559255688</v>
      </c>
      <c r="BO42">
        <v>1023.69558984154</v>
      </c>
      <c r="BP42" s="33">
        <v>44.115324287788503</v>
      </c>
      <c r="BR42" s="29">
        <f t="shared" si="35"/>
        <v>6.5293426010315168</v>
      </c>
      <c r="BS42" s="21">
        <f t="shared" si="36"/>
        <v>-0.21267964930727867</v>
      </c>
      <c r="BT42" s="33">
        <v>3.2181151019521998E-3</v>
      </c>
      <c r="BU42" s="33">
        <v>2.1527846127653601E-5</v>
      </c>
      <c r="BW42" s="17">
        <f t="shared" si="37"/>
        <v>6.4037549007985772</v>
      </c>
      <c r="BX42" s="17">
        <f t="shared" si="38"/>
        <v>-0.29480750517092957</v>
      </c>
      <c r="BY42" s="33">
        <v>7.4735993490928699E-4</v>
      </c>
      <c r="BZ42" s="33">
        <v>5.0185706437688798E-6</v>
      </c>
      <c r="CB42">
        <f t="shared" si="39"/>
        <v>6.7468781047722999</v>
      </c>
      <c r="CC42">
        <f t="shared" si="40"/>
        <v>0.12766046115811491</v>
      </c>
      <c r="CD42" s="33">
        <v>3.07597824515662E-10</v>
      </c>
      <c r="CE42" s="33">
        <v>1.5399612496874801E-11</v>
      </c>
      <c r="CJ42">
        <f t="shared" si="41"/>
        <v>7.2420222503387954</v>
      </c>
      <c r="CK42" s="17">
        <f t="shared" si="51"/>
        <v>0.71267964930727867</v>
      </c>
      <c r="CQ42" s="12"/>
      <c r="CT42">
        <f t="shared" si="6"/>
        <v>9.0191885868111559</v>
      </c>
      <c r="CU42">
        <f t="shared" si="7"/>
        <v>3</v>
      </c>
      <c r="CV42">
        <f t="shared" si="8"/>
        <v>9.3743632266730543</v>
      </c>
      <c r="CW42">
        <f t="shared" si="9"/>
        <v>7.5803660118820977</v>
      </c>
      <c r="CX42">
        <f t="shared" si="10"/>
        <v>1.5952737831189414</v>
      </c>
      <c r="CY42">
        <f t="shared" si="11"/>
        <v>2.4545120456861209</v>
      </c>
      <c r="CZ42">
        <f t="shared" si="12"/>
        <v>7.1030020780088323</v>
      </c>
      <c r="DB42">
        <f t="shared" si="13"/>
        <v>-9.0191885868111559</v>
      </c>
      <c r="DC42">
        <f t="shared" si="14"/>
        <v>-2.868163124559743</v>
      </c>
      <c r="DD42">
        <f t="shared" si="15"/>
        <v>-7.5803660118820977</v>
      </c>
      <c r="DE42">
        <f t="shared" si="16"/>
        <v>-1.5952737831189414</v>
      </c>
      <c r="DF42" s="17">
        <f t="shared" si="17"/>
        <v>-2.4545120456861209</v>
      </c>
      <c r="DG42">
        <f t="shared" si="18"/>
        <v>-7.1030020780088323</v>
      </c>
      <c r="DI42" s="16"/>
      <c r="DJ42" s="15"/>
      <c r="DN42" s="16"/>
      <c r="DO42" s="15"/>
      <c r="DS42" s="16"/>
      <c r="DT42" s="15"/>
    </row>
    <row r="43" spans="2:124" x14ac:dyDescent="0.25">
      <c r="B43">
        <v>1</v>
      </c>
      <c r="C43">
        <v>26</v>
      </c>
      <c r="D43" t="s">
        <v>35</v>
      </c>
      <c r="E43">
        <v>49202128.380558297</v>
      </c>
      <c r="F43">
        <f t="shared" si="22"/>
        <v>2.0833333333333335</v>
      </c>
      <c r="G43">
        <f t="shared" si="23"/>
        <v>7.6919838898392907</v>
      </c>
      <c r="AG43" s="12">
        <f t="shared" si="24"/>
        <v>2</v>
      </c>
      <c r="AH43" s="24">
        <f t="shared" si="55"/>
        <v>7.5581062238501389</v>
      </c>
      <c r="AI43" s="23">
        <f t="shared" si="42"/>
        <v>7.4754053303642962</v>
      </c>
      <c r="AJ43" s="23">
        <f t="shared" si="52"/>
        <v>7.0757624708123252</v>
      </c>
      <c r="AK43" s="29">
        <f t="shared" si="43"/>
        <v>6.7068641724587295</v>
      </c>
      <c r="AL43" s="30">
        <f t="shared" si="44"/>
        <v>6.6819373104038151</v>
      </c>
      <c r="AM43" s="31">
        <f t="shared" si="58"/>
        <v>6.6197348634804989</v>
      </c>
      <c r="AN43" s="1">
        <f t="shared" si="46"/>
        <v>5.5771581499401396E-2</v>
      </c>
      <c r="AO43" s="1">
        <f t="shared" si="47"/>
        <v>0.12673765464595729</v>
      </c>
      <c r="AP43" s="1">
        <f t="shared" si="48"/>
        <v>2.7412031674387632E-2</v>
      </c>
      <c r="AQ43" s="1">
        <f t="shared" si="49"/>
        <v>4.1005735214153134E-2</v>
      </c>
      <c r="AR43" s="1">
        <f t="shared" si="26"/>
        <v>3.6336258900721848E-2</v>
      </c>
      <c r="AT43" s="1">
        <f t="shared" si="50"/>
        <v>2</v>
      </c>
      <c r="AU43" s="1">
        <f t="shared" si="27"/>
        <v>321.49489437282</v>
      </c>
      <c r="AV43" s="1">
        <f t="shared" si="28"/>
        <v>62.257068618009178</v>
      </c>
      <c r="AW43" s="1">
        <f t="shared" si="29"/>
        <v>1330.814579509077</v>
      </c>
      <c r="AX43" s="1">
        <f t="shared" si="30"/>
        <v>594.71760389469807</v>
      </c>
      <c r="AY43" s="1">
        <f t="shared" si="57"/>
        <v>757.39001863272688</v>
      </c>
      <c r="BD43" s="19"/>
      <c r="BE43" s="32">
        <f t="shared" si="54"/>
        <v>7.5763153980690863</v>
      </c>
      <c r="BF43" s="17">
        <f t="shared" si="56"/>
        <v>1.820917421894741E-2</v>
      </c>
      <c r="BH43" s="23">
        <f t="shared" si="53"/>
        <v>6.358659682617672</v>
      </c>
      <c r="BI43">
        <f t="shared" si="32"/>
        <v>-1.1167456477466242</v>
      </c>
      <c r="BJ43">
        <v>6933002448381.9902</v>
      </c>
      <c r="BK43">
        <v>68594885313.190102</v>
      </c>
      <c r="BM43" s="28">
        <f t="shared" si="33"/>
        <v>6.6491430270841345</v>
      </c>
      <c r="BN43">
        <f t="shared" si="34"/>
        <v>-0.42661944372819072</v>
      </c>
      <c r="BO43">
        <v>1081.18118406708</v>
      </c>
      <c r="BP43" s="33">
        <v>46.333714111253201</v>
      </c>
      <c r="BR43" s="29">
        <f t="shared" si="35"/>
        <v>6.543726690547083</v>
      </c>
      <c r="BS43" s="21">
        <f t="shared" si="36"/>
        <v>-0.16313748191164645</v>
      </c>
      <c r="BT43" s="33">
        <v>3.3270306350497501E-3</v>
      </c>
      <c r="BU43" s="33">
        <v>2.2108043084610999E-5</v>
      </c>
      <c r="BW43" s="17">
        <f t="shared" si="37"/>
        <v>6.4170104260138654</v>
      </c>
      <c r="BX43" s="17">
        <f t="shared" si="38"/>
        <v>-0.26492688438994971</v>
      </c>
      <c r="BY43" s="33">
        <v>7.71062254878344E-4</v>
      </c>
      <c r="BZ43" s="33">
        <v>5.1448346050098403E-6</v>
      </c>
      <c r="CB43">
        <f t="shared" si="39"/>
        <v>6.7648862054320658</v>
      </c>
      <c r="CC43">
        <f t="shared" si="40"/>
        <v>0.14515134195156687</v>
      </c>
      <c r="CD43" s="33">
        <v>3.1629901601122302E-10</v>
      </c>
      <c r="CE43" s="33">
        <v>1.58090402999027E-11</v>
      </c>
      <c r="CJ43">
        <f t="shared" si="41"/>
        <v>7.2068641724587295</v>
      </c>
      <c r="CK43" s="17">
        <f t="shared" si="51"/>
        <v>0.66313748191164645</v>
      </c>
      <c r="CQ43" s="12"/>
      <c r="CT43">
        <f t="shared" si="6"/>
        <v>9.0555249701335381</v>
      </c>
      <c r="CU43">
        <f t="shared" si="7"/>
        <v>3.0833333333333335</v>
      </c>
      <c r="CV43">
        <f t="shared" si="8"/>
        <v>9.4567804390686234</v>
      </c>
      <c r="CW43">
        <f t="shared" si="9"/>
        <v>7.6117668229170272</v>
      </c>
      <c r="CX43">
        <f t="shared" si="10"/>
        <v>1.4603224539076931</v>
      </c>
      <c r="CY43">
        <f t="shared" si="11"/>
        <v>2.3434354544887772</v>
      </c>
      <c r="CZ43">
        <f t="shared" si="12"/>
        <v>7.12101176452658</v>
      </c>
      <c r="DB43">
        <f t="shared" si="13"/>
        <v>-9.0555249701335381</v>
      </c>
      <c r="DC43">
        <f t="shared" si="14"/>
        <v>-2.9382852829148689</v>
      </c>
      <c r="DD43">
        <f t="shared" si="15"/>
        <v>-7.6117668229170272</v>
      </c>
      <c r="DE43">
        <f t="shared" si="16"/>
        <v>-1.4603224539076931</v>
      </c>
      <c r="DF43" s="17">
        <f t="shared" si="17"/>
        <v>-2.3434354544887772</v>
      </c>
      <c r="DG43">
        <f t="shared" si="18"/>
        <v>-7.12101176452658</v>
      </c>
      <c r="DI43" s="16"/>
      <c r="DJ43" s="15"/>
      <c r="DN43" s="16"/>
      <c r="DO43" s="15"/>
      <c r="DS43" s="16"/>
      <c r="DT43" s="15"/>
    </row>
    <row r="44" spans="2:124" x14ac:dyDescent="0.25">
      <c r="B44">
        <v>1</v>
      </c>
      <c r="C44">
        <v>27</v>
      </c>
      <c r="D44" t="s">
        <v>36</v>
      </c>
      <c r="E44">
        <v>60595219.109474704</v>
      </c>
      <c r="F44">
        <f t="shared" si="22"/>
        <v>2.1666666666666665</v>
      </c>
      <c r="G44">
        <f t="shared" si="23"/>
        <v>7.7824383602012546</v>
      </c>
      <c r="AG44" s="12">
        <f t="shared" si="24"/>
        <v>2.0833333333333335</v>
      </c>
      <c r="AH44" s="24">
        <f t="shared" si="55"/>
        <v>7.6658011062664855</v>
      </c>
      <c r="AI44" s="23">
        <f t="shared" si="42"/>
        <v>7.5249938412333508</v>
      </c>
      <c r="AJ44" s="23">
        <f t="shared" si="52"/>
        <v>7.1032223132354542</v>
      </c>
      <c r="AK44" s="42">
        <f>AVERAGE(G2628,G2393)</f>
        <v>6.7716370624672209</v>
      </c>
      <c r="AL44" s="30">
        <f t="shared" si="44"/>
        <v>6.6763584795651019</v>
      </c>
      <c r="AM44" s="31">
        <f t="shared" si="58"/>
        <v>6.6202520833468119</v>
      </c>
      <c r="AN44" s="1">
        <f t="shared" si="46"/>
        <v>2.1506677177810511E-2</v>
      </c>
      <c r="AO44" s="1">
        <f t="shared" si="47"/>
        <v>8.472636355992641E-2</v>
      </c>
      <c r="AP44" s="1">
        <f t="shared" si="48"/>
        <v>0.15695984311599143</v>
      </c>
      <c r="AQ44" s="1">
        <f t="shared" si="49"/>
        <v>0.13604954441714048</v>
      </c>
      <c r="AR44" s="1">
        <f t="shared" si="26"/>
        <v>1.9172279363316138E-2</v>
      </c>
      <c r="AT44" s="1">
        <f t="shared" si="50"/>
        <v>2.0833333333333335</v>
      </c>
      <c r="AU44" s="1">
        <f t="shared" si="27"/>
        <v>2161.9884400543651</v>
      </c>
      <c r="AV44" s="1">
        <f t="shared" si="28"/>
        <v>139.30376874993468</v>
      </c>
      <c r="AW44" s="1">
        <f t="shared" si="29"/>
        <v>40.590358594428942</v>
      </c>
      <c r="AX44" s="1">
        <f t="shared" si="30"/>
        <v>54.026373463143635</v>
      </c>
      <c r="AY44" s="1">
        <f t="shared" si="57"/>
        <v>2720.5236325704336</v>
      </c>
      <c r="BD44" s="19"/>
      <c r="BE44" s="32">
        <f t="shared" si="54"/>
        <v>7.6549541299207267</v>
      </c>
      <c r="BF44" s="17">
        <f t="shared" si="56"/>
        <v>-1.0846976345758819E-2</v>
      </c>
      <c r="BH44" s="23">
        <f t="shared" si="53"/>
        <v>6.3709547013750285</v>
      </c>
      <c r="BI44">
        <f t="shared" si="32"/>
        <v>-1.1540391398583223</v>
      </c>
      <c r="BJ44">
        <v>7232641946173.3701</v>
      </c>
      <c r="BK44">
        <v>71528277517.996307</v>
      </c>
      <c r="BM44" s="28">
        <f t="shared" si="33"/>
        <v>6.6803169123226338</v>
      </c>
      <c r="BN44">
        <f t="shared" si="34"/>
        <v>-0.42290540091282036</v>
      </c>
      <c r="BO44">
        <v>1140.1282385540801</v>
      </c>
      <c r="BP44" s="33">
        <v>48.586832846633101</v>
      </c>
      <c r="BR44" s="29">
        <f t="shared" si="35"/>
        <v>6.5574424083417684</v>
      </c>
      <c r="BS44" s="21">
        <f t="shared" si="36"/>
        <v>-0.21419465412545247</v>
      </c>
      <c r="BT44" s="33">
        <v>3.43420442257017E-3</v>
      </c>
      <c r="BU44" s="33">
        <v>2.2669525244469001E-5</v>
      </c>
      <c r="BW44" s="17">
        <f t="shared" si="37"/>
        <v>6.4296610705277129</v>
      </c>
      <c r="BX44" s="17">
        <f t="shared" si="38"/>
        <v>-0.24669740903738901</v>
      </c>
      <c r="BY44" s="33">
        <v>7.9427257018112698E-4</v>
      </c>
      <c r="BZ44" s="33">
        <v>5.2664339824835498E-6</v>
      </c>
      <c r="CB44">
        <f t="shared" si="39"/>
        <v>6.7828944305871932</v>
      </c>
      <c r="CC44">
        <f t="shared" si="40"/>
        <v>0.16264234724038129</v>
      </c>
      <c r="CD44" s="33">
        <v>3.2474870263395601E-10</v>
      </c>
      <c r="CE44" s="33">
        <v>1.62048764764069E-11</v>
      </c>
      <c r="CJ44">
        <f t="shared" si="41"/>
        <v>7.2716370624672209</v>
      </c>
      <c r="CK44" s="17">
        <f t="shared" si="51"/>
        <v>0.71419465412545247</v>
      </c>
      <c r="CQ44" s="12"/>
      <c r="CT44">
        <f t="shared" si="6"/>
        <v>9.0882380850530726</v>
      </c>
      <c r="CU44">
        <f t="shared" si="7"/>
        <v>3.1666666666666665</v>
      </c>
      <c r="CV44">
        <f t="shared" si="8"/>
        <v>9.539268062588933</v>
      </c>
      <c r="CW44">
        <f t="shared" si="9"/>
        <v>7.6431736684062654</v>
      </c>
      <c r="CX44">
        <f t="shared" si="10"/>
        <v>1.3253711257501219</v>
      </c>
      <c r="CY44">
        <f t="shared" si="11"/>
        <v>2.2323588825620839</v>
      </c>
      <c r="CZ44">
        <f t="shared" si="12"/>
        <v>7.1390215701521802</v>
      </c>
      <c r="DB44">
        <f t="shared" si="13"/>
        <v>-9.0882380850530726</v>
      </c>
      <c r="DC44">
        <f t="shared" si="14"/>
        <v>-3.0084778494703732</v>
      </c>
      <c r="DD44">
        <f t="shared" si="15"/>
        <v>-7.6431736684062654</v>
      </c>
      <c r="DE44">
        <f t="shared" si="16"/>
        <v>-1.3253711257501219</v>
      </c>
      <c r="DF44" s="17">
        <f t="shared" si="17"/>
        <v>-2.2323588825620839</v>
      </c>
      <c r="DG44">
        <f t="shared" si="18"/>
        <v>-7.1390215701521802</v>
      </c>
      <c r="DI44" s="16"/>
      <c r="DJ44" s="15"/>
      <c r="DN44" s="16"/>
      <c r="DO44" s="15"/>
      <c r="DS44" s="16"/>
      <c r="DT44" s="15"/>
    </row>
    <row r="45" spans="2:124" x14ac:dyDescent="0.25">
      <c r="B45">
        <v>1</v>
      </c>
      <c r="C45">
        <v>28</v>
      </c>
      <c r="D45" t="s">
        <v>37</v>
      </c>
      <c r="E45">
        <v>65013172.222559102</v>
      </c>
      <c r="F45">
        <f t="shared" si="22"/>
        <v>2.25</v>
      </c>
      <c r="G45">
        <f t="shared" si="23"/>
        <v>7.8130013573199193</v>
      </c>
      <c r="AG45" s="12">
        <f t="shared" si="24"/>
        <v>2.1666666666666665</v>
      </c>
      <c r="AH45" s="24">
        <f t="shared" si="55"/>
        <v>7.7129112100176078</v>
      </c>
      <c r="AI45" s="23">
        <f t="shared" si="42"/>
        <v>7.5796747395639805</v>
      </c>
      <c r="AJ45" s="23">
        <f t="shared" si="52"/>
        <v>7.1528259658746398</v>
      </c>
      <c r="AK45" s="29">
        <f t="shared" ref="AK45:AK108" si="59">6.77163706246722+(KD_total*AG45)</f>
        <v>6.7850847789913651</v>
      </c>
      <c r="AL45" s="43">
        <f t="shared" si="44"/>
        <v>6.6823264113690355</v>
      </c>
      <c r="AM45" s="31">
        <f t="shared" si="58"/>
        <v>6.620769303213125</v>
      </c>
      <c r="AN45" s="1">
        <f t="shared" si="46"/>
        <v>2.6315363249858528E-2</v>
      </c>
      <c r="AO45" s="1">
        <f t="shared" si="47"/>
        <v>2.5819244528118967E-2</v>
      </c>
      <c r="AP45" s="1">
        <f t="shared" si="48"/>
        <v>0.11563361927104224</v>
      </c>
      <c r="AQ45" s="1">
        <f t="shared" si="49"/>
        <v>0.10252238958771179</v>
      </c>
      <c r="AR45" s="1">
        <f t="shared" si="26"/>
        <v>0.1217975468571815</v>
      </c>
      <c r="AT45" s="1">
        <f t="shared" si="50"/>
        <v>2.1666666666666665</v>
      </c>
      <c r="AU45" s="1">
        <f t="shared" si="27"/>
        <v>1444.0467766439499</v>
      </c>
      <c r="AV45" s="1">
        <f t="shared" si="28"/>
        <v>1500.0748807315933</v>
      </c>
      <c r="AW45" s="1">
        <f t="shared" si="29"/>
        <v>74.787972886292508</v>
      </c>
      <c r="AX45" s="1">
        <f t="shared" si="30"/>
        <v>95.13987132380629</v>
      </c>
      <c r="AY45" s="1">
        <f t="shared" si="57"/>
        <v>67.409781217442671</v>
      </c>
      <c r="BD45" s="19"/>
      <c r="BE45" s="32">
        <f t="shared" si="54"/>
        <v>7.7332568688046512</v>
      </c>
      <c r="BF45" s="17">
        <f t="shared" si="56"/>
        <v>2.0345658787043419E-2</v>
      </c>
      <c r="BH45" s="23">
        <f t="shared" si="53"/>
        <v>6.3832497230861378</v>
      </c>
      <c r="BI45">
        <f t="shared" si="32"/>
        <v>-1.1964250164778427</v>
      </c>
      <c r="BJ45">
        <v>7534092864378.4697</v>
      </c>
      <c r="BK45">
        <v>74476944807.353897</v>
      </c>
      <c r="BM45" s="28">
        <f t="shared" si="33"/>
        <v>6.7114897558034121</v>
      </c>
      <c r="BN45">
        <f t="shared" si="34"/>
        <v>-0.4413362100712277</v>
      </c>
      <c r="BO45">
        <v>1200.5741197764401</v>
      </c>
      <c r="BP45" s="33">
        <v>50.875232188870797</v>
      </c>
      <c r="BR45" s="29">
        <f t="shared" si="35"/>
        <v>6.5705371058632247</v>
      </c>
      <c r="BS45" s="21">
        <f t="shared" si="36"/>
        <v>-0.21454767312814038</v>
      </c>
      <c r="BT45" s="33">
        <v>3.5396644714797199E-3</v>
      </c>
      <c r="BU45" s="33">
        <v>2.3212897061354599E-5</v>
      </c>
      <c r="BW45" s="17">
        <f t="shared" si="37"/>
        <v>6.4417402179037353</v>
      </c>
      <c r="BX45" s="17">
        <f t="shared" si="38"/>
        <v>-0.24058619346530019</v>
      </c>
      <c r="BY45" s="33">
        <v>8.1700112675978998E-4</v>
      </c>
      <c r="BZ45" s="33">
        <v>5.3835412708666403E-6</v>
      </c>
      <c r="CB45">
        <f t="shared" si="39"/>
        <v>6.8009027798147441</v>
      </c>
      <c r="CC45">
        <f t="shared" si="40"/>
        <v>0.18013347660161916</v>
      </c>
      <c r="CD45" s="33">
        <v>3.3295416158569701E-10</v>
      </c>
      <c r="CE45" s="33">
        <v>1.6587572574451799E-11</v>
      </c>
      <c r="CJ45">
        <f t="shared" si="41"/>
        <v>7.2850847789913651</v>
      </c>
      <c r="CK45" s="17">
        <f t="shared" si="51"/>
        <v>0.71454767312814038</v>
      </c>
      <c r="CQ45" s="12"/>
      <c r="CT45">
        <f t="shared" si="6"/>
        <v>9.1174483745607802</v>
      </c>
      <c r="CU45">
        <f t="shared" si="7"/>
        <v>3.25</v>
      </c>
      <c r="CV45">
        <f t="shared" si="8"/>
        <v>9.6218260385825189</v>
      </c>
      <c r="CW45">
        <f t="shared" si="9"/>
        <v>7.674586467607579</v>
      </c>
      <c r="CX45">
        <f t="shared" si="10"/>
        <v>1.1904197983614957</v>
      </c>
      <c r="CY45">
        <f t="shared" si="11"/>
        <v>2.1212823260570226</v>
      </c>
      <c r="CZ45">
        <f t="shared" si="12"/>
        <v>7.1570314944809974</v>
      </c>
      <c r="DB45">
        <f t="shared" si="13"/>
        <v>-9.1174483745607802</v>
      </c>
      <c r="DC45">
        <f t="shared" si="14"/>
        <v>-3.0787407655772281</v>
      </c>
      <c r="DD45">
        <f t="shared" si="15"/>
        <v>-7.674586467607579</v>
      </c>
      <c r="DE45">
        <f t="shared" si="16"/>
        <v>-1.1904197983614957</v>
      </c>
      <c r="DF45" s="17">
        <f t="shared" si="17"/>
        <v>-2.1212823260570226</v>
      </c>
      <c r="DG45">
        <f t="shared" si="18"/>
        <v>-7.1570314944809974</v>
      </c>
      <c r="DI45" s="16"/>
      <c r="DJ45" s="15"/>
      <c r="DN45" s="16"/>
      <c r="DO45" s="15"/>
      <c r="DS45" s="16"/>
      <c r="DT45" s="15"/>
    </row>
    <row r="46" spans="2:124" x14ac:dyDescent="0.25">
      <c r="B46">
        <v>1</v>
      </c>
      <c r="C46">
        <v>29</v>
      </c>
      <c r="D46" t="s">
        <v>38</v>
      </c>
      <c r="E46">
        <v>86285137.631339207</v>
      </c>
      <c r="F46">
        <f t="shared" si="22"/>
        <v>2.3333333333333335</v>
      </c>
      <c r="G46">
        <f t="shared" si="23"/>
        <v>7.9359359961721907</v>
      </c>
      <c r="AG46" s="12">
        <f t="shared" si="24"/>
        <v>2.25</v>
      </c>
      <c r="AH46" s="24">
        <f t="shared" si="55"/>
        <v>7.7834783203690732</v>
      </c>
      <c r="AI46" s="23">
        <f t="shared" si="42"/>
        <v>7.6776546913175414</v>
      </c>
      <c r="AJ46" s="23">
        <f t="shared" si="52"/>
        <v>7.1352217647275236</v>
      </c>
      <c r="AK46" s="29">
        <f t="shared" si="59"/>
        <v>6.785601998857679</v>
      </c>
      <c r="AL46" s="30">
        <f t="shared" ref="AL46:AL109" si="60">6.68232641136904+(KD_total*AG46)</f>
        <v>6.696291347759499</v>
      </c>
      <c r="AM46" s="31">
        <f t="shared" si="58"/>
        <v>6.6212865230794389</v>
      </c>
      <c r="AN46" s="1">
        <f t="shared" si="46"/>
        <v>5.7752513860712132E-2</v>
      </c>
      <c r="AO46" s="1">
        <f t="shared" si="47"/>
        <v>3.142883940763349E-2</v>
      </c>
      <c r="AP46" s="1">
        <f t="shared" si="48"/>
        <v>0.11137590441917168</v>
      </c>
      <c r="AQ46" s="1">
        <f t="shared" si="49"/>
        <v>0.12152339335839643</v>
      </c>
      <c r="AR46" s="1">
        <f t="shared" si="26"/>
        <v>3.5778580549741312E-2</v>
      </c>
      <c r="AT46" s="1">
        <f t="shared" si="50"/>
        <v>2.25</v>
      </c>
      <c r="AU46" s="1">
        <f t="shared" si="27"/>
        <v>299.81835290133984</v>
      </c>
      <c r="AV46" s="1">
        <f t="shared" si="28"/>
        <v>1012.3794298191787</v>
      </c>
      <c r="AW46" s="1">
        <f t="shared" si="29"/>
        <v>80.615307067939483</v>
      </c>
      <c r="AX46" s="1">
        <f t="shared" si="30"/>
        <v>67.714273591467546</v>
      </c>
      <c r="AY46" s="1">
        <f t="shared" si="57"/>
        <v>781.18480393091966</v>
      </c>
      <c r="BD46" s="19"/>
      <c r="BE46" s="32">
        <f t="shared" si="54"/>
        <v>7.8111647218049907</v>
      </c>
      <c r="BF46" s="17">
        <f t="shared" si="56"/>
        <v>2.7686401435917496E-2</v>
      </c>
      <c r="BH46" s="23">
        <f t="shared" si="53"/>
        <v>6.3955447477485388</v>
      </c>
      <c r="BI46">
        <f t="shared" si="32"/>
        <v>-1.2821099435690027</v>
      </c>
      <c r="BJ46">
        <v>7837366155696.1299</v>
      </c>
      <c r="BK46">
        <v>77440966743.507401</v>
      </c>
      <c r="BM46" s="28">
        <f t="shared" si="33"/>
        <v>6.7426628582830759</v>
      </c>
      <c r="BN46">
        <f t="shared" si="34"/>
        <v>-0.39255890644444769</v>
      </c>
      <c r="BO46">
        <v>1262.55715287572</v>
      </c>
      <c r="BP46" s="33">
        <v>53.1994726431559</v>
      </c>
      <c r="BR46" s="29">
        <f t="shared" si="35"/>
        <v>6.5830539475064276</v>
      </c>
      <c r="BS46" s="21">
        <f t="shared" si="36"/>
        <v>-0.20254805135125142</v>
      </c>
      <c r="BT46" s="33">
        <v>3.64343833346111E-3</v>
      </c>
      <c r="BU46" s="33">
        <v>2.3738743428498801E-5</v>
      </c>
      <c r="BW46" s="17">
        <f t="shared" si="37"/>
        <v>6.4532805027661864</v>
      </c>
      <c r="BX46" s="17">
        <f t="shared" si="38"/>
        <v>-0.2430108449933126</v>
      </c>
      <c r="BY46" s="33">
        <v>8.3925795596627201E-4</v>
      </c>
      <c r="BZ46" s="33">
        <v>5.4963225770405901E-6</v>
      </c>
      <c r="CB46">
        <f t="shared" si="39"/>
        <v>6.8189112526932165</v>
      </c>
      <c r="CC46">
        <f t="shared" si="40"/>
        <v>0.19762472961377764</v>
      </c>
      <c r="CD46" s="33">
        <v>3.4092245925496902E-10</v>
      </c>
      <c r="CE46" s="33">
        <v>1.6957565127367899E-11</v>
      </c>
      <c r="CJ46">
        <f t="shared" si="41"/>
        <v>7.285601998857679</v>
      </c>
      <c r="CK46" s="17">
        <f t="shared" si="51"/>
        <v>0.70254805135125142</v>
      </c>
      <c r="CQ46" s="12"/>
      <c r="CT46">
        <f t="shared" si="6"/>
        <v>9.1433262738469594</v>
      </c>
      <c r="CU46">
        <f t="shared" si="7"/>
        <v>3.3333333333333335</v>
      </c>
      <c r="CV46">
        <f t="shared" si="8"/>
        <v>9.7044543084467225</v>
      </c>
      <c r="CW46">
        <f t="shared" si="9"/>
        <v>7.7060051408590784</v>
      </c>
      <c r="CX46">
        <f t="shared" si="10"/>
        <v>1.0554684715340255</v>
      </c>
      <c r="CY46">
        <f t="shared" si="11"/>
        <v>2.010205781893355</v>
      </c>
      <c r="CZ46">
        <f t="shared" si="12"/>
        <v>7.1750415371097711</v>
      </c>
      <c r="DB46">
        <f t="shared" si="13"/>
        <v>-9.1433262738469594</v>
      </c>
      <c r="DC46">
        <f t="shared" si="14"/>
        <v>-3.1490739726352084</v>
      </c>
      <c r="DD46">
        <f t="shared" si="15"/>
        <v>-7.7060051408590784</v>
      </c>
      <c r="DE46">
        <f t="shared" si="16"/>
        <v>-1.0554684715340255</v>
      </c>
      <c r="DF46" s="17">
        <f t="shared" si="17"/>
        <v>-2.010205781893355</v>
      </c>
      <c r="DG46">
        <f t="shared" si="18"/>
        <v>-7.1750415371097711</v>
      </c>
      <c r="DI46" s="16"/>
      <c r="DJ46" s="15"/>
      <c r="DN46" s="16"/>
      <c r="DO46" s="15"/>
      <c r="DS46" s="16"/>
      <c r="DT46" s="15"/>
    </row>
    <row r="47" spans="2:124" x14ac:dyDescent="0.25">
      <c r="B47">
        <v>1</v>
      </c>
      <c r="C47">
        <v>30</v>
      </c>
      <c r="D47" t="s">
        <v>39</v>
      </c>
      <c r="E47">
        <v>123228638.17942899</v>
      </c>
      <c r="F47">
        <f t="shared" si="22"/>
        <v>2.4166666666666665</v>
      </c>
      <c r="G47">
        <f t="shared" si="23"/>
        <v>8.0907116490456747</v>
      </c>
      <c r="AG47" s="12">
        <f t="shared" si="24"/>
        <v>2.3333333333333335</v>
      </c>
      <c r="AH47" s="24">
        <f t="shared" si="55"/>
        <v>7.8985035657541305</v>
      </c>
      <c r="AI47" s="23">
        <f t="shared" si="42"/>
        <v>7.7655400153319976</v>
      </c>
      <c r="AJ47" s="23">
        <f t="shared" si="52"/>
        <v>7.1741279502037134</v>
      </c>
      <c r="AK47" s="29">
        <f t="shared" si="59"/>
        <v>6.786119218723992</v>
      </c>
      <c r="AL47" s="30">
        <f t="shared" si="60"/>
        <v>6.696808567625812</v>
      </c>
      <c r="AM47" s="31">
        <f t="shared" si="58"/>
        <v>6.6218037429457519</v>
      </c>
      <c r="AN47" s="1">
        <f t="shared" si="46"/>
        <v>4.6277201102723077E-2</v>
      </c>
      <c r="AO47" s="1">
        <f t="shared" si="47"/>
        <v>0.15279901496480408</v>
      </c>
      <c r="AP47" s="1">
        <f t="shared" si="48"/>
        <v>9.7449972919806366E-2</v>
      </c>
      <c r="AQ47" s="1">
        <f t="shared" si="49"/>
        <v>0.10938529081039894</v>
      </c>
      <c r="AR47" s="1">
        <f t="shared" si="26"/>
        <v>6.0316701627280367E-2</v>
      </c>
      <c r="AT47" s="1">
        <f t="shared" si="50"/>
        <v>2.3333333333333335</v>
      </c>
      <c r="AU47" s="1">
        <f t="shared" si="27"/>
        <v>466.94510935650385</v>
      </c>
      <c r="AV47" s="1">
        <f t="shared" si="28"/>
        <v>42.831066739172115</v>
      </c>
      <c r="AW47" s="1">
        <f t="shared" si="29"/>
        <v>105.30198415431329</v>
      </c>
      <c r="AX47" s="1">
        <f t="shared" si="30"/>
        <v>83.576109075666409</v>
      </c>
      <c r="AY47" s="1">
        <f t="shared" si="57"/>
        <v>274.86841054755763</v>
      </c>
      <c r="BD47" s="19"/>
      <c r="BE47" s="32">
        <f t="shared" si="54"/>
        <v>7.8886073755665489</v>
      </c>
      <c r="BF47" s="17">
        <f t="shared" si="56"/>
        <v>-9.8961901875815883E-3</v>
      </c>
      <c r="BH47" s="23">
        <f t="shared" si="53"/>
        <v>6.4078397753597729</v>
      </c>
      <c r="BI47">
        <f t="shared" si="32"/>
        <v>-1.3577002399722247</v>
      </c>
      <c r="BJ47">
        <v>8142472839061.2197</v>
      </c>
      <c r="BK47">
        <v>80420423303.200806</v>
      </c>
      <c r="BM47" s="28">
        <f t="shared" si="33"/>
        <v>6.7738373879938001</v>
      </c>
      <c r="BN47">
        <f t="shared" si="34"/>
        <v>-0.40029056220991333</v>
      </c>
      <c r="BO47">
        <v>1326.11664630874</v>
      </c>
      <c r="BP47" s="33">
        <v>55.5601236659367</v>
      </c>
      <c r="BR47" s="29">
        <f t="shared" si="35"/>
        <v>6.5950322454247123</v>
      </c>
      <c r="BS47" s="21">
        <f t="shared" si="36"/>
        <v>-0.19108697329927971</v>
      </c>
      <c r="BT47" s="33">
        <v>3.7455531124730101E-3</v>
      </c>
      <c r="BU47" s="33">
        <v>2.42476303130891E-5</v>
      </c>
      <c r="BW47" s="17">
        <f t="shared" si="37"/>
        <v>6.4643132904591019</v>
      </c>
      <c r="BX47" s="17">
        <f t="shared" si="38"/>
        <v>-0.23249527716671015</v>
      </c>
      <c r="BY47" s="33">
        <v>8.6105287910157296E-4</v>
      </c>
      <c r="BZ47" s="33">
        <v>5.60493785711908E-6</v>
      </c>
      <c r="CB47">
        <f t="shared" si="39"/>
        <v>6.836919848802542</v>
      </c>
      <c r="CC47">
        <f t="shared" si="40"/>
        <v>0.21511610585679009</v>
      </c>
      <c r="CD47" s="33">
        <v>3.48660457332339E-10</v>
      </c>
      <c r="CE47" s="33">
        <v>1.7315276153509501E-11</v>
      </c>
      <c r="CJ47">
        <f t="shared" si="41"/>
        <v>7.286119218723992</v>
      </c>
      <c r="CK47" s="17">
        <f t="shared" si="51"/>
        <v>0.69108697329927971</v>
      </c>
      <c r="CQ47" s="12"/>
      <c r="CT47">
        <f t="shared" si="6"/>
        <v>9.166082061905831</v>
      </c>
      <c r="CU47">
        <f t="shared" si="7"/>
        <v>3.4166666666666665</v>
      </c>
      <c r="CV47">
        <f t="shared" si="8"/>
        <v>9.7871528136277206</v>
      </c>
      <c r="CW47">
        <f t="shared" si="9"/>
        <v>7.7374296095647672</v>
      </c>
      <c r="CX47">
        <f t="shared" si="10"/>
        <v>0.92051714511607186</v>
      </c>
      <c r="CY47">
        <f t="shared" si="11"/>
        <v>1.8991292476060773</v>
      </c>
      <c r="CZ47">
        <f t="shared" si="12"/>
        <v>7.1930516976366086</v>
      </c>
      <c r="DB47">
        <f t="shared" si="13"/>
        <v>-9.166082061905831</v>
      </c>
      <c r="DC47">
        <f t="shared" si="14"/>
        <v>-3.2194774120929237</v>
      </c>
      <c r="DD47">
        <f t="shared" si="15"/>
        <v>-7.7374296095647672</v>
      </c>
      <c r="DE47">
        <f t="shared" si="16"/>
        <v>-0.92051714511607186</v>
      </c>
      <c r="DF47" s="17">
        <f t="shared" si="17"/>
        <v>-1.8991292476060773</v>
      </c>
      <c r="DG47">
        <f t="shared" si="18"/>
        <v>-7.1930516976366086</v>
      </c>
      <c r="DI47" s="16"/>
      <c r="DJ47" s="15"/>
      <c r="DN47" s="16"/>
      <c r="DO47" s="15"/>
      <c r="DS47" s="16"/>
      <c r="DT47" s="15"/>
    </row>
    <row r="48" spans="2:124" x14ac:dyDescent="0.25">
      <c r="B48">
        <v>1</v>
      </c>
      <c r="C48">
        <v>31</v>
      </c>
      <c r="D48" t="s">
        <v>40</v>
      </c>
      <c r="E48">
        <v>118395048.80746201</v>
      </c>
      <c r="F48">
        <f t="shared" si="22"/>
        <v>2.5</v>
      </c>
      <c r="G48">
        <f t="shared" si="23"/>
        <v>8.0733335408956943</v>
      </c>
      <c r="AG48" s="12">
        <f t="shared" si="24"/>
        <v>2.4166666666666665</v>
      </c>
      <c r="AH48" s="24">
        <f t="shared" si="55"/>
        <v>7.9787369800085814</v>
      </c>
      <c r="AI48" s="23">
        <f t="shared" si="42"/>
        <v>7.8105672133563964</v>
      </c>
      <c r="AJ48" s="23">
        <f t="shared" si="52"/>
        <v>7.1752631525225343</v>
      </c>
      <c r="AK48" s="29">
        <f t="shared" si="59"/>
        <v>6.7866364385903051</v>
      </c>
      <c r="AL48" s="30">
        <f t="shared" si="60"/>
        <v>6.697325787492125</v>
      </c>
      <c r="AM48" s="31">
        <f t="shared" si="58"/>
        <v>6.6223209628120649</v>
      </c>
      <c r="AN48" s="1">
        <f t="shared" si="46"/>
        <v>3.4931088843673151E-2</v>
      </c>
      <c r="AO48" s="1">
        <f t="shared" si="47"/>
        <v>5.3829350263469807E-2</v>
      </c>
      <c r="AP48" s="1">
        <f t="shared" si="48"/>
        <v>9.0440668361938939E-2</v>
      </c>
      <c r="AQ48" s="1">
        <f t="shared" si="49"/>
        <v>0.10261552669347086</v>
      </c>
      <c r="AR48" s="1">
        <f t="shared" si="26"/>
        <v>2.3733055646307184E-2</v>
      </c>
      <c r="AT48" s="1">
        <f t="shared" si="50"/>
        <v>2.4166666666666665</v>
      </c>
      <c r="AU48" s="1">
        <f t="shared" si="27"/>
        <v>819.55056371617729</v>
      </c>
      <c r="AV48" s="1">
        <f t="shared" si="28"/>
        <v>345.11332221230953</v>
      </c>
      <c r="AW48" s="1">
        <f t="shared" si="29"/>
        <v>122.25664503236565</v>
      </c>
      <c r="AX48" s="1">
        <f t="shared" si="30"/>
        <v>94.967245771771658</v>
      </c>
      <c r="AY48" s="1">
        <f t="shared" si="57"/>
        <v>1775.3855670498313</v>
      </c>
      <c r="BD48" s="19"/>
      <c r="BE48" s="32">
        <f t="shared" si="54"/>
        <v>7.9655015554316391</v>
      </c>
      <c r="BF48" s="17">
        <f t="shared" si="56"/>
        <v>-1.3235424576942378E-2</v>
      </c>
      <c r="BH48" s="23">
        <f t="shared" si="53"/>
        <v>6.4201348059173835</v>
      </c>
      <c r="BI48">
        <f t="shared" si="32"/>
        <v>-1.3904324074390129</v>
      </c>
      <c r="BJ48">
        <v>8449424000044.9404</v>
      </c>
      <c r="BK48">
        <v>83415394879.834106</v>
      </c>
      <c r="BM48" s="28">
        <f t="shared" si="33"/>
        <v>6.8050143916149768</v>
      </c>
      <c r="BN48">
        <f t="shared" si="34"/>
        <v>-0.37024876090755754</v>
      </c>
      <c r="BO48">
        <v>1391.2929171297401</v>
      </c>
      <c r="BP48" s="33">
        <v>57.957763808193</v>
      </c>
      <c r="BR48" s="29">
        <f t="shared" si="35"/>
        <v>6.6065078031091007</v>
      </c>
      <c r="BS48" s="21">
        <f t="shared" si="36"/>
        <v>-0.18012863548120439</v>
      </c>
      <c r="BT48" s="33">
        <v>3.84603547217889E-3</v>
      </c>
      <c r="BU48" s="33">
        <v>2.4740105370428901E-5</v>
      </c>
      <c r="BW48" s="17">
        <f t="shared" si="37"/>
        <v>6.474868380099422</v>
      </c>
      <c r="BX48" s="17">
        <f t="shared" si="38"/>
        <v>-0.22245740739270303</v>
      </c>
      <c r="BY48" s="33">
        <v>8.8239551185735697E-4</v>
      </c>
      <c r="BZ48" s="33">
        <v>5.7095411446549101E-6</v>
      </c>
      <c r="CB48">
        <f t="shared" si="39"/>
        <v>6.8549285677240768</v>
      </c>
      <c r="CC48">
        <f t="shared" si="40"/>
        <v>0.23260760491201182</v>
      </c>
      <c r="CD48" s="33">
        <v>3.5617481874809398E-10</v>
      </c>
      <c r="CE48" s="33">
        <v>1.7661113639361399E-11</v>
      </c>
      <c r="CJ48">
        <f t="shared" si="41"/>
        <v>7.2866364385903051</v>
      </c>
      <c r="CK48" s="17">
        <f t="shared" si="51"/>
        <v>0.68012863548120439</v>
      </c>
      <c r="CQ48" s="12"/>
      <c r="CT48">
        <f t="shared" si="6"/>
        <v>9.1859544102771675</v>
      </c>
      <c r="CU48">
        <f t="shared" si="7"/>
        <v>3.5</v>
      </c>
      <c r="CV48">
        <f t="shared" si="8"/>
        <v>9.8699214956204635</v>
      </c>
      <c r="CW48">
        <f t="shared" si="9"/>
        <v>7.7688597961802817</v>
      </c>
      <c r="CX48">
        <f t="shared" si="10"/>
        <v>0.78556581899697264</v>
      </c>
      <c r="CY48">
        <f t="shared" si="11"/>
        <v>1.7880527212225292</v>
      </c>
      <c r="CZ48">
        <f t="shared" si="12"/>
        <v>7.2110619756609866</v>
      </c>
      <c r="DB48">
        <f t="shared" si="13"/>
        <v>-9.1859544102771675</v>
      </c>
      <c r="DC48">
        <f t="shared" si="14"/>
        <v>-3.2899510254477535</v>
      </c>
      <c r="DD48">
        <f t="shared" si="15"/>
        <v>-7.7688597961802817</v>
      </c>
      <c r="DE48">
        <f t="shared" si="16"/>
        <v>-0.78556581899697264</v>
      </c>
      <c r="DF48" s="17">
        <f t="shared" si="17"/>
        <v>-1.7880527212225292</v>
      </c>
      <c r="DG48">
        <f t="shared" si="18"/>
        <v>-7.2110619756609866</v>
      </c>
      <c r="DI48" s="16"/>
      <c r="DJ48" s="15"/>
      <c r="DN48" s="16"/>
      <c r="DO48" s="15"/>
      <c r="DS48" s="16"/>
      <c r="DT48" s="15"/>
    </row>
    <row r="49" spans="2:124" x14ac:dyDescent="0.25">
      <c r="B49">
        <v>1</v>
      </c>
      <c r="C49">
        <v>32</v>
      </c>
      <c r="D49" t="s">
        <v>41</v>
      </c>
      <c r="E49">
        <v>150363489.63529101</v>
      </c>
      <c r="F49">
        <f t="shared" si="22"/>
        <v>2.5833333333333335</v>
      </c>
      <c r="G49">
        <f t="shared" si="23"/>
        <v>8.177142396263406</v>
      </c>
      <c r="AG49" s="12">
        <f t="shared" si="24"/>
        <v>2.5</v>
      </c>
      <c r="AH49" s="24">
        <f t="shared" si="55"/>
        <v>8.0365913957490545</v>
      </c>
      <c r="AI49" s="23">
        <f t="shared" si="42"/>
        <v>7.9073709125416718</v>
      </c>
      <c r="AJ49" s="23">
        <f t="shared" si="52"/>
        <v>7.2025669646017558</v>
      </c>
      <c r="AK49" s="29">
        <f t="shared" si="59"/>
        <v>6.7871536584566181</v>
      </c>
      <c r="AL49" s="30">
        <f t="shared" si="60"/>
        <v>6.6978430073584381</v>
      </c>
      <c r="AM49" s="31">
        <f t="shared" si="58"/>
        <v>6.622838182678378</v>
      </c>
      <c r="AN49" s="1">
        <f t="shared" si="46"/>
        <v>6.0971882512716707E-2</v>
      </c>
      <c r="AO49" s="1">
        <f t="shared" si="47"/>
        <v>1.920241912032393E-2</v>
      </c>
      <c r="AP49" s="1">
        <f t="shared" si="48"/>
        <v>4.1076610653532006E-2</v>
      </c>
      <c r="AQ49" s="1">
        <f t="shared" si="49"/>
        <v>0.10674499484197769</v>
      </c>
      <c r="AR49" s="1">
        <f t="shared" si="26"/>
        <v>3.9272693718464695E-2</v>
      </c>
      <c r="AT49" s="1">
        <f t="shared" si="50"/>
        <v>2.5</v>
      </c>
      <c r="AU49" s="1">
        <f t="shared" si="27"/>
        <v>268.99288433879508</v>
      </c>
      <c r="AV49" s="1">
        <f t="shared" si="28"/>
        <v>2711.9901690442002</v>
      </c>
      <c r="AW49" s="1">
        <f t="shared" si="29"/>
        <v>592.6670692325838</v>
      </c>
      <c r="AX49" s="1">
        <f t="shared" si="30"/>
        <v>87.761686186874599</v>
      </c>
      <c r="AY49" s="1">
        <f t="shared" si="57"/>
        <v>648.36359076471263</v>
      </c>
      <c r="BD49" s="19"/>
      <c r="BE49" s="32">
        <f t="shared" si="54"/>
        <v>8.0417493807464293</v>
      </c>
      <c r="BF49" s="17">
        <f>BE49-AH49</f>
        <v>5.1579849973748537E-3</v>
      </c>
      <c r="BH49" s="23">
        <f t="shared" si="53"/>
        <v>6.4324298394189174</v>
      </c>
      <c r="BI49">
        <f t="shared" si="32"/>
        <v>-1.4749410731227544</v>
      </c>
      <c r="BJ49">
        <v>8758230791258.0801</v>
      </c>
      <c r="BK49">
        <v>86425962285.637299</v>
      </c>
      <c r="BM49" s="28">
        <f t="shared" si="33"/>
        <v>6.8361948043791259</v>
      </c>
      <c r="BN49">
        <f t="shared" si="34"/>
        <v>-0.36637216022262997</v>
      </c>
      <c r="BO49">
        <v>1458.12731692342</v>
      </c>
      <c r="BP49" s="33">
        <v>60.392980861002101</v>
      </c>
      <c r="BR49" s="29">
        <f t="shared" si="35"/>
        <v>6.6175132489414805</v>
      </c>
      <c r="BS49" s="21">
        <f t="shared" si="36"/>
        <v>-0.16964040951513759</v>
      </c>
      <c r="BT49" s="33">
        <v>3.9449116432477404E-3</v>
      </c>
      <c r="BU49" s="33">
        <v>2.5216698538083301E-5</v>
      </c>
      <c r="BW49" s="17">
        <f t="shared" si="37"/>
        <v>6.4849738579743033</v>
      </c>
      <c r="BX49" s="17">
        <f t="shared" si="38"/>
        <v>-0.21286914938413481</v>
      </c>
      <c r="BY49" s="33">
        <v>9.0329526866204501E-4</v>
      </c>
      <c r="BZ49" s="33">
        <v>5.8102807703561896E-6</v>
      </c>
      <c r="CB49">
        <f t="shared" si="39"/>
        <v>6.8729374090406026</v>
      </c>
      <c r="CC49">
        <f t="shared" si="40"/>
        <v>0.25009922636222459</v>
      </c>
      <c r="CD49" s="33">
        <v>3.6347201343742001E-10</v>
      </c>
      <c r="CE49" s="33">
        <v>1.7995472006546901E-11</v>
      </c>
      <c r="CJ49">
        <f t="shared" si="41"/>
        <v>7.2871536584566181</v>
      </c>
      <c r="CK49" s="17">
        <f t="shared" si="51"/>
        <v>0.66964040951513759</v>
      </c>
      <c r="CQ49" s="12"/>
      <c r="CT49">
        <f t="shared" si="6"/>
        <v>9.2031988219097443</v>
      </c>
      <c r="CU49">
        <f t="shared" si="7"/>
        <v>3.5833333333333335</v>
      </c>
      <c r="CV49">
        <f t="shared" si="8"/>
        <v>9.952760295968643</v>
      </c>
      <c r="CW49">
        <f t="shared" si="9"/>
        <v>7.8002956241988137</v>
      </c>
      <c r="CX49">
        <f t="shared" si="10"/>
        <v>0.65061449309596875</v>
      </c>
      <c r="CY49">
        <f t="shared" si="11"/>
        <v>1.6769762011640612</v>
      </c>
      <c r="CZ49">
        <f t="shared" si="12"/>
        <v>7.2290723707837383</v>
      </c>
      <c r="DB49">
        <f t="shared" si="13"/>
        <v>-9.2031988219097443</v>
      </c>
      <c r="DC49">
        <f t="shared" si="14"/>
        <v>-3.3604947542458179</v>
      </c>
      <c r="DD49">
        <f t="shared" si="15"/>
        <v>-7.8002956241988137</v>
      </c>
      <c r="DE49">
        <f t="shared" si="16"/>
        <v>-0.65061449309596875</v>
      </c>
      <c r="DF49" s="17">
        <f t="shared" si="17"/>
        <v>-1.6769762011640612</v>
      </c>
      <c r="DG49">
        <f t="shared" si="18"/>
        <v>-7.2290723707837383</v>
      </c>
      <c r="DI49" s="16"/>
      <c r="DJ49" s="15"/>
      <c r="DN49" s="16"/>
      <c r="DO49" s="15"/>
      <c r="DS49" s="16"/>
      <c r="DT49" s="15"/>
    </row>
    <row r="50" spans="2:124" x14ac:dyDescent="0.25">
      <c r="B50">
        <v>1</v>
      </c>
      <c r="C50">
        <v>33</v>
      </c>
      <c r="D50" t="s">
        <v>42</v>
      </c>
      <c r="E50">
        <v>166694182.92278799</v>
      </c>
      <c r="F50">
        <f t="shared" si="22"/>
        <v>2.6666666666666665</v>
      </c>
      <c r="G50">
        <f t="shared" si="23"/>
        <v>8.2219204446473597</v>
      </c>
      <c r="AG50" s="12">
        <f t="shared" si="24"/>
        <v>2.5833333333333335</v>
      </c>
      <c r="AH50" s="24">
        <f t="shared" si="55"/>
        <v>8.1001770236965154</v>
      </c>
      <c r="AI50" s="23">
        <f t="shared" si="42"/>
        <v>7.9200226665261404</v>
      </c>
      <c r="AJ50" s="23">
        <f t="shared" si="52"/>
        <v>7.2814456792846531</v>
      </c>
      <c r="AK50" s="29">
        <f t="shared" si="59"/>
        <v>6.787670878322932</v>
      </c>
      <c r="AL50" s="30">
        <f t="shared" si="60"/>
        <v>6.698360227224752</v>
      </c>
      <c r="AM50" s="31">
        <f t="shared" si="58"/>
        <v>6.6233554025446919</v>
      </c>
      <c r="AN50" s="1">
        <f t="shared" si="46"/>
        <v>2.1859885781412722E-2</v>
      </c>
      <c r="AO50" s="1">
        <f t="shared" si="47"/>
        <v>4.6650269076836052E-4</v>
      </c>
      <c r="AP50" s="1">
        <f t="shared" si="48"/>
        <v>7.7961225853769162E-2</v>
      </c>
      <c r="AQ50" s="1">
        <f t="shared" si="49"/>
        <v>0.13466363775000401</v>
      </c>
      <c r="AR50" s="1">
        <f t="shared" si="26"/>
        <v>5.4134978178876567E-2</v>
      </c>
      <c r="AT50" s="1">
        <f t="shared" si="50"/>
        <v>2.5833333333333335</v>
      </c>
      <c r="AU50" s="1">
        <f t="shared" si="27"/>
        <v>2092.6867433235366</v>
      </c>
      <c r="AV50" s="1">
        <f t="shared" si="28"/>
        <v>4595065.3672380084</v>
      </c>
      <c r="AW50" s="1">
        <f t="shared" si="29"/>
        <v>164.52908460023872</v>
      </c>
      <c r="AX50" s="1">
        <f t="shared" si="30"/>
        <v>55.144133350020041</v>
      </c>
      <c r="AY50" s="1">
        <f t="shared" si="57"/>
        <v>341.22753424339101</v>
      </c>
      <c r="BD50" s="19"/>
      <c r="BF50" s="17"/>
      <c r="BH50" s="23">
        <f t="shared" si="53"/>
        <v>6.4447248758619207</v>
      </c>
      <c r="BI50">
        <f t="shared" si="32"/>
        <v>-1.4752977906642197</v>
      </c>
      <c r="BJ50">
        <v>9068904432756.5293</v>
      </c>
      <c r="BK50">
        <v>89452206753.852203</v>
      </c>
      <c r="BM50" s="28">
        <f t="shared" si="33"/>
        <v>6.8673794593831969</v>
      </c>
      <c r="BN50">
        <f t="shared" si="34"/>
        <v>-0.4140662199014562</v>
      </c>
      <c r="BO50">
        <v>1526.6622584056199</v>
      </c>
      <c r="BP50" s="33">
        <v>62.866372003437803</v>
      </c>
      <c r="BR50" s="29">
        <f t="shared" si="35"/>
        <v>6.6280783495768052</v>
      </c>
      <c r="BS50" s="21">
        <f t="shared" si="36"/>
        <v>-0.15959252874612684</v>
      </c>
      <c r="BT50" s="33">
        <v>4.0422074305290698E-3</v>
      </c>
      <c r="BU50" s="33">
        <v>2.5677922610667201E-5</v>
      </c>
      <c r="BW50" s="17">
        <f t="shared" si="37"/>
        <v>6.4946560506239113</v>
      </c>
      <c r="BX50" s="17">
        <f t="shared" si="38"/>
        <v>-0.20370417660084073</v>
      </c>
      <c r="BY50" s="33">
        <v>9.2376136693351303E-4</v>
      </c>
      <c r="BZ50" s="33">
        <v>5.9072995736290103E-6</v>
      </c>
      <c r="CB50">
        <f t="shared" si="39"/>
        <v>6.8909463723363151</v>
      </c>
      <c r="CC50">
        <f t="shared" si="40"/>
        <v>0.26759096979162322</v>
      </c>
      <c r="CD50" s="33">
        <v>3.7055832393810399E-10</v>
      </c>
      <c r="CE50" s="33">
        <v>1.83187325632771E-11</v>
      </c>
      <c r="CJ50">
        <f t="shared" si="41"/>
        <v>7.287670878322932</v>
      </c>
      <c r="CK50" s="17">
        <f t="shared" si="51"/>
        <v>0.65959252874612684</v>
      </c>
      <c r="CQ50" s="12"/>
      <c r="CT50">
        <f t="shared" si="6"/>
        <v>9.218076953533016</v>
      </c>
      <c r="CU50">
        <f t="shared" si="7"/>
        <v>3.6666666666666665</v>
      </c>
      <c r="CV50">
        <f t="shared" si="8"/>
        <v>10.035669156264628</v>
      </c>
      <c r="CW50">
        <f t="shared" si="9"/>
        <v>7.8317370181372352</v>
      </c>
      <c r="CX50">
        <f t="shared" si="10"/>
        <v>0.51566316735412598</v>
      </c>
      <c r="CY50">
        <f t="shared" si="11"/>
        <v>1.5658996861673351</v>
      </c>
      <c r="CZ50">
        <f t="shared" si="12"/>
        <v>7.2470828826070548</v>
      </c>
      <c r="DB50">
        <f t="shared" si="13"/>
        <v>-9.218076953533016</v>
      </c>
      <c r="DC50">
        <f t="shared" si="14"/>
        <v>-3.4311085400819108</v>
      </c>
      <c r="DD50">
        <f t="shared" si="15"/>
        <v>-7.8317370181372352</v>
      </c>
      <c r="DE50">
        <f t="shared" si="16"/>
        <v>-0.51566316735412598</v>
      </c>
      <c r="DF50" s="17">
        <f t="shared" si="17"/>
        <v>-1.5658996861673351</v>
      </c>
      <c r="DG50">
        <f t="shared" si="18"/>
        <v>-7.2470828826070548</v>
      </c>
      <c r="DI50" s="16"/>
      <c r="DJ50" s="15"/>
      <c r="DN50" s="16"/>
      <c r="DO50" s="15"/>
      <c r="DS50" s="16"/>
      <c r="DT50" s="15"/>
    </row>
    <row r="51" spans="2:124" x14ac:dyDescent="0.25">
      <c r="B51">
        <v>1</v>
      </c>
      <c r="C51">
        <v>34</v>
      </c>
      <c r="D51" t="s">
        <v>43</v>
      </c>
      <c r="E51">
        <v>240153654.17390299</v>
      </c>
      <c r="F51">
        <f t="shared" si="22"/>
        <v>2.75</v>
      </c>
      <c r="G51">
        <f t="shared" si="23"/>
        <v>8.3804891992426818</v>
      </c>
      <c r="AG51" s="12">
        <f t="shared" si="24"/>
        <v>2.6666666666666665</v>
      </c>
      <c r="AH51" s="24">
        <f t="shared" si="55"/>
        <v>8.1662657886383698</v>
      </c>
      <c r="AI51" s="23">
        <f t="shared" si="42"/>
        <v>7.9201676153684986</v>
      </c>
      <c r="AJ51" s="23">
        <f t="shared" si="52"/>
        <v>7.246088341466141</v>
      </c>
      <c r="AK51" s="29">
        <f t="shared" si="59"/>
        <v>6.7881880981892451</v>
      </c>
      <c r="AL51" s="30">
        <f t="shared" si="60"/>
        <v>6.698877447091065</v>
      </c>
      <c r="AM51" s="31">
        <f t="shared" si="58"/>
        <v>6.6238726224110049</v>
      </c>
      <c r="AN51" s="1">
        <f t="shared" si="46"/>
        <v>7.2437610610137051E-2</v>
      </c>
      <c r="AO51" s="1">
        <f t="shared" si="47"/>
        <v>3.1825450105098012E-2</v>
      </c>
      <c r="AP51" s="1">
        <f t="shared" si="48"/>
        <v>7.8483307615936637E-2</v>
      </c>
      <c r="AQ51" s="1">
        <f t="shared" si="49"/>
        <v>9.4682980688723578E-2</v>
      </c>
      <c r="AR51" s="1">
        <f t="shared" si="26"/>
        <v>1.5399361416564659E-4</v>
      </c>
      <c r="AT51" s="1">
        <f t="shared" si="50"/>
        <v>2.6666666666666665</v>
      </c>
      <c r="AU51" s="1">
        <f t="shared" si="27"/>
        <v>190.57756209713386</v>
      </c>
      <c r="AV51" s="1">
        <f t="shared" si="28"/>
        <v>987.30398712121064</v>
      </c>
      <c r="AW51" s="1">
        <f t="shared" si="29"/>
        <v>162.34742494357164</v>
      </c>
      <c r="AX51" s="1">
        <f t="shared" si="30"/>
        <v>111.54655375573695</v>
      </c>
      <c r="AY51" s="1">
        <f t="shared" si="57"/>
        <v>42169123.716999792</v>
      </c>
      <c r="BD51" s="19"/>
      <c r="BF51" s="17"/>
      <c r="BH51" s="23">
        <f t="shared" si="53"/>
        <v>6.4570199152439454</v>
      </c>
      <c r="BI51">
        <f t="shared" si="32"/>
        <v>-1.4631477001245532</v>
      </c>
      <c r="BJ51">
        <v>9381456212449</v>
      </c>
      <c r="BK51">
        <v>92494209940.925003</v>
      </c>
      <c r="BM51" s="28">
        <f t="shared" si="33"/>
        <v>6.8985690961697443</v>
      </c>
      <c r="BN51">
        <f t="shared" si="34"/>
        <v>-0.34751924529639666</v>
      </c>
      <c r="BO51">
        <v>1596.9412427089101</v>
      </c>
      <c r="BP51" s="33">
        <v>65.378543952837902</v>
      </c>
      <c r="BR51" s="29">
        <f t="shared" si="35"/>
        <v>6.638230298351484</v>
      </c>
      <c r="BS51" s="21">
        <f t="shared" si="36"/>
        <v>-0.14995779983776103</v>
      </c>
      <c r="BT51" s="33">
        <v>4.1379482201043703E-3</v>
      </c>
      <c r="BU51" s="33">
        <v>2.6124273795909599E-5</v>
      </c>
      <c r="BW51" s="17">
        <f t="shared" si="37"/>
        <v>6.5039395425891255</v>
      </c>
      <c r="BX51" s="17">
        <f t="shared" si="38"/>
        <v>-0.19493790450193949</v>
      </c>
      <c r="BY51" s="33">
        <v>9.4380283124046805E-4</v>
      </c>
      <c r="BZ51" s="33">
        <v>6.0007351062516603E-6</v>
      </c>
      <c r="CB51">
        <f t="shared" si="39"/>
        <v>6.9089554571968241</v>
      </c>
      <c r="CC51">
        <f t="shared" si="40"/>
        <v>0.28508283478581919</v>
      </c>
      <c r="CD51" s="33">
        <v>3.7743985082562101E-10</v>
      </c>
      <c r="CE51" s="33">
        <v>1.86312639407576E-11</v>
      </c>
      <c r="CJ51">
        <f t="shared" si="41"/>
        <v>7.2881880981892451</v>
      </c>
      <c r="CK51" s="17">
        <f t="shared" si="51"/>
        <v>0.64995779983776103</v>
      </c>
      <c r="CQ51" s="12"/>
      <c r="CT51">
        <f t="shared" si="6"/>
        <v>9.2308475088272122</v>
      </c>
      <c r="CU51">
        <f t="shared" si="7"/>
        <v>3.75</v>
      </c>
      <c r="CV51">
        <f t="shared" si="8"/>
        <v>10.118648018149448</v>
      </c>
      <c r="CW51">
        <f t="shared" si="9"/>
        <v>7.8631839035223958</v>
      </c>
      <c r="CX51">
        <f t="shared" si="10"/>
        <v>0.38071184172843453</v>
      </c>
      <c r="CY51">
        <f t="shared" si="11"/>
        <v>1.4548231752213445</v>
      </c>
      <c r="CZ51">
        <f t="shared" si="12"/>
        <v>7.265093510734479</v>
      </c>
      <c r="DB51">
        <f t="shared" si="13"/>
        <v>-9.2308475088272122</v>
      </c>
      <c r="DC51">
        <f t="shared" si="14"/>
        <v>-3.5017923245994869</v>
      </c>
      <c r="DD51">
        <f t="shared" si="15"/>
        <v>-7.8631839035223958</v>
      </c>
      <c r="DE51">
        <f t="shared" si="16"/>
        <v>-0.38071184172843453</v>
      </c>
      <c r="DF51" s="17">
        <f t="shared" si="17"/>
        <v>-1.4548231752213445</v>
      </c>
      <c r="DG51">
        <f t="shared" si="18"/>
        <v>-7.265093510734479</v>
      </c>
      <c r="DI51" s="16"/>
      <c r="DJ51" s="15"/>
      <c r="DN51" s="16"/>
      <c r="DO51" s="15"/>
      <c r="DS51" s="16"/>
      <c r="DT51" s="15"/>
    </row>
    <row r="52" spans="2:124" x14ac:dyDescent="0.25">
      <c r="B52">
        <v>1</v>
      </c>
      <c r="C52">
        <v>35</v>
      </c>
      <c r="D52" t="s">
        <v>44</v>
      </c>
      <c r="E52">
        <v>218220500.25168699</v>
      </c>
      <c r="F52">
        <f t="shared" si="22"/>
        <v>2.8333333333333335</v>
      </c>
      <c r="G52">
        <f t="shared" si="23"/>
        <v>8.3388955470221617</v>
      </c>
      <c r="AG52" s="12">
        <f t="shared" si="24"/>
        <v>2.75</v>
      </c>
      <c r="AH52" s="24">
        <f t="shared" si="55"/>
        <v>8.282992845492247</v>
      </c>
      <c r="AI52" s="23">
        <f t="shared" si="42"/>
        <v>7.9955429978952059</v>
      </c>
      <c r="AJ52" s="23">
        <f t="shared" si="52"/>
        <v>7.3093342564682668</v>
      </c>
      <c r="AK52" s="29">
        <f t="shared" si="59"/>
        <v>6.7887053180555581</v>
      </c>
      <c r="AL52" s="30">
        <f t="shared" si="60"/>
        <v>6.6993946669573781</v>
      </c>
      <c r="AM52" s="31">
        <f t="shared" si="58"/>
        <v>6.624389842277318</v>
      </c>
      <c r="AN52" s="1">
        <f t="shared" si="46"/>
        <v>8.0003751013415017E-2</v>
      </c>
      <c r="AO52" s="1">
        <f t="shared" si="47"/>
        <v>1.9919276481271887E-2</v>
      </c>
      <c r="AP52" s="1">
        <f t="shared" si="48"/>
        <v>9.6150722711925041E-2</v>
      </c>
      <c r="AQ52" s="1">
        <f t="shared" si="49"/>
        <v>9.1284830666631303E-2</v>
      </c>
      <c r="AR52" s="1">
        <f t="shared" si="26"/>
        <v>5.7084010865515053E-2</v>
      </c>
      <c r="AT52" s="1">
        <f t="shared" si="50"/>
        <v>2.75</v>
      </c>
      <c r="AU52" s="1">
        <f t="shared" si="27"/>
        <v>156.2353486343082</v>
      </c>
      <c r="AV52" s="1">
        <f t="shared" si="28"/>
        <v>2520.3037209089034</v>
      </c>
      <c r="AW52" s="1">
        <f t="shared" si="29"/>
        <v>108.16702723715146</v>
      </c>
      <c r="AX52" s="1">
        <f t="shared" si="30"/>
        <v>120.00594783315945</v>
      </c>
      <c r="AY52" s="1">
        <f t="shared" si="57"/>
        <v>306.88173421686633</v>
      </c>
      <c r="BD52" s="19"/>
      <c r="BF52" s="17"/>
      <c r="BH52" s="23">
        <f t="shared" si="53"/>
        <v>6.4693149575625419</v>
      </c>
      <c r="BI52">
        <f t="shared" si="32"/>
        <v>-1.526228040332664</v>
      </c>
      <c r="BJ52">
        <v>9695897486507.6602</v>
      </c>
      <c r="BK52">
        <v>95552053928.712997</v>
      </c>
      <c r="BM52" s="28">
        <f t="shared" si="33"/>
        <v>6.9297643686365928</v>
      </c>
      <c r="BN52">
        <f t="shared" si="34"/>
        <v>-0.379569887831674</v>
      </c>
      <c r="BO52">
        <v>1669.0088873705599</v>
      </c>
      <c r="BP52" s="33">
        <v>67.930113117479806</v>
      </c>
      <c r="BR52" s="29">
        <f t="shared" si="35"/>
        <v>6.6479939771496577</v>
      </c>
      <c r="BS52" s="21">
        <f t="shared" si="36"/>
        <v>-0.14071134090590043</v>
      </c>
      <c r="BT52" s="33">
        <v>4.2321589862173896E-3</v>
      </c>
      <c r="BU52" s="33">
        <v>2.6556232252608799E-5</v>
      </c>
      <c r="BW52" s="17">
        <f t="shared" si="37"/>
        <v>6.5128472347213204</v>
      </c>
      <c r="BX52" s="17">
        <f t="shared" si="38"/>
        <v>-0.18654743223605763</v>
      </c>
      <c r="BY52" s="33">
        <v>9.6342849737448503E-4</v>
      </c>
      <c r="BZ52" s="33">
        <v>6.0907198284744201E-6</v>
      </c>
      <c r="CB52">
        <f t="shared" si="39"/>
        <v>6.9269646632091488</v>
      </c>
      <c r="CC52">
        <f t="shared" si="40"/>
        <v>0.30257482093183086</v>
      </c>
      <c r="CD52" s="33">
        <v>3.8412251799035402E-10</v>
      </c>
      <c r="CE52" s="33">
        <v>1.8933422515057399E-11</v>
      </c>
      <c r="CJ52">
        <f t="shared" si="41"/>
        <v>7.2887053180555581</v>
      </c>
      <c r="CK52" s="17">
        <f t="shared" si="51"/>
        <v>0.64071134090590043</v>
      </c>
      <c r="CQ52" s="12"/>
      <c r="CT52">
        <f t="shared" si="6"/>
        <v>9.2417590604175981</v>
      </c>
      <c r="CU52">
        <f t="shared" si="7"/>
        <v>3.8333333333333335</v>
      </c>
      <c r="CV52">
        <f t="shared" si="8"/>
        <v>10.201696823312746</v>
      </c>
      <c r="CW52">
        <f t="shared" si="9"/>
        <v>7.8946362068776139</v>
      </c>
      <c r="CX52">
        <f t="shared" si="10"/>
        <v>0.24576051618750677</v>
      </c>
      <c r="CY52">
        <f t="shared" si="11"/>
        <v>1.3437466675170162</v>
      </c>
      <c r="CZ52">
        <f t="shared" si="12"/>
        <v>7.2831042547709011</v>
      </c>
      <c r="DB52">
        <f t="shared" si="13"/>
        <v>-9.2417590604175981</v>
      </c>
      <c r="DC52">
        <f t="shared" si="14"/>
        <v>-3.5725460494906089</v>
      </c>
      <c r="DD52">
        <f t="shared" si="15"/>
        <v>-7.8946362068776139</v>
      </c>
      <c r="DE52">
        <f t="shared" si="16"/>
        <v>-0.24576051618750677</v>
      </c>
      <c r="DF52" s="17">
        <f t="shared" si="17"/>
        <v>-1.3437466675170162</v>
      </c>
      <c r="DG52">
        <f t="shared" si="18"/>
        <v>-7.2831042547709011</v>
      </c>
      <c r="DI52" s="16"/>
      <c r="DJ52" s="15"/>
      <c r="DN52" s="16"/>
      <c r="DO52" s="15"/>
      <c r="DS52" s="16"/>
      <c r="DT52" s="15"/>
    </row>
    <row r="53" spans="2:124" x14ac:dyDescent="0.25">
      <c r="B53">
        <v>1</v>
      </c>
      <c r="C53">
        <v>36</v>
      </c>
      <c r="D53" t="s">
        <v>45</v>
      </c>
      <c r="E53">
        <v>219294495.51992199</v>
      </c>
      <c r="F53">
        <f t="shared" si="22"/>
        <v>2.9166666666666665</v>
      </c>
      <c r="G53">
        <f t="shared" si="23"/>
        <v>8.341027730650044</v>
      </c>
      <c r="AG53" s="12">
        <f t="shared" si="24"/>
        <v>2.8333333333333335</v>
      </c>
      <c r="AH53" s="24">
        <f t="shared" si="55"/>
        <v>8.2730324032525306</v>
      </c>
      <c r="AI53" s="23">
        <f t="shared" si="42"/>
        <v>8.0450558546579014</v>
      </c>
      <c r="AJ53" s="23">
        <f t="shared" si="52"/>
        <v>7.2808122719624313</v>
      </c>
      <c r="AK53" s="29">
        <f t="shared" si="59"/>
        <v>6.789222537921872</v>
      </c>
      <c r="AL53" s="30">
        <f t="shared" si="60"/>
        <v>6.699911886823692</v>
      </c>
      <c r="AM53" s="31">
        <f t="shared" si="58"/>
        <v>6.6249070621436319</v>
      </c>
      <c r="AN53" s="1">
        <f t="shared" si="46"/>
        <v>3.8726440555879371E-2</v>
      </c>
      <c r="AO53" s="1">
        <f t="shared" si="47"/>
        <v>5.1600349714970559E-2</v>
      </c>
      <c r="AP53" s="1">
        <f t="shared" si="48"/>
        <v>1.8748884023104272E-2</v>
      </c>
      <c r="AQ53" s="1">
        <f t="shared" si="49"/>
        <v>0.12521674497591478</v>
      </c>
      <c r="AR53" s="1">
        <f t="shared" si="26"/>
        <v>1.654899541574311E-2</v>
      </c>
      <c r="AT53" s="1">
        <f t="shared" si="50"/>
        <v>2.8333333333333335</v>
      </c>
      <c r="AU53" s="1">
        <f t="shared" si="27"/>
        <v>666.78348796587807</v>
      </c>
      <c r="AV53" s="1">
        <f t="shared" si="28"/>
        <v>375.57329986703735</v>
      </c>
      <c r="AW53" s="1">
        <f t="shared" si="29"/>
        <v>2844.7830703326972</v>
      </c>
      <c r="AX53" s="1">
        <f t="shared" si="30"/>
        <v>63.778629083321533</v>
      </c>
      <c r="AY53" s="1">
        <f t="shared" si="57"/>
        <v>3651.3774462246474</v>
      </c>
      <c r="BD53" s="19"/>
      <c r="BF53" s="17"/>
      <c r="BH53" s="23">
        <f t="shared" si="53"/>
        <v>6.4816100028152634</v>
      </c>
      <c r="BI53">
        <f t="shared" si="32"/>
        <v>-1.563445851842638</v>
      </c>
      <c r="BJ53">
        <v>10012239679780.801</v>
      </c>
      <c r="BK53">
        <v>98625821226.699295</v>
      </c>
      <c r="BM53" s="28">
        <f t="shared" si="33"/>
        <v>6.960965852328358</v>
      </c>
      <c r="BN53">
        <f t="shared" si="34"/>
        <v>-0.31984641963407334</v>
      </c>
      <c r="BO53">
        <v>1742.91095504128</v>
      </c>
      <c r="BP53" s="33">
        <v>70.521705751700793</v>
      </c>
      <c r="BR53" s="29">
        <f t="shared" si="35"/>
        <v>6.6573921920561947</v>
      </c>
      <c r="BS53" s="21">
        <f t="shared" si="36"/>
        <v>-0.13183034586567732</v>
      </c>
      <c r="BT53" s="33">
        <v>4.3248642980855201E-3</v>
      </c>
      <c r="BU53" s="33">
        <v>2.6974262611071201E-5</v>
      </c>
      <c r="BW53" s="17">
        <f t="shared" si="37"/>
        <v>6.5214004265702323</v>
      </c>
      <c r="BX53" s="17">
        <f t="shared" si="38"/>
        <v>-0.17851146025345965</v>
      </c>
      <c r="BY53" s="33">
        <v>9.8264701633471495E-4</v>
      </c>
      <c r="BZ53" s="33">
        <v>6.1773812978274002E-6</v>
      </c>
      <c r="CB53">
        <f t="shared" si="39"/>
        <v>6.9449739899617082</v>
      </c>
      <c r="CC53">
        <f t="shared" si="40"/>
        <v>0.32006692781807633</v>
      </c>
      <c r="CD53" s="33">
        <v>3.90612077761531E-10</v>
      </c>
      <c r="CE53" s="33">
        <v>1.92255528149229E-11</v>
      </c>
      <c r="CJ53">
        <f t="shared" si="41"/>
        <v>7.289222537921872</v>
      </c>
      <c r="CK53" s="17">
        <f t="shared" si="51"/>
        <v>0.63183034586567732</v>
      </c>
      <c r="CQ53" s="12"/>
      <c r="CT53">
        <f t="shared" si="6"/>
        <v>9.2510448704085295</v>
      </c>
      <c r="CU53">
        <f t="shared" si="7"/>
        <v>3.9166666666666665</v>
      </c>
      <c r="CV53">
        <f t="shared" si="8"/>
        <v>10.284815513492729</v>
      </c>
      <c r="CW53">
        <f t="shared" si="9"/>
        <v>7.926093855709337</v>
      </c>
      <c r="CX53">
        <f t="shared" si="10"/>
        <v>0.11080919070843784</v>
      </c>
      <c r="CY53">
        <f t="shared" si="11"/>
        <v>1.2326701624068785</v>
      </c>
      <c r="CZ53">
        <f t="shared" si="12"/>
        <v>7.3011151143225517</v>
      </c>
      <c r="DB53">
        <f t="shared" si="13"/>
        <v>-9.2510448704085295</v>
      </c>
      <c r="DC53">
        <f t="shared" si="14"/>
        <v>-3.6433696564959055</v>
      </c>
      <c r="DD53">
        <f t="shared" si="15"/>
        <v>-7.926093855709337</v>
      </c>
      <c r="DE53">
        <f t="shared" si="16"/>
        <v>-0.11080919070843784</v>
      </c>
      <c r="DF53" s="17">
        <f t="shared" si="17"/>
        <v>-1.2326701624068785</v>
      </c>
      <c r="DG53">
        <f t="shared" si="18"/>
        <v>-7.3011151143225517</v>
      </c>
      <c r="DI53" s="16"/>
      <c r="DJ53" s="15"/>
      <c r="DN53" s="16"/>
      <c r="DO53" s="15"/>
      <c r="DS53" s="16"/>
      <c r="DT53" s="15"/>
    </row>
    <row r="54" spans="2:124" s="37" customFormat="1" x14ac:dyDescent="0.25">
      <c r="B54" s="37">
        <v>1</v>
      </c>
      <c r="C54" s="37">
        <v>37</v>
      </c>
      <c r="D54" s="37" t="s">
        <v>46</v>
      </c>
      <c r="E54" s="37">
        <v>189178072.69443801</v>
      </c>
      <c r="F54">
        <f t="shared" si="22"/>
        <v>3</v>
      </c>
      <c r="G54" s="37">
        <f t="shared" si="23"/>
        <v>8.2768707966552082</v>
      </c>
      <c r="AG54" s="12">
        <f t="shared" si="24"/>
        <v>2.9166666666666665</v>
      </c>
      <c r="AH54" s="24">
        <f t="shared" si="55"/>
        <v>8.2857338205094067</v>
      </c>
      <c r="AI54" s="23">
        <f t="shared" si="42"/>
        <v>8.0683838741432936</v>
      </c>
      <c r="AJ54" s="23">
        <f t="shared" ref="AJ54" si="61">AVERAGE(G1463,G1698)</f>
        <v>7.3672968062752835</v>
      </c>
      <c r="AK54" s="29">
        <f t="shared" si="59"/>
        <v>6.7897397577881851</v>
      </c>
      <c r="AL54" s="30">
        <f t="shared" si="60"/>
        <v>6.700429106690005</v>
      </c>
      <c r="AM54" s="31">
        <f t="shared" si="58"/>
        <v>6.6254242820099449</v>
      </c>
      <c r="AN54" s="1">
        <f t="shared" si="46"/>
        <v>2.8997938771112848E-2</v>
      </c>
      <c r="AO54" s="1">
        <f t="shared" si="47"/>
        <v>3.4624313413078471E-2</v>
      </c>
      <c r="AP54" s="1">
        <f t="shared" si="48"/>
        <v>8.6993099629016385E-2</v>
      </c>
      <c r="AQ54" s="1">
        <f t="shared" si="49"/>
        <v>0.10358483702284704</v>
      </c>
      <c r="AR54" s="1">
        <f t="shared" si="26"/>
        <v>5.7994007014658171E-2</v>
      </c>
      <c r="AS54" s="1"/>
      <c r="AT54" s="1">
        <f t="shared" si="50"/>
        <v>2.9166666666666665</v>
      </c>
      <c r="AU54" s="1">
        <f t="shared" si="27"/>
        <v>1189.2296895048169</v>
      </c>
      <c r="AV54" s="1">
        <f t="shared" si="28"/>
        <v>834.13752578969979</v>
      </c>
      <c r="AW54" s="1">
        <f t="shared" si="29"/>
        <v>132.13880936615561</v>
      </c>
      <c r="AX54" s="1">
        <f t="shared" si="30"/>
        <v>93.198221724821437</v>
      </c>
      <c r="AY54" s="1">
        <f t="shared" si="57"/>
        <v>297.32660127853342</v>
      </c>
      <c r="AZ54" s="1"/>
      <c r="BA54" s="1"/>
      <c r="BB54" s="1"/>
      <c r="BC54" s="1"/>
      <c r="BD54" s="19"/>
      <c r="BE54" s="24"/>
      <c r="BF54" s="38"/>
      <c r="BH54" s="23">
        <f t="shared" si="53"/>
        <v>6.4939050509996674</v>
      </c>
      <c r="BI54">
        <f t="shared" si="32"/>
        <v>-1.5744788231436262</v>
      </c>
      <c r="BJ54">
        <v>10330494286208.301</v>
      </c>
      <c r="BK54">
        <v>101715594774.224</v>
      </c>
      <c r="BM54" s="28"/>
      <c r="BP54" s="39"/>
      <c r="BR54" s="29"/>
      <c r="BS54" s="38"/>
      <c r="BT54" s="39"/>
      <c r="BU54" s="39"/>
      <c r="BW54" s="17"/>
      <c r="BX54" s="38"/>
      <c r="BY54" s="39"/>
      <c r="BZ54" s="39"/>
      <c r="CB54"/>
      <c r="CD54" s="39"/>
      <c r="CE54" s="39"/>
      <c r="CJ54" s="37">
        <f t="shared" si="41"/>
        <v>7.2897397577881851</v>
      </c>
      <c r="CK54" s="38">
        <f t="shared" si="51"/>
        <v>7.2897397577881851</v>
      </c>
      <c r="CT54">
        <f t="shared" si="6"/>
        <v>9.2589195668353828</v>
      </c>
      <c r="CU54">
        <f t="shared" si="7"/>
        <v>4</v>
      </c>
      <c r="CV54">
        <f t="shared" si="8"/>
        <v>10.368004030476158</v>
      </c>
      <c r="CW54">
        <f t="shared" si="9"/>
        <v>7.9575567784939958</v>
      </c>
      <c r="CX54">
        <f t="shared" si="10"/>
        <v>-2.4142134725488939E-2</v>
      </c>
      <c r="CY54">
        <f t="shared" si="11"/>
        <v>1.1215936593727811</v>
      </c>
      <c r="CZ54">
        <f t="shared" si="12"/>
        <v>7.3191260889969998</v>
      </c>
      <c r="DB54">
        <f t="shared" si="13"/>
        <v>-9.2589195668353828</v>
      </c>
      <c r="DC54">
        <f t="shared" si="14"/>
        <v>-3.7142630874045546</v>
      </c>
      <c r="DD54">
        <f t="shared" si="15"/>
        <v>-7.9575567784939958</v>
      </c>
      <c r="DE54">
        <f t="shared" si="16"/>
        <v>2.4142134725488939E-2</v>
      </c>
      <c r="DF54" s="17">
        <f t="shared" si="17"/>
        <v>-1.1215936593727811</v>
      </c>
      <c r="DG54">
        <f t="shared" si="18"/>
        <v>-7.3191260889969998</v>
      </c>
      <c r="DI54" s="38"/>
      <c r="DN54" s="38"/>
      <c r="DS54" s="38"/>
    </row>
    <row r="55" spans="2:124" s="37" customFormat="1" x14ac:dyDescent="0.25">
      <c r="B55" s="37">
        <v>1</v>
      </c>
      <c r="C55" s="37">
        <v>38</v>
      </c>
      <c r="D55" s="37" t="s">
        <v>47</v>
      </c>
      <c r="E55" s="37">
        <v>221800389.15362999</v>
      </c>
      <c r="F55">
        <f t="shared" si="22"/>
        <v>3.0833333333333335</v>
      </c>
      <c r="G55" s="37">
        <f t="shared" si="23"/>
        <v>8.3459623037929695</v>
      </c>
      <c r="AG55" s="12">
        <f t="shared" si="24"/>
        <v>3</v>
      </c>
      <c r="AH55" s="24">
        <f t="shared" ref="AH55:AH118" si="62">AVERAGE(G54,G289,G524)</f>
        <v>8.2726872016129693</v>
      </c>
      <c r="AI55" s="23">
        <f t="shared" ref="AI55:AI118" si="63">AVERAGE(G759,G994,G1229)</f>
        <v>8.0841868166845501</v>
      </c>
      <c r="AJ55" s="23">
        <f t="shared" ref="AJ55:AJ118" si="64">AVERAGE(G1464,G1699)</f>
        <v>7.3608230399702723</v>
      </c>
      <c r="AK55" s="29">
        <f t="shared" si="59"/>
        <v>6.7902569776544981</v>
      </c>
      <c r="AL55" s="30">
        <f t="shared" si="60"/>
        <v>6.7009463265563181</v>
      </c>
      <c r="AM55" s="31">
        <f t="shared" si="58"/>
        <v>6.625941501876258</v>
      </c>
      <c r="AN55" s="1">
        <f t="shared" si="46"/>
        <v>9.3770635157757829E-3</v>
      </c>
      <c r="AO55" s="1">
        <f t="shared" si="47"/>
        <v>1.0752419754801868E-2</v>
      </c>
      <c r="AP55" s="1">
        <f t="shared" si="48"/>
        <v>0.14247904913699502</v>
      </c>
      <c r="AQ55" s="1">
        <f t="shared" si="49"/>
        <v>7.1383897312913031E-2</v>
      </c>
      <c r="AR55" s="1">
        <f t="shared" si="26"/>
        <v>3.0144470528959914E-2</v>
      </c>
      <c r="AS55" s="1"/>
      <c r="AT55" s="1">
        <f t="shared" si="50"/>
        <v>3</v>
      </c>
      <c r="AU55" s="1">
        <f t="shared" si="27"/>
        <v>11372.770743200193</v>
      </c>
      <c r="AV55" s="1">
        <f t="shared" si="28"/>
        <v>8649.4318227428612</v>
      </c>
      <c r="AW55" s="1">
        <f t="shared" si="29"/>
        <v>49.260405641642414</v>
      </c>
      <c r="AX55" s="1">
        <f t="shared" si="30"/>
        <v>196.24540174795467</v>
      </c>
      <c r="AY55" s="1">
        <f t="shared" si="57"/>
        <v>1100.4863997816694</v>
      </c>
      <c r="AZ55" s="1"/>
      <c r="BA55" s="1"/>
      <c r="BB55" s="1"/>
      <c r="BC55" s="1"/>
      <c r="BD55" s="19"/>
      <c r="BE55" s="24"/>
      <c r="BF55" s="38"/>
      <c r="BH55" s="23">
        <f t="shared" si="53"/>
        <v>6.5062001021133113</v>
      </c>
      <c r="BI55">
        <f t="shared" si="32"/>
        <v>-1.5779867145712387</v>
      </c>
      <c r="BJ55">
        <v>10650672869239.6</v>
      </c>
      <c r="BK55">
        <v>104821457942.72099</v>
      </c>
      <c r="BM55" s="28"/>
      <c r="BP55" s="39"/>
      <c r="BR55" s="29"/>
      <c r="BS55" s="38"/>
      <c r="BT55" s="39"/>
      <c r="BU55" s="39"/>
      <c r="BW55" s="17"/>
      <c r="BX55" s="38"/>
      <c r="BY55" s="39"/>
      <c r="BZ55" s="39"/>
      <c r="CB55"/>
      <c r="CD55" s="39"/>
      <c r="CE55" s="39"/>
      <c r="CJ55" s="37">
        <f t="shared" si="41"/>
        <v>7.2902569776544981</v>
      </c>
      <c r="CK55" s="38">
        <f t="shared" si="51"/>
        <v>7.2902569776544981</v>
      </c>
      <c r="CT55">
        <f t="shared" si="6"/>
        <v>9.2655774050222544</v>
      </c>
      <c r="CU55">
        <f t="shared" si="7"/>
        <v>4.083333333333333</v>
      </c>
      <c r="CV55">
        <f t="shared" si="8"/>
        <v>10.451262316098264</v>
      </c>
      <c r="CW55">
        <f t="shared" si="9"/>
        <v>7.9890249046650155</v>
      </c>
      <c r="CX55">
        <f t="shared" si="10"/>
        <v>-0.15909346012647049</v>
      </c>
      <c r="CY55">
        <f t="shared" si="11"/>
        <v>1.0105171580000665</v>
      </c>
      <c r="CZ55">
        <f t="shared" si="12"/>
        <v>7.3371371784031485</v>
      </c>
      <c r="DB55">
        <f t="shared" si="13"/>
        <v>-9.2655774050222544</v>
      </c>
      <c r="DC55">
        <f t="shared" si="14"/>
        <v>-3.7852262840542039</v>
      </c>
      <c r="DD55">
        <f t="shared" si="15"/>
        <v>-7.9890249046650155</v>
      </c>
      <c r="DE55">
        <f t="shared" si="16"/>
        <v>0.15909346012647049</v>
      </c>
      <c r="DF55" s="17">
        <f t="shared" si="17"/>
        <v>-1.0105171580000665</v>
      </c>
      <c r="DG55">
        <f t="shared" si="18"/>
        <v>-7.3371371784031485</v>
      </c>
      <c r="DI55" s="38"/>
      <c r="DN55" s="38"/>
      <c r="DS55" s="38"/>
    </row>
    <row r="56" spans="2:124" s="37" customFormat="1" x14ac:dyDescent="0.25">
      <c r="B56" s="37">
        <v>1</v>
      </c>
      <c r="C56" s="37">
        <v>39</v>
      </c>
      <c r="D56" s="37" t="s">
        <v>48</v>
      </c>
      <c r="E56" s="37">
        <v>226051897.307089</v>
      </c>
      <c r="F56">
        <f t="shared" si="22"/>
        <v>3.1666666666666665</v>
      </c>
      <c r="G56" s="37">
        <f t="shared" si="23"/>
        <v>8.3542081565220112</v>
      </c>
      <c r="AG56" s="12">
        <f t="shared" si="24"/>
        <v>3.0833333333333335</v>
      </c>
      <c r="AH56" s="24">
        <f t="shared" si="62"/>
        <v>8.3435698450641791</v>
      </c>
      <c r="AI56" s="23">
        <f t="shared" si="63"/>
        <v>8.0686348892939339</v>
      </c>
      <c r="AJ56" s="23">
        <f t="shared" si="64"/>
        <v>7.3913506167951164</v>
      </c>
      <c r="AK56" s="29">
        <f t="shared" si="59"/>
        <v>6.7907741975208111</v>
      </c>
      <c r="AL56" s="30">
        <f t="shared" si="60"/>
        <v>6.7014635464226311</v>
      </c>
      <c r="AM56" s="31">
        <f t="shared" si="58"/>
        <v>6.626458721742571</v>
      </c>
      <c r="AN56" s="1">
        <f t="shared" si="46"/>
        <v>2.2340458683565666E-2</v>
      </c>
      <c r="AO56" s="1">
        <f t="shared" si="47"/>
        <v>9.2812607178735052E-4</v>
      </c>
      <c r="AP56" s="1">
        <f t="shared" si="48"/>
        <v>3.339625045566582E-2</v>
      </c>
      <c r="AQ56" s="1">
        <f t="shared" si="49"/>
        <v>0.11826690995418132</v>
      </c>
      <c r="AR56" s="1">
        <f t="shared" si="26"/>
        <v>1.594568671656715E-2</v>
      </c>
      <c r="AS56" s="1"/>
      <c r="AT56" s="1">
        <f t="shared" si="50"/>
        <v>3.0833333333333335</v>
      </c>
      <c r="AU56" s="1">
        <f t="shared" si="27"/>
        <v>2003.6221714351764</v>
      </c>
      <c r="AV56" s="1">
        <f t="shared" si="28"/>
        <v>1160876.5942237761</v>
      </c>
      <c r="AW56" s="1">
        <f t="shared" si="29"/>
        <v>896.61207055346608</v>
      </c>
      <c r="AX56" s="1">
        <f t="shared" si="30"/>
        <v>71.494642742489532</v>
      </c>
      <c r="AY56" s="1">
        <f t="shared" si="57"/>
        <v>3932.9058089281389</v>
      </c>
      <c r="AZ56" s="1"/>
      <c r="BA56" s="1"/>
      <c r="BB56" s="1"/>
      <c r="BC56" s="1"/>
      <c r="BD56" s="19"/>
      <c r="BE56" s="24"/>
      <c r="BF56" s="38"/>
      <c r="BH56" s="23">
        <f t="shared" si="53"/>
        <v>6.5184951561537545</v>
      </c>
      <c r="BI56">
        <f t="shared" si="32"/>
        <v>-1.5501397331401794</v>
      </c>
      <c r="BJ56">
        <v>10972787062254</v>
      </c>
      <c r="BK56">
        <v>107943494537.97099</v>
      </c>
      <c r="BL56" s="40"/>
      <c r="BM56" s="28"/>
      <c r="BP56" s="39"/>
      <c r="BR56" s="29"/>
      <c r="BS56" s="38"/>
      <c r="BT56" s="39"/>
      <c r="BU56" s="39"/>
      <c r="BW56" s="17"/>
      <c r="BX56" s="38"/>
      <c r="BY56" s="39"/>
      <c r="BZ56" s="39"/>
      <c r="CB56"/>
      <c r="CD56" s="39"/>
      <c r="CE56" s="39"/>
      <c r="CJ56" s="37">
        <f t="shared" si="41"/>
        <v>7.2907741975208111</v>
      </c>
      <c r="CK56" s="38">
        <f t="shared" si="51"/>
        <v>7.2907741975208111</v>
      </c>
      <c r="CT56">
        <f t="shared" si="6"/>
        <v>9.2711917878976955</v>
      </c>
      <c r="CU56">
        <f t="shared" si="7"/>
        <v>4.166666666666667</v>
      </c>
      <c r="CV56">
        <f t="shared" si="8"/>
        <v>10.534590312242722</v>
      </c>
      <c r="CW56">
        <f t="shared" si="9"/>
        <v>8.0204981646000224</v>
      </c>
      <c r="CX56">
        <f t="shared" si="10"/>
        <v>-0.29404478550341329</v>
      </c>
      <c r="CY56">
        <f t="shared" si="11"/>
        <v>0.89944065795689654</v>
      </c>
      <c r="CZ56">
        <f t="shared" si="12"/>
        <v>7.3551483821512296</v>
      </c>
      <c r="DB56">
        <f t="shared" si="13"/>
        <v>-9.2711917878976955</v>
      </c>
      <c r="DC56">
        <f t="shared" si="14"/>
        <v>-3.8562591883309398</v>
      </c>
      <c r="DD56">
        <f t="shared" si="15"/>
        <v>-8.0204981646000224</v>
      </c>
      <c r="DE56">
        <f t="shared" si="16"/>
        <v>0.29404478550341329</v>
      </c>
      <c r="DF56" s="17">
        <f t="shared" si="17"/>
        <v>-0.89944065795689654</v>
      </c>
      <c r="DG56">
        <f t="shared" si="18"/>
        <v>-7.3551483821512296</v>
      </c>
      <c r="DI56" s="38"/>
      <c r="DK56" s="38"/>
      <c r="DN56" s="38"/>
      <c r="DS56" s="38"/>
    </row>
    <row r="57" spans="2:124" s="37" customFormat="1" x14ac:dyDescent="0.25">
      <c r="B57" s="37">
        <v>1</v>
      </c>
      <c r="C57" s="37">
        <v>40</v>
      </c>
      <c r="D57" s="37" t="s">
        <v>49</v>
      </c>
      <c r="E57" s="37">
        <v>211569890.90399</v>
      </c>
      <c r="F57">
        <f t="shared" si="22"/>
        <v>3.25</v>
      </c>
      <c r="G57" s="37">
        <f t="shared" si="23"/>
        <v>8.3254538621123721</v>
      </c>
      <c r="AG57" s="12">
        <f t="shared" si="24"/>
        <v>3.1666666666666665</v>
      </c>
      <c r="AH57" s="24">
        <f t="shared" si="62"/>
        <v>8.353013442135639</v>
      </c>
      <c r="AI57" s="23">
        <f t="shared" si="63"/>
        <v>8.0649391516902842</v>
      </c>
      <c r="AJ57" s="23">
        <f t="shared" si="64"/>
        <v>7.3955648384269121</v>
      </c>
      <c r="AK57" s="29">
        <f t="shared" si="59"/>
        <v>6.7912914173871251</v>
      </c>
      <c r="AL57" s="30">
        <f t="shared" si="60"/>
        <v>6.701980766288945</v>
      </c>
      <c r="AM57" s="31">
        <f t="shared" si="58"/>
        <v>6.6269759416088849</v>
      </c>
      <c r="AN57" s="1">
        <f t="shared" si="46"/>
        <v>3.7560552196724786E-2</v>
      </c>
      <c r="AO57" s="1">
        <f t="shared" si="47"/>
        <v>1.5528000025927849E-2</v>
      </c>
      <c r="AP57" s="1">
        <f t="shared" si="48"/>
        <v>8.2532218608094038E-2</v>
      </c>
      <c r="AQ57" s="1">
        <f t="shared" si="49"/>
        <v>0.11515855713800059</v>
      </c>
      <c r="AR57" s="1">
        <f t="shared" si="26"/>
        <v>5.7455719949349365E-2</v>
      </c>
      <c r="AS57" s="1"/>
      <c r="AT57" s="1">
        <f t="shared" si="50"/>
        <v>3.1666666666666665</v>
      </c>
      <c r="AU57" s="1">
        <f t="shared" si="27"/>
        <v>708.82016335236369</v>
      </c>
      <c r="AV57" s="1">
        <f t="shared" si="28"/>
        <v>4147.333443173402</v>
      </c>
      <c r="AW57" s="1">
        <f t="shared" si="29"/>
        <v>146.80909460182633</v>
      </c>
      <c r="AX57" s="1">
        <f t="shared" si="30"/>
        <v>75.406289376876515</v>
      </c>
      <c r="AY57" s="1">
        <f t="shared" si="57"/>
        <v>302.92384320881774</v>
      </c>
      <c r="AZ57" s="1"/>
      <c r="BA57" s="1"/>
      <c r="BB57" s="1"/>
      <c r="BC57" s="1"/>
      <c r="BD57" s="19"/>
      <c r="BE57" s="24"/>
      <c r="BF57" s="38"/>
      <c r="BH57" s="23">
        <f t="shared" si="53"/>
        <v>6.5307902131185598</v>
      </c>
      <c r="BI57">
        <f t="shared" si="32"/>
        <v>-1.5341489385717244</v>
      </c>
      <c r="BJ57">
        <v>11296848568983.699</v>
      </c>
      <c r="BK57">
        <v>111081788802.36501</v>
      </c>
      <c r="BM57" s="28"/>
      <c r="BP57" s="39"/>
      <c r="BR57" s="29"/>
      <c r="BS57" s="38"/>
      <c r="BT57" s="39"/>
      <c r="BU57" s="39"/>
      <c r="BW57" s="17"/>
      <c r="BX57" s="38"/>
      <c r="BY57" s="39"/>
      <c r="BZ57" s="39"/>
      <c r="CB57"/>
      <c r="CD57" s="39"/>
      <c r="CE57" s="39"/>
      <c r="CJ57" s="37">
        <f t="shared" si="41"/>
        <v>7.2912914173871251</v>
      </c>
      <c r="CK57" s="38">
        <f t="shared" si="51"/>
        <v>7.2912914173871251</v>
      </c>
      <c r="CT57">
        <f t="shared" si="6"/>
        <v>9.2759157185939376</v>
      </c>
      <c r="CU57">
        <f t="shared" si="7"/>
        <v>4.25</v>
      </c>
      <c r="CV57">
        <f t="shared" si="8"/>
        <v>10.617987960841647</v>
      </c>
      <c r="CW57">
        <f t="shared" si="9"/>
        <v>8.0519764896081991</v>
      </c>
      <c r="CX57">
        <f t="shared" si="10"/>
        <v>-0.42899611086280842</v>
      </c>
      <c r="CY57">
        <f t="shared" si="11"/>
        <v>0.7883641589777175</v>
      </c>
      <c r="CZ57">
        <f t="shared" si="12"/>
        <v>7.3731596998527973</v>
      </c>
      <c r="DB57">
        <f t="shared" si="13"/>
        <v>-9.2759157185939376</v>
      </c>
      <c r="DC57">
        <f t="shared" si="14"/>
        <v>-3.9273617421692926</v>
      </c>
      <c r="DD57">
        <f t="shared" si="15"/>
        <v>-8.0519764896081991</v>
      </c>
      <c r="DE57">
        <f t="shared" si="16"/>
        <v>0.42899611086280842</v>
      </c>
      <c r="DF57" s="17">
        <f t="shared" si="17"/>
        <v>-0.7883641589777175</v>
      </c>
      <c r="DG57">
        <f t="shared" si="18"/>
        <v>-7.3731596998527973</v>
      </c>
      <c r="DI57" s="38"/>
      <c r="DN57" s="38"/>
      <c r="DS57" s="38"/>
    </row>
    <row r="58" spans="2:124" s="37" customFormat="1" x14ac:dyDescent="0.25">
      <c r="B58" s="37">
        <v>1</v>
      </c>
      <c r="C58" s="37">
        <v>41</v>
      </c>
      <c r="D58" s="37" t="s">
        <v>50</v>
      </c>
      <c r="E58" s="37">
        <v>199865037.13485101</v>
      </c>
      <c r="F58">
        <f t="shared" si="22"/>
        <v>3.3333333333333335</v>
      </c>
      <c r="G58" s="37">
        <f t="shared" si="23"/>
        <v>8.3007368285982039</v>
      </c>
      <c r="AG58" s="12">
        <f t="shared" si="24"/>
        <v>3.25</v>
      </c>
      <c r="AH58" s="24">
        <f t="shared" si="62"/>
        <v>8.362806114303881</v>
      </c>
      <c r="AI58" s="23">
        <f t="shared" si="63"/>
        <v>8.0824371226587761</v>
      </c>
      <c r="AJ58" s="23">
        <f t="shared" si="64"/>
        <v>7.389954057387766</v>
      </c>
      <c r="AK58" s="29">
        <f t="shared" si="59"/>
        <v>6.7918086372534381</v>
      </c>
      <c r="AL58" s="30">
        <f t="shared" si="60"/>
        <v>6.702497986155258</v>
      </c>
      <c r="AM58" s="31">
        <f t="shared" si="58"/>
        <v>6.627493161475198</v>
      </c>
      <c r="AN58" s="1">
        <f t="shared" si="46"/>
        <v>7.3062806901064745E-2</v>
      </c>
      <c r="AO58" s="1">
        <f t="shared" si="47"/>
        <v>5.4873071318983831E-3</v>
      </c>
      <c r="AP58" s="1">
        <f t="shared" si="48"/>
        <v>0.13564863068071772</v>
      </c>
      <c r="AQ58" s="1">
        <f t="shared" si="49"/>
        <v>0.13025961904087427</v>
      </c>
      <c r="AR58" s="1">
        <f t="shared" si="26"/>
        <v>3.8459622567980793E-2</v>
      </c>
      <c r="AS58" s="1"/>
      <c r="AT58" s="1">
        <f t="shared" si="50"/>
        <v>3.25</v>
      </c>
      <c r="AU58" s="1">
        <f t="shared" si="27"/>
        <v>187.3299833255162</v>
      </c>
      <c r="AV58" s="1">
        <f t="shared" si="28"/>
        <v>33210.962494197542</v>
      </c>
      <c r="AW58" s="1">
        <f t="shared" si="29"/>
        <v>54.346198638191574</v>
      </c>
      <c r="AX58" s="1">
        <f t="shared" si="30"/>
        <v>58.935964141404106</v>
      </c>
      <c r="AY58" s="1">
        <f t="shared" si="57"/>
        <v>676.06735252286762</v>
      </c>
      <c r="AZ58" s="1"/>
      <c r="BA58" s="1"/>
      <c r="BB58" s="1"/>
      <c r="BC58" s="1"/>
      <c r="BD58" s="19"/>
      <c r="BE58" s="24"/>
      <c r="BF58" s="38"/>
      <c r="BH58" s="23">
        <f t="shared" si="53"/>
        <v>6.5430852730052909</v>
      </c>
      <c r="BI58">
        <f t="shared" si="32"/>
        <v>-1.5393518496534853</v>
      </c>
      <c r="BJ58">
        <v>11622869163939.1</v>
      </c>
      <c r="BK58">
        <v>114236425417.17799</v>
      </c>
      <c r="BM58" s="28"/>
      <c r="BP58" s="39"/>
      <c r="BR58" s="29"/>
      <c r="BS58" s="38"/>
      <c r="BT58" s="39"/>
      <c r="BU58" s="39"/>
      <c r="BW58" s="17"/>
      <c r="BX58" s="38"/>
      <c r="BY58" s="39"/>
      <c r="BZ58" s="39"/>
      <c r="CB58"/>
      <c r="CD58" s="39"/>
      <c r="CE58" s="39"/>
      <c r="CJ58" s="37">
        <f t="shared" si="41"/>
        <v>7.2918086372534381</v>
      </c>
      <c r="CK58" s="38">
        <f t="shared" si="51"/>
        <v>7.2918086372534381</v>
      </c>
      <c r="CT58">
        <f t="shared" si="6"/>
        <v>9.2798828917057872</v>
      </c>
      <c r="CU58">
        <f t="shared" si="7"/>
        <v>4.333333333333333</v>
      </c>
      <c r="CV58">
        <f t="shared" si="8"/>
        <v>10.701455203875486</v>
      </c>
      <c r="CW58">
        <f t="shared" si="9"/>
        <v>8.0834598119178303</v>
      </c>
      <c r="CX58">
        <f t="shared" si="10"/>
        <v>-0.56394743620940113</v>
      </c>
      <c r="CY58">
        <f t="shared" si="11"/>
        <v>0.67728766085001413</v>
      </c>
      <c r="CZ58">
        <f t="shared" si="12"/>
        <v>7.3911711311207267</v>
      </c>
      <c r="DB58">
        <f t="shared" si="13"/>
        <v>-9.2798828917057872</v>
      </c>
      <c r="DC58">
        <f t="shared" si="14"/>
        <v>-3.9985338875521155</v>
      </c>
      <c r="DD58">
        <f t="shared" si="15"/>
        <v>-8.0834598119178303</v>
      </c>
      <c r="DE58">
        <f t="shared" si="16"/>
        <v>0.56394743620940113</v>
      </c>
      <c r="DF58" s="17">
        <f t="shared" si="17"/>
        <v>-0.67728766085001413</v>
      </c>
      <c r="DG58">
        <f t="shared" si="18"/>
        <v>-7.3911711311207267</v>
      </c>
      <c r="DI58" s="38"/>
      <c r="DN58" s="38"/>
      <c r="DS58" s="38"/>
    </row>
    <row r="59" spans="2:124" s="37" customFormat="1" x14ac:dyDescent="0.25">
      <c r="B59" s="37">
        <v>1</v>
      </c>
      <c r="C59" s="37">
        <v>42</v>
      </c>
      <c r="D59" s="37" t="s">
        <v>51</v>
      </c>
      <c r="E59" s="37">
        <v>290949228.36236</v>
      </c>
      <c r="F59">
        <f t="shared" si="22"/>
        <v>3.4166666666666665</v>
      </c>
      <c r="G59" s="37">
        <f t="shared" si="23"/>
        <v>8.4638172097218565</v>
      </c>
      <c r="AG59" s="12">
        <f t="shared" si="24"/>
        <v>3.3333333333333335</v>
      </c>
      <c r="AH59" s="24">
        <f t="shared" si="62"/>
        <v>8.3401642094444721</v>
      </c>
      <c r="AI59" s="23">
        <f t="shared" si="63"/>
        <v>8.0716829102445029</v>
      </c>
      <c r="AJ59" s="23">
        <f t="shared" si="64"/>
        <v>7.4242622654354484</v>
      </c>
      <c r="AK59" s="29">
        <f t="shared" si="59"/>
        <v>6.7923258571197511</v>
      </c>
      <c r="AL59" s="30">
        <f t="shared" si="60"/>
        <v>6.7030152060215711</v>
      </c>
      <c r="AM59" s="31">
        <f t="shared" si="58"/>
        <v>6.628010381341511</v>
      </c>
      <c r="AN59" s="1">
        <f t="shared" si="46"/>
        <v>4.4131681440670235E-2</v>
      </c>
      <c r="AO59" s="1">
        <f t="shared" si="47"/>
        <v>3.2250560755726201E-2</v>
      </c>
      <c r="AP59" s="1">
        <f t="shared" si="48"/>
        <v>8.2272312169013831E-2</v>
      </c>
      <c r="AQ59" s="1">
        <f t="shared" si="49"/>
        <v>0.11261124623391826</v>
      </c>
      <c r="AR59" s="1">
        <f t="shared" si="26"/>
        <v>6.4931024577855089E-4</v>
      </c>
      <c r="AS59" s="1"/>
      <c r="AT59" s="1">
        <f t="shared" si="50"/>
        <v>3.3333333333333335</v>
      </c>
      <c r="AU59" s="1">
        <f t="shared" si="27"/>
        <v>513.4510552617578</v>
      </c>
      <c r="AV59" s="1">
        <f t="shared" si="28"/>
        <v>961.44724510120432</v>
      </c>
      <c r="AW59" s="1">
        <f t="shared" si="29"/>
        <v>147.73812888549179</v>
      </c>
      <c r="AX59" s="1">
        <f t="shared" si="30"/>
        <v>78.856313585532277</v>
      </c>
      <c r="AY59" s="1">
        <f t="shared" si="57"/>
        <v>2371895.1565710348</v>
      </c>
      <c r="AZ59" s="1"/>
      <c r="BA59" s="1"/>
      <c r="BB59" s="1"/>
      <c r="BC59" s="1"/>
      <c r="BD59" s="19"/>
      <c r="BE59" s="24"/>
      <c r="BF59" s="38"/>
      <c r="BH59" s="23">
        <f t="shared" si="53"/>
        <v>6.5553803358115141</v>
      </c>
      <c r="BI59">
        <f t="shared" si="32"/>
        <v>-1.5163025744329888</v>
      </c>
      <c r="BJ59">
        <v>11950860692837.199</v>
      </c>
      <c r="BK59">
        <v>117407489504.858</v>
      </c>
      <c r="BM59" s="28"/>
      <c r="BP59" s="39"/>
      <c r="BR59" s="29"/>
      <c r="BS59" s="38"/>
      <c r="BT59" s="39"/>
      <c r="BU59" s="39"/>
      <c r="BW59" s="17"/>
      <c r="BX59" s="38"/>
      <c r="BY59" s="39"/>
      <c r="BZ59" s="39"/>
      <c r="CB59"/>
      <c r="CD59" s="39"/>
      <c r="CE59" s="39"/>
      <c r="CJ59" s="37">
        <f t="shared" si="41"/>
        <v>7.2923258571197511</v>
      </c>
      <c r="CK59" s="38">
        <f t="shared" si="51"/>
        <v>7.2923258571197511</v>
      </c>
      <c r="CT59">
        <f t="shared" si="6"/>
        <v>9.2832091791914504</v>
      </c>
      <c r="CU59">
        <f t="shared" si="7"/>
        <v>4.416666666666667</v>
      </c>
      <c r="CV59">
        <f t="shared" si="8"/>
        <v>10.784991983373038</v>
      </c>
      <c r="CW59">
        <f t="shared" si="9"/>
        <v>8.1149480646639969</v>
      </c>
      <c r="CX59">
        <f t="shared" si="10"/>
        <v>-0.69889876154664832</v>
      </c>
      <c r="CY59">
        <f t="shared" si="11"/>
        <v>0.56621116340371314</v>
      </c>
      <c r="CZ59">
        <f t="shared" si="12"/>
        <v>7.4091826755692081</v>
      </c>
      <c r="DB59">
        <f t="shared" si="13"/>
        <v>-9.2832091791914504</v>
      </c>
      <c r="DC59">
        <f t="shared" si="14"/>
        <v>-4.0697755665106161</v>
      </c>
      <c r="DD59">
        <f t="shared" si="15"/>
        <v>-8.1149480646639969</v>
      </c>
      <c r="DE59">
        <f t="shared" si="16"/>
        <v>0.69889876154664832</v>
      </c>
      <c r="DF59" s="17">
        <f t="shared" si="17"/>
        <v>-0.56621116340371314</v>
      </c>
      <c r="DG59">
        <f t="shared" si="18"/>
        <v>-7.4091826755692081</v>
      </c>
      <c r="DI59" s="38"/>
      <c r="DN59" s="38"/>
      <c r="DS59" s="38"/>
    </row>
    <row r="60" spans="2:124" s="37" customFormat="1" x14ac:dyDescent="0.25">
      <c r="B60" s="37">
        <v>1</v>
      </c>
      <c r="C60" s="37">
        <v>43</v>
      </c>
      <c r="D60" s="37" t="s">
        <v>52</v>
      </c>
      <c r="E60" s="37">
        <v>269771147.13033497</v>
      </c>
      <c r="F60">
        <f t="shared" si="22"/>
        <v>3.5</v>
      </c>
      <c r="G60" s="37">
        <f t="shared" si="23"/>
        <v>8.4309954986637052</v>
      </c>
      <c r="AG60" s="12">
        <f t="shared" si="24"/>
        <v>3.4166666666666665</v>
      </c>
      <c r="AH60" s="24">
        <f t="shared" si="62"/>
        <v>8.4127872109215485</v>
      </c>
      <c r="AI60" s="23">
        <f t="shared" si="63"/>
        <v>8.0804862618297815</v>
      </c>
      <c r="AJ60" s="23">
        <f t="shared" si="64"/>
        <v>7.4712578916705237</v>
      </c>
      <c r="AK60" s="29">
        <f t="shared" si="59"/>
        <v>6.7928430769860642</v>
      </c>
      <c r="AL60" s="30">
        <f t="shared" si="60"/>
        <v>6.7035324258878841</v>
      </c>
      <c r="AM60" s="31">
        <f t="shared" si="58"/>
        <v>6.628527601207824</v>
      </c>
      <c r="AN60" s="1">
        <f t="shared" si="46"/>
        <v>4.0243121529696183E-2</v>
      </c>
      <c r="AO60" s="1">
        <f t="shared" si="47"/>
        <v>6.4418085967262145E-2</v>
      </c>
      <c r="AP60" s="1">
        <f t="shared" si="48"/>
        <v>0.12175192829233718</v>
      </c>
      <c r="AQ60" s="1">
        <f t="shared" si="49"/>
        <v>9.1808331479673183E-2</v>
      </c>
      <c r="AR60" s="1">
        <f t="shared" si="26"/>
        <v>1.3303499864453507E-2</v>
      </c>
      <c r="AS60" s="1"/>
      <c r="AT60" s="1">
        <f t="shared" si="50"/>
        <v>3.4166666666666665</v>
      </c>
      <c r="AU60" s="1">
        <f t="shared" si="27"/>
        <v>617.47116236453746</v>
      </c>
      <c r="AV60" s="1">
        <f t="shared" si="28"/>
        <v>240.98186810873682</v>
      </c>
      <c r="AW60" s="1">
        <f t="shared" si="29"/>
        <v>67.460305486289641</v>
      </c>
      <c r="AX60" s="1">
        <f t="shared" si="30"/>
        <v>118.64127650204132</v>
      </c>
      <c r="AY60" s="1">
        <f t="shared" si="57"/>
        <v>5650.2567259920534</v>
      </c>
      <c r="AZ60" s="1"/>
      <c r="BA60" s="1"/>
      <c r="BB60" s="1"/>
      <c r="BC60" s="1"/>
      <c r="BD60" s="19"/>
      <c r="BE60" s="24"/>
      <c r="BF60" s="38"/>
      <c r="BH60" s="23">
        <f t="shared" si="53"/>
        <v>6.5676754015347969</v>
      </c>
      <c r="BI60">
        <f t="shared" si="32"/>
        <v>-1.5128108602949846</v>
      </c>
      <c r="BJ60">
        <v>12280835073032.301</v>
      </c>
      <c r="BK60">
        <v>120595066631.32401</v>
      </c>
      <c r="BM60" s="28"/>
      <c r="BP60" s="39"/>
      <c r="BR60" s="29"/>
      <c r="BS60" s="38"/>
      <c r="BT60" s="39"/>
      <c r="BU60" s="39"/>
      <c r="BW60" s="17"/>
      <c r="BX60" s="38"/>
      <c r="BY60" s="39"/>
      <c r="BZ60" s="39"/>
      <c r="CB60"/>
      <c r="CD60" s="39"/>
      <c r="CE60" s="39"/>
      <c r="CJ60" s="37">
        <f t="shared" si="41"/>
        <v>7.2928430769860642</v>
      </c>
      <c r="CK60" s="38">
        <f t="shared" si="51"/>
        <v>7.2928430769860642</v>
      </c>
      <c r="CT60">
        <f t="shared" si="6"/>
        <v>9.2859943206943818</v>
      </c>
      <c r="CU60">
        <f t="shared" si="7"/>
        <v>4.5</v>
      </c>
      <c r="CV60">
        <f t="shared" si="8"/>
        <v>10.868598241411407</v>
      </c>
      <c r="CW60">
        <f t="shared" si="9"/>
        <v>8.1464411818764457</v>
      </c>
      <c r="CX60">
        <f t="shared" si="10"/>
        <v>-0.83385008687707884</v>
      </c>
      <c r="CY60">
        <f t="shared" si="11"/>
        <v>0.45513466650271844</v>
      </c>
      <c r="CZ60">
        <f t="shared" si="12"/>
        <v>7.427194332813742</v>
      </c>
      <c r="DB60">
        <f t="shared" si="13"/>
        <v>-9.2859943206943818</v>
      </c>
      <c r="DC60">
        <f t="shared" si="14"/>
        <v>-4.1410867211243056</v>
      </c>
      <c r="DD60">
        <f t="shared" si="15"/>
        <v>-8.1464411818764457</v>
      </c>
      <c r="DE60">
        <f t="shared" si="16"/>
        <v>0.83385008687707884</v>
      </c>
      <c r="DF60" s="17">
        <f t="shared" si="17"/>
        <v>-0.45513466650271844</v>
      </c>
      <c r="DG60">
        <f t="shared" si="18"/>
        <v>-7.427194332813742</v>
      </c>
      <c r="DI60" s="38"/>
      <c r="DN60" s="38"/>
      <c r="DS60" s="38"/>
    </row>
    <row r="61" spans="2:124" s="37" customFormat="1" x14ac:dyDescent="0.25">
      <c r="B61" s="37">
        <v>1</v>
      </c>
      <c r="C61" s="37">
        <v>44</v>
      </c>
      <c r="D61" s="37" t="s">
        <v>53</v>
      </c>
      <c r="E61" s="37">
        <v>262903085.78514701</v>
      </c>
      <c r="F61">
        <f t="shared" si="22"/>
        <v>3.5833333333333335</v>
      </c>
      <c r="G61" s="37">
        <f t="shared" si="23"/>
        <v>8.4197956836019756</v>
      </c>
      <c r="AG61" s="12">
        <f t="shared" si="24"/>
        <v>3.5</v>
      </c>
      <c r="AH61" s="24">
        <f t="shared" si="62"/>
        <v>8.3966757753141525</v>
      </c>
      <c r="AI61" s="23">
        <f t="shared" si="63"/>
        <v>8.0891529597518073</v>
      </c>
      <c r="AJ61" s="23">
        <f t="shared" si="64"/>
        <v>7.4725874107781252</v>
      </c>
      <c r="AK61" s="29">
        <f t="shared" si="59"/>
        <v>6.7933602968523781</v>
      </c>
      <c r="AL61" s="30">
        <f t="shared" si="60"/>
        <v>6.704049645754198</v>
      </c>
      <c r="AM61" s="31">
        <f t="shared" si="58"/>
        <v>6.6290448210741379</v>
      </c>
      <c r="AN61" s="1">
        <f t="shared" si="46"/>
        <v>5.6712806131592651E-2</v>
      </c>
      <c r="AO61" s="1">
        <f t="shared" si="47"/>
        <v>5.4788419653378773E-2</v>
      </c>
      <c r="AP61" s="1">
        <f t="shared" si="48"/>
        <v>0.16052358252397692</v>
      </c>
      <c r="AQ61" s="1">
        <f t="shared" si="49"/>
        <v>0.12477126304446912</v>
      </c>
      <c r="AR61" s="1">
        <f t="shared" si="26"/>
        <v>2.1378585269115669E-2</v>
      </c>
      <c r="AS61" s="1"/>
      <c r="AT61" s="1">
        <f t="shared" si="50"/>
        <v>3.5</v>
      </c>
      <c r="AU61" s="1">
        <f t="shared" si="27"/>
        <v>310.91217353904364</v>
      </c>
      <c r="AV61" s="1">
        <f t="shared" si="28"/>
        <v>333.13667962933096</v>
      </c>
      <c r="AW61" s="1">
        <f t="shared" si="29"/>
        <v>38.808093924821556</v>
      </c>
      <c r="AX61" s="1">
        <f t="shared" si="30"/>
        <v>64.234871130153053</v>
      </c>
      <c r="AY61" s="1">
        <f t="shared" si="57"/>
        <v>2187.9735890973525</v>
      </c>
      <c r="AZ61" s="1"/>
      <c r="BA61" s="1"/>
      <c r="BB61" s="1"/>
      <c r="BC61" s="1"/>
      <c r="BD61" s="19"/>
      <c r="BE61" s="24"/>
      <c r="BF61" s="38"/>
      <c r="BH61" s="23">
        <f t="shared" si="53"/>
        <v>6.57997047017271</v>
      </c>
      <c r="BI61">
        <f t="shared" si="32"/>
        <v>-1.5091824895790973</v>
      </c>
      <c r="BJ61">
        <v>12612804293948.9</v>
      </c>
      <c r="BK61">
        <v>123799242808.274</v>
      </c>
      <c r="BM61" s="28"/>
      <c r="BP61" s="39"/>
      <c r="BR61" s="29"/>
      <c r="BS61" s="38"/>
      <c r="BT61" s="39"/>
      <c r="BU61" s="39"/>
      <c r="BW61" s="17"/>
      <c r="BX61" s="38"/>
      <c r="BY61" s="39"/>
      <c r="BZ61" s="39"/>
      <c r="CB61"/>
      <c r="CD61" s="39"/>
      <c r="CE61" s="39"/>
      <c r="CJ61" s="37">
        <f t="shared" si="41"/>
        <v>7.2933602968523781</v>
      </c>
      <c r="CK61" s="38">
        <f t="shared" si="51"/>
        <v>7.2933602968523781</v>
      </c>
      <c r="CT61">
        <f t="shared" si="6"/>
        <v>9.2883236784209888</v>
      </c>
      <c r="CU61">
        <f t="shared" si="7"/>
        <v>4.583333333333333</v>
      </c>
      <c r="CV61">
        <f t="shared" si="8"/>
        <v>10.952273920115898</v>
      </c>
      <c r="CW61">
        <f t="shared" si="9"/>
        <v>8.1779390984676237</v>
      </c>
      <c r="CX61">
        <f t="shared" si="10"/>
        <v>-0.96880141220253202</v>
      </c>
      <c r="CY61">
        <f t="shared" si="11"/>
        <v>0.3440581700381129</v>
      </c>
      <c r="CZ61">
        <f t="shared" si="12"/>
        <v>7.4452061024711345</v>
      </c>
      <c r="DB61">
        <f t="shared" si="13"/>
        <v>-9.2883236784209888</v>
      </c>
      <c r="DC61">
        <f t="shared" si="14"/>
        <v>-4.2124672935208913</v>
      </c>
      <c r="DD61">
        <f t="shared" si="15"/>
        <v>-8.1779390984676237</v>
      </c>
      <c r="DE61">
        <f t="shared" si="16"/>
        <v>0.96880141220253202</v>
      </c>
      <c r="DF61" s="17">
        <f t="shared" si="17"/>
        <v>-0.3440581700381129</v>
      </c>
      <c r="DG61">
        <f t="shared" si="18"/>
        <v>-7.4452061024711345</v>
      </c>
      <c r="DI61" s="38"/>
      <c r="DN61" s="38"/>
      <c r="DS61" s="38"/>
    </row>
    <row r="62" spans="2:124" s="37" customFormat="1" x14ac:dyDescent="0.25">
      <c r="B62" s="37">
        <v>1</v>
      </c>
      <c r="C62" s="37">
        <v>45</v>
      </c>
      <c r="D62" s="37" t="s">
        <v>54</v>
      </c>
      <c r="E62" s="37">
        <v>226201693.742681</v>
      </c>
      <c r="F62">
        <f t="shared" si="22"/>
        <v>3.6666666666666665</v>
      </c>
      <c r="G62" s="37">
        <f t="shared" si="23"/>
        <v>8.3544958524919402</v>
      </c>
      <c r="AG62" s="12">
        <f t="shared" si="24"/>
        <v>3.5833333333333335</v>
      </c>
      <c r="AH62" s="24">
        <f t="shared" si="62"/>
        <v>8.3688807692908291</v>
      </c>
      <c r="AI62" s="23">
        <f t="shared" si="63"/>
        <v>8.091687219329863</v>
      </c>
      <c r="AJ62" s="23">
        <f t="shared" si="64"/>
        <v>7.4644342555138952</v>
      </c>
      <c r="AK62" s="29">
        <f t="shared" si="59"/>
        <v>6.7938775167186911</v>
      </c>
      <c r="AL62" s="30">
        <f t="shared" si="60"/>
        <v>6.7045668656205111</v>
      </c>
      <c r="AM62" s="31">
        <f t="shared" si="58"/>
        <v>6.629562040940451</v>
      </c>
      <c r="AN62" s="1">
        <f t="shared" si="46"/>
        <v>3.7757732208983846E-2</v>
      </c>
      <c r="AO62" s="1">
        <f t="shared" si="47"/>
        <v>5.6699204567050202E-2</v>
      </c>
      <c r="AP62" s="1">
        <f t="shared" si="48"/>
        <v>4.3834699574776655E-2</v>
      </c>
      <c r="AQ62" s="1">
        <f t="shared" si="49"/>
        <v>0.12614780122945587</v>
      </c>
      <c r="AR62" s="1">
        <f t="shared" si="26"/>
        <v>6.9954953831932357E-2</v>
      </c>
      <c r="AS62" s="1"/>
      <c r="AT62" s="1">
        <f t="shared" si="50"/>
        <v>3.5833333333333335</v>
      </c>
      <c r="AU62" s="1">
        <f t="shared" si="27"/>
        <v>701.43623340836166</v>
      </c>
      <c r="AV62" s="1">
        <f t="shared" si="28"/>
        <v>311.06136078997196</v>
      </c>
      <c r="AW62" s="1">
        <f t="shared" si="29"/>
        <v>520.43192667906089</v>
      </c>
      <c r="AX62" s="1">
        <f t="shared" si="30"/>
        <v>62.840644385195077</v>
      </c>
      <c r="AY62" s="1">
        <f t="shared" si="57"/>
        <v>204.34454628190895</v>
      </c>
      <c r="AZ62" s="1"/>
      <c r="BA62" s="1"/>
      <c r="BB62" s="1"/>
      <c r="BC62" s="1"/>
      <c r="BD62" s="19"/>
      <c r="BE62" s="24"/>
      <c r="BF62" s="38"/>
      <c r="BH62" s="23">
        <f t="shared" si="53"/>
        <v>6.5922655417228251</v>
      </c>
      <c r="BI62">
        <f t="shared" si="32"/>
        <v>-1.4994216776070379</v>
      </c>
      <c r="BJ62">
        <v>12946780417517.801</v>
      </c>
      <c r="BK62">
        <v>127020104495.513</v>
      </c>
      <c r="BM62" s="28"/>
      <c r="BP62" s="39"/>
      <c r="BR62" s="29"/>
      <c r="BS62" s="38"/>
      <c r="BT62" s="39"/>
      <c r="BU62" s="39"/>
      <c r="BW62" s="17"/>
      <c r="BX62" s="38"/>
      <c r="BY62" s="39"/>
      <c r="BZ62" s="39"/>
      <c r="CB62"/>
      <c r="CD62" s="39"/>
      <c r="CE62" s="39"/>
      <c r="CJ62" s="37">
        <f t="shared" si="41"/>
        <v>7.2938775167186911</v>
      </c>
      <c r="CK62" s="38">
        <f t="shared" si="51"/>
        <v>7.2938775167186911</v>
      </c>
      <c r="CT62">
        <f t="shared" si="6"/>
        <v>9.2902699597553173</v>
      </c>
      <c r="CU62">
        <f t="shared" si="7"/>
        <v>4.666666666666667</v>
      </c>
      <c r="CV62">
        <f t="shared" si="8"/>
        <v>11.03601896166008</v>
      </c>
      <c r="CW62">
        <f t="shared" si="9"/>
        <v>8.2094417502208561</v>
      </c>
      <c r="CX62">
        <f t="shared" si="10"/>
        <v>-1.103752737524353</v>
      </c>
      <c r="CY62">
        <f t="shared" si="11"/>
        <v>0.23298167392273181</v>
      </c>
      <c r="CZ62">
        <f t="shared" si="12"/>
        <v>7.4632179841594972</v>
      </c>
      <c r="DB62">
        <f t="shared" si="13"/>
        <v>-9.2902699597553173</v>
      </c>
      <c r="DC62">
        <f t="shared" si="14"/>
        <v>-4.283917225876344</v>
      </c>
      <c r="DD62">
        <f t="shared" si="15"/>
        <v>-8.2094417502208561</v>
      </c>
      <c r="DE62">
        <f t="shared" si="16"/>
        <v>1.103752737524353</v>
      </c>
      <c r="DF62" s="17">
        <f t="shared" si="17"/>
        <v>-0.23298167392273181</v>
      </c>
      <c r="DG62">
        <f t="shared" si="18"/>
        <v>-7.4632179841594972</v>
      </c>
      <c r="DI62" s="38"/>
      <c r="DN62" s="38"/>
      <c r="DS62" s="38"/>
    </row>
    <row r="63" spans="2:124" s="37" customFormat="1" x14ac:dyDescent="0.25">
      <c r="B63" s="37">
        <v>1</v>
      </c>
      <c r="C63" s="37">
        <v>46</v>
      </c>
      <c r="D63" s="37" t="s">
        <v>55</v>
      </c>
      <c r="E63" s="37">
        <v>219195983.20646799</v>
      </c>
      <c r="F63">
        <f t="shared" si="22"/>
        <v>3.75</v>
      </c>
      <c r="G63" s="37">
        <f t="shared" si="23"/>
        <v>8.340832591385098</v>
      </c>
      <c r="AG63" s="12">
        <f t="shared" si="24"/>
        <v>3.6666666666666665</v>
      </c>
      <c r="AH63" s="24">
        <f t="shared" si="62"/>
        <v>8.3601707934105445</v>
      </c>
      <c r="AI63" s="23">
        <f t="shared" si="63"/>
        <v>8.104581538728107</v>
      </c>
      <c r="AJ63" s="23">
        <f t="shared" si="64"/>
        <v>7.5257067297379052</v>
      </c>
      <c r="AK63" s="29">
        <f t="shared" si="59"/>
        <v>6.7943947365850041</v>
      </c>
      <c r="AL63" s="30">
        <f t="shared" si="60"/>
        <v>6.7050840854868241</v>
      </c>
      <c r="AM63" s="31">
        <f t="shared" si="58"/>
        <v>6.630079260806764</v>
      </c>
      <c r="AN63" s="1">
        <f t="shared" si="46"/>
        <v>1.2992764402561518E-2</v>
      </c>
      <c r="AO63" s="1">
        <f t="shared" si="47"/>
        <v>3.9792151743119092E-2</v>
      </c>
      <c r="AP63" s="1">
        <f t="shared" si="48"/>
        <v>0.18896178284754056</v>
      </c>
      <c r="AQ63" s="1">
        <f t="shared" si="49"/>
        <v>0.11491062416833141</v>
      </c>
      <c r="AR63" s="1">
        <f t="shared" si="26"/>
        <v>3.0819117100694193E-2</v>
      </c>
      <c r="AS63" s="1"/>
      <c r="AT63" s="1">
        <f t="shared" si="50"/>
        <v>3.6666666666666665</v>
      </c>
      <c r="AU63" s="1">
        <f t="shared" si="27"/>
        <v>5923.7520644112583</v>
      </c>
      <c r="AV63" s="1">
        <f t="shared" si="28"/>
        <v>631.546237123477</v>
      </c>
      <c r="AW63" s="1">
        <f t="shared" si="29"/>
        <v>28.00606189658804</v>
      </c>
      <c r="AX63" s="1">
        <f t="shared" si="30"/>
        <v>75.73203600763803</v>
      </c>
      <c r="AY63" s="1">
        <f t="shared" si="57"/>
        <v>1052.8333030646522</v>
      </c>
      <c r="AZ63" s="1"/>
      <c r="BA63" s="1"/>
      <c r="BB63" s="1"/>
      <c r="BC63" s="1"/>
      <c r="BD63" s="19"/>
      <c r="BE63" s="24"/>
      <c r="BF63" s="38"/>
      <c r="BH63" s="23">
        <f t="shared" si="53"/>
        <v>6.6045606161827175</v>
      </c>
      <c r="BI63">
        <f t="shared" si="32"/>
        <v>-1.5000209225453895</v>
      </c>
      <c r="BJ63">
        <v>13282775578614.9</v>
      </c>
      <c r="BK63">
        <v>130257738603.282</v>
      </c>
      <c r="BM63" s="28"/>
      <c r="BP63" s="39"/>
      <c r="BR63" s="29"/>
      <c r="BS63" s="38"/>
      <c r="BT63" s="39"/>
      <c r="BU63" s="39"/>
      <c r="BW63" s="17"/>
      <c r="BX63" s="38"/>
      <c r="BY63" s="39"/>
      <c r="BZ63" s="39"/>
      <c r="CB63"/>
      <c r="CD63" s="39"/>
      <c r="CE63" s="39"/>
      <c r="CJ63" s="37">
        <f t="shared" si="41"/>
        <v>7.2943947365850041</v>
      </c>
      <c r="CK63" s="38">
        <f t="shared" si="51"/>
        <v>7.2943947365850041</v>
      </c>
      <c r="CT63">
        <f t="shared" si="6"/>
        <v>9.2918948452526244</v>
      </c>
      <c r="CU63">
        <f t="shared" si="7"/>
        <v>4.75</v>
      </c>
      <c r="CV63">
        <f t="shared" si="8"/>
        <v>11.119833308265646</v>
      </c>
      <c r="CW63">
        <f t="shared" si="9"/>
        <v>8.2409490737787028</v>
      </c>
      <c r="CX63">
        <f t="shared" si="10"/>
        <v>-1.2387040628435249</v>
      </c>
      <c r="CY63">
        <f t="shared" si="11"/>
        <v>0.12190517808682523</v>
      </c>
      <c r="CZ63">
        <f t="shared" si="12"/>
        <v>7.4812299774982334</v>
      </c>
      <c r="DB63">
        <f t="shared" si="13"/>
        <v>-9.2918948452526244</v>
      </c>
      <c r="DC63">
        <f t="shared" si="14"/>
        <v>-4.3554364604147571</v>
      </c>
      <c r="DD63">
        <f t="shared" si="15"/>
        <v>-8.2409490737787028</v>
      </c>
      <c r="DE63">
        <f t="shared" si="16"/>
        <v>1.2387040628435249</v>
      </c>
      <c r="DF63" s="17">
        <f t="shared" si="17"/>
        <v>-0.12190517808682523</v>
      </c>
      <c r="DG63">
        <f t="shared" si="18"/>
        <v>-7.4812299774982334</v>
      </c>
      <c r="DI63" s="38"/>
      <c r="DN63" s="38"/>
      <c r="DS63" s="38"/>
    </row>
    <row r="64" spans="2:124" s="37" customFormat="1" x14ac:dyDescent="0.25">
      <c r="B64" s="37">
        <v>1</v>
      </c>
      <c r="C64" s="37">
        <v>47</v>
      </c>
      <c r="D64" s="37" t="s">
        <v>56</v>
      </c>
      <c r="E64" s="37">
        <v>225740218.137072</v>
      </c>
      <c r="F64">
        <f t="shared" si="22"/>
        <v>3.8333333333333335</v>
      </c>
      <c r="G64" s="37">
        <f t="shared" si="23"/>
        <v>8.3536089403758709</v>
      </c>
      <c r="AG64" s="12">
        <f t="shared" si="24"/>
        <v>3.75</v>
      </c>
      <c r="AH64" s="24">
        <f t="shared" si="62"/>
        <v>8.3906558500799324</v>
      </c>
      <c r="AI64" s="23">
        <f t="shared" si="63"/>
        <v>8.0440173056789437</v>
      </c>
      <c r="AJ64" s="23">
        <f t="shared" si="64"/>
        <v>7.5739224621111205</v>
      </c>
      <c r="AK64" s="29">
        <f t="shared" si="59"/>
        <v>6.7949119564513181</v>
      </c>
      <c r="AL64" s="30">
        <f t="shared" si="60"/>
        <v>6.705601305353138</v>
      </c>
      <c r="AM64" s="31">
        <f t="shared" si="58"/>
        <v>6.6305964806730779</v>
      </c>
      <c r="AN64" s="1">
        <f t="shared" si="46"/>
        <v>2.1699487905915721E-2</v>
      </c>
      <c r="AO64" s="1">
        <f t="shared" si="47"/>
        <v>4.4306042618273971E-2</v>
      </c>
      <c r="AP64" s="1">
        <f t="shared" si="48"/>
        <v>9.4474225938633583E-2</v>
      </c>
      <c r="AQ64" s="1">
        <f t="shared" si="49"/>
        <v>6.808032849452364E-2</v>
      </c>
      <c r="AR64" s="1">
        <f t="shared" si="26"/>
        <v>3.3018179500692225E-2</v>
      </c>
      <c r="AS64" s="1"/>
      <c r="AT64" s="1">
        <f t="shared" si="50"/>
        <v>3.75</v>
      </c>
      <c r="AU64" s="1">
        <f t="shared" si="27"/>
        <v>2123.7384511928853</v>
      </c>
      <c r="AV64" s="1">
        <f t="shared" si="28"/>
        <v>509.41775569291957</v>
      </c>
      <c r="AW64" s="1">
        <f t="shared" si="29"/>
        <v>112.04005554436007</v>
      </c>
      <c r="AX64" s="1">
        <f t="shared" si="30"/>
        <v>215.7529362142391</v>
      </c>
      <c r="AY64" s="1">
        <f t="shared" si="57"/>
        <v>917.26273816660751</v>
      </c>
      <c r="AZ64" s="1"/>
      <c r="BA64" s="1"/>
      <c r="BB64" s="1"/>
      <c r="BC64" s="1"/>
      <c r="BD64" s="19"/>
      <c r="BE64" s="24"/>
      <c r="BF64" s="38"/>
      <c r="BH64" s="23">
        <f t="shared" si="53"/>
        <v>6.6168556935499616</v>
      </c>
      <c r="BI64">
        <f t="shared" si="32"/>
        <v>-1.4271616121289821</v>
      </c>
      <c r="BJ64">
        <v>13620801985502</v>
      </c>
      <c r="BK64">
        <v>133512232494.61301</v>
      </c>
      <c r="BM64" s="28"/>
      <c r="BP64" s="39"/>
      <c r="BR64" s="29"/>
      <c r="BS64" s="38"/>
      <c r="BT64" s="39"/>
      <c r="BU64" s="39"/>
      <c r="BW64" s="17"/>
      <c r="BX64" s="38"/>
      <c r="BY64" s="39"/>
      <c r="BZ64" s="39"/>
      <c r="CB64"/>
      <c r="CD64" s="39"/>
      <c r="CE64" s="39"/>
      <c r="CJ64" s="37">
        <f t="shared" si="41"/>
        <v>7.2949119564513181</v>
      </c>
      <c r="CK64" s="38">
        <f t="shared" si="51"/>
        <v>7.2949119564513181</v>
      </c>
      <c r="CT64">
        <f t="shared" si="6"/>
        <v>9.2932504858113916</v>
      </c>
      <c r="CU64">
        <f t="shared" si="7"/>
        <v>4.833333333333333</v>
      </c>
      <c r="CV64">
        <f t="shared" si="8"/>
        <v>11.203716902202443</v>
      </c>
      <c r="CW64">
        <f t="shared" si="9"/>
        <v>8.272461006631465</v>
      </c>
      <c r="CX64">
        <f t="shared" si="10"/>
        <v>-1.3736553881607618</v>
      </c>
      <c r="CY64">
        <f t="shared" si="11"/>
        <v>1.0828682474573225E-2</v>
      </c>
      <c r="CZ64">
        <f t="shared" si="12"/>
        <v>7.4992420821080428</v>
      </c>
      <c r="DB64">
        <f t="shared" si="13"/>
        <v>-9.2932504858113916</v>
      </c>
      <c r="DC64">
        <f t="shared" si="14"/>
        <v>-4.4270249394083754</v>
      </c>
      <c r="DD64">
        <f t="shared" si="15"/>
        <v>-8.272461006631465</v>
      </c>
      <c r="DE64">
        <f t="shared" si="16"/>
        <v>1.3736553881607618</v>
      </c>
      <c r="DF64" s="17">
        <f t="shared" si="17"/>
        <v>-1.0828682474573225E-2</v>
      </c>
      <c r="DG64">
        <f t="shared" si="18"/>
        <v>-7.4992420821080428</v>
      </c>
      <c r="DI64" s="38"/>
      <c r="DN64" s="38"/>
      <c r="DS64" s="38"/>
    </row>
    <row r="65" spans="2:123" s="37" customFormat="1" x14ac:dyDescent="0.25">
      <c r="B65" s="37">
        <v>1</v>
      </c>
      <c r="C65" s="37">
        <v>48</v>
      </c>
      <c r="D65" s="37" t="s">
        <v>57</v>
      </c>
      <c r="E65" s="37">
        <v>268008260.848575</v>
      </c>
      <c r="F65">
        <f t="shared" si="22"/>
        <v>3.9166666666666665</v>
      </c>
      <c r="G65" s="37">
        <f t="shared" si="23"/>
        <v>8.428148180542447</v>
      </c>
      <c r="AG65" s="12">
        <f t="shared" si="24"/>
        <v>3.8333333333333335</v>
      </c>
      <c r="AH65" s="24">
        <f t="shared" si="62"/>
        <v>8.3934072084964342</v>
      </c>
      <c r="AI65" s="23">
        <f t="shared" si="63"/>
        <v>8.091084612142259</v>
      </c>
      <c r="AJ65" s="23">
        <f t="shared" si="64"/>
        <v>7.483730386586112</v>
      </c>
      <c r="AK65" s="29">
        <f t="shared" si="59"/>
        <v>6.7954291763176311</v>
      </c>
      <c r="AL65" s="30">
        <f t="shared" si="60"/>
        <v>6.7061185252194511</v>
      </c>
      <c r="AM65" s="31">
        <f t="shared" si="58"/>
        <v>6.631113700539391</v>
      </c>
      <c r="AN65" s="1">
        <f t="shared" si="46"/>
        <v>2.197836123953292E-2</v>
      </c>
      <c r="AO65" s="1">
        <f t="shared" si="47"/>
        <v>4.9914368121856303E-2</v>
      </c>
      <c r="AP65" s="1">
        <f t="shared" si="48"/>
        <v>4.3952881727433217E-2</v>
      </c>
      <c r="AQ65" s="1">
        <f t="shared" si="49"/>
        <v>0.13582168397408867</v>
      </c>
      <c r="AR65" s="1">
        <f t="shared" si="26"/>
        <v>2.5955492651991992E-2</v>
      </c>
      <c r="AS65" s="1"/>
      <c r="AT65" s="1">
        <f t="shared" si="50"/>
        <v>3.8333333333333335</v>
      </c>
      <c r="AU65" s="1">
        <f t="shared" si="27"/>
        <v>2070.1860870708665</v>
      </c>
      <c r="AV65" s="1">
        <f t="shared" si="28"/>
        <v>401.37363785786192</v>
      </c>
      <c r="AW65" s="1">
        <f t="shared" si="29"/>
        <v>517.63697565466305</v>
      </c>
      <c r="AX65" s="1">
        <f t="shared" si="30"/>
        <v>54.207799570222456</v>
      </c>
      <c r="AY65" s="1">
        <f t="shared" si="57"/>
        <v>1484.3675344031042</v>
      </c>
      <c r="AZ65" s="1"/>
      <c r="BA65" s="1"/>
      <c r="BB65" s="1"/>
      <c r="BC65" s="1"/>
      <c r="BD65" s="19"/>
      <c r="BE65" s="24"/>
      <c r="BF65" s="38"/>
      <c r="BH65" s="23">
        <f t="shared" si="53"/>
        <v>6.6291507738221371</v>
      </c>
      <c r="BI65">
        <f t="shared" si="32"/>
        <v>-1.4619338383201219</v>
      </c>
      <c r="BJ65">
        <v>13960871920271.1</v>
      </c>
      <c r="BK65">
        <v>136783673987.67999</v>
      </c>
      <c r="BM65" s="28"/>
      <c r="BP65" s="39"/>
      <c r="BR65" s="29"/>
      <c r="BS65" s="38"/>
      <c r="BT65" s="39"/>
      <c r="BU65" s="39"/>
      <c r="BW65" s="17"/>
      <c r="BX65" s="38"/>
      <c r="BY65" s="39"/>
      <c r="BZ65" s="39"/>
      <c r="CB65"/>
      <c r="CD65" s="39"/>
      <c r="CE65" s="39"/>
      <c r="CJ65" s="37">
        <f t="shared" si="41"/>
        <v>7.2954291763176311</v>
      </c>
      <c r="CK65" s="38">
        <f t="shared" si="51"/>
        <v>7.2954291763176311</v>
      </c>
      <c r="CT65">
        <f t="shared" si="6"/>
        <v>9.2943808517492386</v>
      </c>
      <c r="CU65">
        <f t="shared" si="7"/>
        <v>4.916666666666667</v>
      </c>
      <c r="CV65">
        <f t="shared" si="8"/>
        <v>11.287669685788396</v>
      </c>
      <c r="CW65">
        <f t="shared" si="9"/>
        <v>8.3039774871058274</v>
      </c>
      <c r="CX65">
        <f t="shared" si="10"/>
        <v>-1.5086067134765873</v>
      </c>
      <c r="CY65">
        <f t="shared" si="11"/>
        <v>-0.10024781295869878</v>
      </c>
      <c r="CZ65">
        <f t="shared" si="12"/>
        <v>7.517254297610914</v>
      </c>
      <c r="DB65">
        <f t="shared" si="13"/>
        <v>-9.2943808517492386</v>
      </c>
      <c r="DC65">
        <f t="shared" si="14"/>
        <v>-4.4986826051775184</v>
      </c>
      <c r="DD65">
        <f t="shared" si="15"/>
        <v>-8.3039774871058274</v>
      </c>
      <c r="DE65">
        <f t="shared" si="16"/>
        <v>1.5086067134765873</v>
      </c>
      <c r="DF65" s="17">
        <f t="shared" si="17"/>
        <v>0.10024781295869878</v>
      </c>
      <c r="DG65">
        <f t="shared" si="18"/>
        <v>-7.517254297610914</v>
      </c>
      <c r="DI65" s="38"/>
      <c r="DN65" s="38"/>
      <c r="DS65" s="38"/>
    </row>
    <row r="66" spans="2:123" s="37" customFormat="1" x14ac:dyDescent="0.25">
      <c r="B66" s="37">
        <v>1</v>
      </c>
      <c r="C66" s="37">
        <v>49</v>
      </c>
      <c r="D66" s="37" t="s">
        <v>58</v>
      </c>
      <c r="E66" s="37">
        <v>298480349.27658898</v>
      </c>
      <c r="F66">
        <f t="shared" si="22"/>
        <v>4</v>
      </c>
      <c r="G66" s="37">
        <f t="shared" si="23"/>
        <v>8.4749157442370286</v>
      </c>
      <c r="AG66" s="12">
        <f t="shared" si="24"/>
        <v>3.9166666666666665</v>
      </c>
      <c r="AH66" s="24">
        <f t="shared" si="62"/>
        <v>8.4167007726994392</v>
      </c>
      <c r="AI66" s="23">
        <f t="shared" si="63"/>
        <v>8.0876290165206157</v>
      </c>
      <c r="AJ66" s="23">
        <f t="shared" si="64"/>
        <v>7.5889084516272503</v>
      </c>
      <c r="AK66" s="29">
        <f t="shared" si="59"/>
        <v>6.7959463961839441</v>
      </c>
      <c r="AL66" s="30">
        <f t="shared" si="60"/>
        <v>6.7066357450857641</v>
      </c>
      <c r="AM66" s="31">
        <f t="shared" si="58"/>
        <v>6.631630920405704</v>
      </c>
      <c r="AN66" s="1">
        <f t="shared" si="46"/>
        <v>3.5669697338499957E-2</v>
      </c>
      <c r="AO66" s="1">
        <f t="shared" si="47"/>
        <v>4.51318535854364E-2</v>
      </c>
      <c r="AP66" s="1">
        <f t="shared" si="48"/>
        <v>0.10082242441621415</v>
      </c>
      <c r="AQ66" s="1">
        <f t="shared" si="49"/>
        <v>0.10641691497750065</v>
      </c>
      <c r="AR66" s="1">
        <f t="shared" si="26"/>
        <v>2.7427836428272456E-2</v>
      </c>
      <c r="AS66" s="1"/>
      <c r="AT66" s="1">
        <f t="shared" si="50"/>
        <v>3.9166666666666665</v>
      </c>
      <c r="AU66" s="1">
        <f t="shared" si="27"/>
        <v>785.96128019830144</v>
      </c>
      <c r="AV66" s="1">
        <f t="shared" si="28"/>
        <v>490.94592419358787</v>
      </c>
      <c r="AW66" s="1">
        <f t="shared" si="29"/>
        <v>98.375222381082764</v>
      </c>
      <c r="AX66" s="1">
        <f t="shared" si="30"/>
        <v>88.303653144125633</v>
      </c>
      <c r="AY66" s="1">
        <f t="shared" si="57"/>
        <v>1329.281309689093</v>
      </c>
      <c r="AZ66" s="1"/>
      <c r="BA66" s="1"/>
      <c r="BB66" s="1"/>
      <c r="BC66" s="1"/>
      <c r="BD66" s="19"/>
      <c r="BE66" s="24"/>
      <c r="BF66" s="38"/>
      <c r="BH66" s="23">
        <f t="shared" si="53"/>
        <v>6.6414458569968238</v>
      </c>
      <c r="BI66">
        <f t="shared" si="32"/>
        <v>-1.446183159523792</v>
      </c>
      <c r="BJ66">
        <v>14302997739290.199</v>
      </c>
      <c r="BK66">
        <v>140072151358.17401</v>
      </c>
      <c r="BM66" s="28"/>
      <c r="BP66" s="39"/>
      <c r="BR66" s="29"/>
      <c r="BS66" s="38"/>
      <c r="BT66" s="39"/>
      <c r="BU66" s="39"/>
      <c r="BW66" s="17"/>
      <c r="BX66" s="38"/>
      <c r="BY66" s="39"/>
      <c r="BZ66" s="39"/>
      <c r="CB66"/>
      <c r="CD66" s="39"/>
      <c r="CE66" s="39"/>
      <c r="CJ66" s="37">
        <f t="shared" si="41"/>
        <v>7.2959463961839441</v>
      </c>
      <c r="CK66" s="38">
        <f t="shared" si="51"/>
        <v>7.2959463961839441</v>
      </c>
      <c r="CT66">
        <f t="shared" si="6"/>
        <v>9.2953229295556774</v>
      </c>
      <c r="CU66">
        <f t="shared" si="7"/>
        <v>5</v>
      </c>
      <c r="CV66">
        <f t="shared" si="8"/>
        <v>11.371691601389481</v>
      </c>
      <c r="CW66">
        <f t="shared" si="9"/>
        <v>8.3354984543536812</v>
      </c>
      <c r="CX66">
        <f t="shared" si="10"/>
        <v>-1.6435580387913833</v>
      </c>
      <c r="CY66">
        <f t="shared" si="11"/>
        <v>-0.21132430824873741</v>
      </c>
      <c r="CZ66">
        <f t="shared" si="12"/>
        <v>7.5352666236301182</v>
      </c>
      <c r="DB66">
        <f t="shared" si="13"/>
        <v>-9.2953229295556774</v>
      </c>
      <c r="DC66">
        <f t="shared" si="14"/>
        <v>-4.5704094000905569</v>
      </c>
      <c r="DD66">
        <f t="shared" si="15"/>
        <v>-8.3354984543536812</v>
      </c>
      <c r="DE66">
        <f t="shared" si="16"/>
        <v>1.6435580387913833</v>
      </c>
      <c r="DF66" s="17">
        <f t="shared" si="17"/>
        <v>0.21132430824873741</v>
      </c>
      <c r="DG66">
        <f t="shared" si="18"/>
        <v>-7.5352666236301182</v>
      </c>
      <c r="DI66" s="38"/>
      <c r="DN66" s="38"/>
      <c r="DS66" s="38"/>
    </row>
    <row r="67" spans="2:123" s="37" customFormat="1" x14ac:dyDescent="0.25">
      <c r="B67" s="37">
        <v>1</v>
      </c>
      <c r="C67" s="37">
        <v>50</v>
      </c>
      <c r="D67" s="37" t="s">
        <v>59</v>
      </c>
      <c r="E67" s="37">
        <v>329707261.99250603</v>
      </c>
      <c r="F67">
        <f t="shared" si="22"/>
        <v>4.083333333333333</v>
      </c>
      <c r="G67" s="37">
        <f t="shared" si="23"/>
        <v>8.5181285128348119</v>
      </c>
      <c r="AG67" s="12">
        <f t="shared" si="24"/>
        <v>4</v>
      </c>
      <c r="AH67" s="24">
        <f t="shared" si="62"/>
        <v>8.4423230912131135</v>
      </c>
      <c r="AI67" s="23">
        <f t="shared" si="63"/>
        <v>8.1014780888445319</v>
      </c>
      <c r="AJ67" s="23">
        <f t="shared" si="64"/>
        <v>7.6142086442704464</v>
      </c>
      <c r="AK67" s="29">
        <f t="shared" si="59"/>
        <v>6.7964636160502572</v>
      </c>
      <c r="AL67" s="30">
        <f t="shared" si="60"/>
        <v>6.7071529649520771</v>
      </c>
      <c r="AM67" s="31">
        <f t="shared" si="58"/>
        <v>6.632148140272017</v>
      </c>
      <c r="AN67" s="1">
        <f t="shared" si="46"/>
        <v>2.4242851460060885E-2</v>
      </c>
      <c r="AO67" s="1">
        <f t="shared" si="47"/>
        <v>7.0665902630416876E-3</v>
      </c>
      <c r="AP67" s="1">
        <f t="shared" si="48"/>
        <v>0.1012851836201154</v>
      </c>
      <c r="AQ67" s="1">
        <f t="shared" si="49"/>
        <v>9.4824975581254259E-2</v>
      </c>
      <c r="AR67" s="1">
        <f t="shared" si="26"/>
        <v>7.0162503587072558E-2</v>
      </c>
      <c r="AS67" s="1"/>
      <c r="AT67" s="1">
        <f t="shared" si="50"/>
        <v>4</v>
      </c>
      <c r="AU67" s="1">
        <f t="shared" si="27"/>
        <v>1701.5025292407147</v>
      </c>
      <c r="AV67" s="1">
        <f t="shared" si="28"/>
        <v>20025.352919551558</v>
      </c>
      <c r="AW67" s="1">
        <f t="shared" si="29"/>
        <v>97.478348007607451</v>
      </c>
      <c r="AX67" s="1">
        <f t="shared" si="30"/>
        <v>111.21273491120026</v>
      </c>
      <c r="AY67" s="1">
        <f t="shared" si="57"/>
        <v>203.13737923988967</v>
      </c>
      <c r="AZ67" s="1"/>
      <c r="BA67" s="1"/>
      <c r="BB67" s="1"/>
      <c r="BC67" s="1"/>
      <c r="BD67" s="1"/>
      <c r="BE67" s="24"/>
      <c r="BF67" s="38"/>
      <c r="BH67" s="23">
        <f t="shared" si="53"/>
        <v>6.653740943071603</v>
      </c>
      <c r="BI67">
        <f t="shared" si="32"/>
        <v>-1.4477371457729289</v>
      </c>
      <c r="BJ67">
        <v>14647191873653.699</v>
      </c>
      <c r="BK67">
        <v>143377753341.69101</v>
      </c>
      <c r="BM67" s="28"/>
      <c r="BP67" s="39"/>
      <c r="BR67" s="29"/>
      <c r="BS67" s="38"/>
      <c r="BT67" s="39"/>
      <c r="BU67" s="39"/>
      <c r="BW67" s="17"/>
      <c r="BX67" s="38"/>
      <c r="BY67" s="39"/>
      <c r="BZ67" s="39"/>
      <c r="CB67"/>
      <c r="CD67" s="39"/>
      <c r="CE67" s="39"/>
      <c r="CJ67" s="37">
        <f t="shared" si="41"/>
        <v>7.2964636160502572</v>
      </c>
      <c r="CK67" s="38">
        <f t="shared" si="51"/>
        <v>7.2964636160502572</v>
      </c>
      <c r="CT67">
        <f t="shared" si="6"/>
        <v>9.2961077706046815</v>
      </c>
      <c r="CU67">
        <f t="shared" si="7"/>
        <v>5.083333333333333</v>
      </c>
      <c r="CV67">
        <f t="shared" si="8"/>
        <v>11.455782591419684</v>
      </c>
      <c r="CW67">
        <f t="shared" si="9"/>
        <v>8.367023848341077</v>
      </c>
      <c r="CX67">
        <f t="shared" si="10"/>
        <v>-1.7785093641054281</v>
      </c>
      <c r="CY67">
        <f t="shared" si="11"/>
        <v>-0.32240080342415062</v>
      </c>
      <c r="CZ67">
        <f t="shared" si="12"/>
        <v>7.5532790597902073</v>
      </c>
      <c r="DB67">
        <f t="shared" si="13"/>
        <v>-9.2961077706046815</v>
      </c>
      <c r="DC67">
        <f t="shared" si="14"/>
        <v>-4.6422052665638684</v>
      </c>
      <c r="DD67">
        <f t="shared" si="15"/>
        <v>-8.367023848341077</v>
      </c>
      <c r="DE67">
        <f t="shared" si="16"/>
        <v>1.7785093641054281</v>
      </c>
      <c r="DF67" s="17">
        <f t="shared" si="17"/>
        <v>0.32240080342415062</v>
      </c>
      <c r="DG67">
        <f t="shared" si="18"/>
        <v>-7.5532790597902073</v>
      </c>
      <c r="DI67" s="38"/>
      <c r="DN67" s="38"/>
      <c r="DS67" s="38"/>
    </row>
    <row r="68" spans="2:123" s="37" customFormat="1" x14ac:dyDescent="0.25">
      <c r="B68" s="37">
        <v>1</v>
      </c>
      <c r="C68" s="37">
        <v>51</v>
      </c>
      <c r="D68" s="37" t="s">
        <v>60</v>
      </c>
      <c r="E68" s="37">
        <v>253388325.66492301</v>
      </c>
      <c r="F68">
        <f t="shared" si="22"/>
        <v>4.166666666666667</v>
      </c>
      <c r="G68" s="37">
        <f t="shared" si="23"/>
        <v>8.4037866018019649</v>
      </c>
      <c r="AG68" s="12">
        <f t="shared" si="24"/>
        <v>4.083333333333333</v>
      </c>
      <c r="AH68" s="24">
        <f t="shared" si="62"/>
        <v>8.4511825830254228</v>
      </c>
      <c r="AI68" s="23">
        <f t="shared" si="63"/>
        <v>8.0598288663583784</v>
      </c>
      <c r="AJ68" s="23">
        <f t="shared" si="64"/>
        <v>7.6472368273746456</v>
      </c>
      <c r="AK68" s="29">
        <f t="shared" si="59"/>
        <v>6.7969808359165711</v>
      </c>
      <c r="AL68" s="30">
        <f t="shared" si="60"/>
        <v>6.7076701848183911</v>
      </c>
      <c r="AM68" s="31">
        <f t="shared" si="58"/>
        <v>6.632665360138331</v>
      </c>
      <c r="AN68" s="1">
        <f t="shared" si="46"/>
        <v>2.0758579434507058E-2</v>
      </c>
      <c r="AO68" s="1">
        <f t="shared" si="47"/>
        <v>7.5085729263496229E-2</v>
      </c>
      <c r="AP68" s="1">
        <f t="shared" si="48"/>
        <v>2.76188685582331E-2</v>
      </c>
      <c r="AQ68" s="1">
        <f t="shared" si="49"/>
        <v>0.12709891338099927</v>
      </c>
      <c r="AR68" s="1">
        <f t="shared" si="26"/>
        <v>7.8137238717749496E-2</v>
      </c>
      <c r="AS68" s="1"/>
      <c r="AT68" s="1">
        <f t="shared" si="50"/>
        <v>4.083333333333333</v>
      </c>
      <c r="AU68" s="1">
        <f t="shared" si="27"/>
        <v>2320.6237866398951</v>
      </c>
      <c r="AV68" s="1">
        <f t="shared" si="28"/>
        <v>177.3720533472318</v>
      </c>
      <c r="AW68" s="1">
        <f t="shared" si="29"/>
        <v>1310.9563563320551</v>
      </c>
      <c r="AX68" s="1">
        <f t="shared" si="30"/>
        <v>61.903659673489877</v>
      </c>
      <c r="AY68" s="1">
        <f t="shared" si="57"/>
        <v>163.78867915704845</v>
      </c>
      <c r="AZ68" s="1"/>
      <c r="BA68" s="1"/>
      <c r="BB68" s="1"/>
      <c r="BC68" s="1"/>
      <c r="BD68" s="1"/>
      <c r="BE68" s="24"/>
      <c r="BF68" s="38"/>
      <c r="BH68" s="23">
        <f t="shared" si="53"/>
        <v>6.6660360320440599</v>
      </c>
      <c r="BI68">
        <f t="shared" si="32"/>
        <v>-1.3937928343143184</v>
      </c>
      <c r="BJ68">
        <v>14993466829633.199</v>
      </c>
      <c r="BK68">
        <v>146700569136.12</v>
      </c>
      <c r="BM68" s="28"/>
      <c r="BP68" s="39"/>
      <c r="BR68" s="29"/>
      <c r="BS68" s="38"/>
      <c r="BT68" s="39"/>
      <c r="BU68" s="39"/>
      <c r="BW68" s="17"/>
      <c r="BX68" s="38"/>
      <c r="BY68" s="39"/>
      <c r="BZ68" s="39"/>
      <c r="CB68"/>
      <c r="CD68" s="39"/>
      <c r="CE68" s="39"/>
      <c r="CJ68" s="37">
        <f t="shared" si="41"/>
        <v>7.2969808359165711</v>
      </c>
      <c r="CK68" s="38">
        <f t="shared" si="51"/>
        <v>7.2969808359165711</v>
      </c>
      <c r="CT68">
        <f t="shared" si="6"/>
        <v>9.2967614012636517</v>
      </c>
      <c r="CU68">
        <f t="shared" si="7"/>
        <v>5.166666666666667</v>
      </c>
      <c r="CV68">
        <f t="shared" si="8"/>
        <v>11.539942598340968</v>
      </c>
      <c r="CW68">
        <f t="shared" si="9"/>
        <v>8.3985536098373341</v>
      </c>
      <c r="CX68">
        <f t="shared" si="10"/>
        <v>-1.9134606894189234</v>
      </c>
      <c r="CY68">
        <f t="shared" si="11"/>
        <v>-0.43347729850783551</v>
      </c>
      <c r="CZ68">
        <f t="shared" si="12"/>
        <v>7.5712916057170077</v>
      </c>
      <c r="DB68">
        <f t="shared" si="13"/>
        <v>-9.2967614012636517</v>
      </c>
      <c r="DC68">
        <f t="shared" si="14"/>
        <v>-4.7140701470618041</v>
      </c>
      <c r="DD68">
        <f t="shared" si="15"/>
        <v>-8.3985536098373341</v>
      </c>
      <c r="DE68">
        <f t="shared" si="16"/>
        <v>1.9134606894189234</v>
      </c>
      <c r="DF68" s="17">
        <f t="shared" si="17"/>
        <v>0.43347729850783551</v>
      </c>
      <c r="DG68">
        <f t="shared" si="18"/>
        <v>-7.5712916057170077</v>
      </c>
      <c r="DI68" s="38"/>
      <c r="DN68" s="38"/>
      <c r="DS68" s="38"/>
    </row>
    <row r="69" spans="2:123" s="37" customFormat="1" x14ac:dyDescent="0.25">
      <c r="B69" s="37">
        <v>1</v>
      </c>
      <c r="C69" s="37">
        <v>52</v>
      </c>
      <c r="D69" s="37" t="s">
        <v>61</v>
      </c>
      <c r="E69" s="37">
        <v>313160361.03307599</v>
      </c>
      <c r="F69">
        <f t="shared" si="22"/>
        <v>4.25</v>
      </c>
      <c r="G69" s="37">
        <f t="shared" si="23"/>
        <v>8.4957667850778922</v>
      </c>
      <c r="AG69" s="12">
        <f t="shared" si="24"/>
        <v>4.166666666666667</v>
      </c>
      <c r="AH69" s="24">
        <f t="shared" si="62"/>
        <v>8.3997544100702601</v>
      </c>
      <c r="AI69" s="23">
        <f t="shared" si="63"/>
        <v>8.0613792397683515</v>
      </c>
      <c r="AJ69" s="23">
        <f t="shared" si="64"/>
        <v>7.6423586850608585</v>
      </c>
      <c r="AK69" s="29">
        <f t="shared" si="59"/>
        <v>6.7974980557828841</v>
      </c>
      <c r="AL69" s="30">
        <f t="shared" si="60"/>
        <v>6.7081874046847041</v>
      </c>
      <c r="AM69" s="31">
        <f t="shared" si="58"/>
        <v>6.633182580004644</v>
      </c>
      <c r="AN69" s="1">
        <f t="shared" si="46"/>
        <v>3.4173504062231956E-2</v>
      </c>
      <c r="AO69" s="1">
        <f t="shared" si="47"/>
        <v>7.1634338739454432E-3</v>
      </c>
      <c r="AP69" s="1">
        <f t="shared" si="48"/>
        <v>0.10612733815037403</v>
      </c>
      <c r="AQ69" s="1">
        <f t="shared" si="49"/>
        <v>0.12885170596211903</v>
      </c>
      <c r="AR69" s="1">
        <f t="shared" si="26"/>
        <v>9.8150726799577301E-2</v>
      </c>
      <c r="AS69" s="1"/>
      <c r="AT69" s="1">
        <f t="shared" si="50"/>
        <v>4.166666666666667</v>
      </c>
      <c r="AU69" s="1">
        <f t="shared" si="27"/>
        <v>856.29020258353955</v>
      </c>
      <c r="AV69" s="1">
        <f t="shared" si="28"/>
        <v>19487.560994433712</v>
      </c>
      <c r="AW69" s="1">
        <f t="shared" si="29"/>
        <v>88.786197566208315</v>
      </c>
      <c r="AX69" s="1">
        <f t="shared" si="30"/>
        <v>60.230941828186481</v>
      </c>
      <c r="AY69" s="1">
        <f t="shared" si="57"/>
        <v>103.80373020994314</v>
      </c>
      <c r="AZ69" s="1"/>
      <c r="BA69" s="1"/>
      <c r="BB69" s="1"/>
      <c r="BC69" s="1"/>
      <c r="BD69" s="1"/>
      <c r="BE69" s="24"/>
      <c r="BF69" s="38"/>
      <c r="BH69" s="23">
        <f t="shared" si="53"/>
        <v>6.6783311239117822</v>
      </c>
      <c r="BI69">
        <f t="shared" si="32"/>
        <v>-1.3830481158565693</v>
      </c>
      <c r="BJ69">
        <v>15341835189133</v>
      </c>
      <c r="BK69">
        <v>150040688404.06</v>
      </c>
      <c r="BM69" s="28"/>
      <c r="BP69" s="39"/>
      <c r="BR69" s="29"/>
      <c r="BS69" s="38"/>
      <c r="BT69" s="39"/>
      <c r="BU69" s="39"/>
      <c r="BW69" s="17"/>
      <c r="BX69" s="38"/>
      <c r="BY69" s="39"/>
      <c r="BZ69" s="39"/>
      <c r="CB69"/>
      <c r="CD69" s="39"/>
      <c r="CE69" s="39"/>
      <c r="CJ69" s="37">
        <f t="shared" si="41"/>
        <v>7.2974980557828841</v>
      </c>
      <c r="CK69" s="38">
        <f t="shared" si="51"/>
        <v>7.2974980557828841</v>
      </c>
      <c r="CT69">
        <f t="shared" si="6"/>
        <v>9.297305606600899</v>
      </c>
      <c r="CU69">
        <f t="shared" si="7"/>
        <v>5.25</v>
      </c>
      <c r="CV69">
        <f t="shared" si="8"/>
        <v>11.624171564663204</v>
      </c>
      <c r="CW69">
        <f t="shared" si="9"/>
        <v>8.4300876804042844</v>
      </c>
      <c r="CX69">
        <f t="shared" si="10"/>
        <v>-2.0484120147320191</v>
      </c>
      <c r="CY69">
        <f t="shared" si="11"/>
        <v>-0.54455379351811106</v>
      </c>
      <c r="CZ69">
        <f t="shared" si="12"/>
        <v>7.5893042610376185</v>
      </c>
      <c r="DB69">
        <f t="shared" si="13"/>
        <v>-9.297305606600899</v>
      </c>
      <c r="DC69">
        <f t="shared" si="14"/>
        <v>-4.7860039840966255</v>
      </c>
      <c r="DD69">
        <f t="shared" si="15"/>
        <v>-8.4300876804042844</v>
      </c>
      <c r="DE69">
        <f t="shared" si="16"/>
        <v>2.0484120147320191</v>
      </c>
      <c r="DF69" s="17">
        <f t="shared" si="17"/>
        <v>0.54455379351811106</v>
      </c>
      <c r="DG69">
        <f t="shared" si="18"/>
        <v>-7.5893042610376185</v>
      </c>
      <c r="DI69" s="38"/>
      <c r="DN69" s="38"/>
      <c r="DS69" s="38"/>
    </row>
    <row r="70" spans="2:123" s="37" customFormat="1" x14ac:dyDescent="0.25">
      <c r="B70" s="37">
        <v>1</v>
      </c>
      <c r="C70" s="37">
        <v>53</v>
      </c>
      <c r="D70" s="37" t="s">
        <v>62</v>
      </c>
      <c r="E70" s="37">
        <v>323378123.76379001</v>
      </c>
      <c r="F70">
        <f t="shared" si="22"/>
        <v>4.333333333333333</v>
      </c>
      <c r="G70" s="37">
        <f t="shared" si="23"/>
        <v>8.5097106369370454</v>
      </c>
      <c r="AG70" s="12">
        <f t="shared" si="24"/>
        <v>4.25</v>
      </c>
      <c r="AH70" s="24">
        <f t="shared" si="62"/>
        <v>8.4437977413789191</v>
      </c>
      <c r="AI70" s="23">
        <f t="shared" si="63"/>
        <v>8.072373405089996</v>
      </c>
      <c r="AJ70" s="23">
        <f t="shared" si="64"/>
        <v>7.6233540883192283</v>
      </c>
      <c r="AK70" s="29">
        <f t="shared" si="59"/>
        <v>6.7980152756491972</v>
      </c>
      <c r="AL70" s="30">
        <f t="shared" si="60"/>
        <v>6.7087046245510171</v>
      </c>
      <c r="AM70" s="31">
        <f t="shared" si="58"/>
        <v>6.633699799870957</v>
      </c>
      <c r="AN70" s="1">
        <f t="shared" si="46"/>
        <v>1.7873830823150291E-2</v>
      </c>
      <c r="AO70" s="1">
        <f t="shared" si="47"/>
        <v>9.8447899538516223E-2</v>
      </c>
      <c r="AP70" s="1">
        <f t="shared" si="48"/>
        <v>7.7725297564285506E-2</v>
      </c>
      <c r="AQ70" s="1">
        <f t="shared" si="49"/>
        <v>0.10749575531597282</v>
      </c>
      <c r="AR70" s="1">
        <f t="shared" si="26"/>
        <v>1.6523675884700266E-2</v>
      </c>
      <c r="AS70" s="1"/>
      <c r="AT70" s="1">
        <f t="shared" si="50"/>
        <v>4.25</v>
      </c>
      <c r="AU70" s="1">
        <f t="shared" si="27"/>
        <v>3130.1468584708819</v>
      </c>
      <c r="AV70" s="1">
        <f t="shared" si="28"/>
        <v>103.17799657927726</v>
      </c>
      <c r="AW70" s="1">
        <f t="shared" si="29"/>
        <v>165.52942759302675</v>
      </c>
      <c r="AX70" s="1">
        <f t="shared" si="30"/>
        <v>86.540095233589312</v>
      </c>
      <c r="AY70" s="1">
        <f t="shared" si="57"/>
        <v>3662.5761646636192</v>
      </c>
      <c r="AZ70" s="1"/>
      <c r="BA70" s="1"/>
      <c r="BB70" s="1"/>
      <c r="BC70" s="1"/>
      <c r="BD70" s="1"/>
      <c r="BE70" s="24"/>
      <c r="BF70" s="38"/>
      <c r="BH70" s="23">
        <f t="shared" si="53"/>
        <v>6.6906262186723549</v>
      </c>
      <c r="BI70">
        <f t="shared" si="32"/>
        <v>-1.3817471864176412</v>
      </c>
      <c r="BJ70">
        <v>15692309610147.301</v>
      </c>
      <c r="BK70">
        <v>153398201275.23801</v>
      </c>
      <c r="BM70" s="28"/>
      <c r="BP70" s="39"/>
      <c r="BR70" s="29"/>
      <c r="BS70" s="38"/>
      <c r="BT70" s="39"/>
      <c r="BU70" s="39"/>
      <c r="BW70" s="17"/>
      <c r="BX70" s="38"/>
      <c r="BY70" s="39"/>
      <c r="BZ70" s="39"/>
      <c r="CB70"/>
      <c r="CD70" s="39"/>
      <c r="CE70" s="39"/>
      <c r="CJ70" s="37">
        <f t="shared" si="41"/>
        <v>7.2980152756491972</v>
      </c>
      <c r="CK70" s="38">
        <f t="shared" si="51"/>
        <v>7.2980152756491972</v>
      </c>
      <c r="CT70">
        <f t="shared" ref="CT70:CT133" si="65">LOG(Nmax/(1+(Nmax/No-1)*EXP(-Kg*CU70)))</f>
        <v>9.2977586010254036</v>
      </c>
      <c r="CU70">
        <f t="shared" ref="CU70:CU133" si="66">AG83</f>
        <v>5.333333333333333</v>
      </c>
      <c r="CV70">
        <f t="shared" ref="CV70:CV133" si="67">LOG(No*EXP((Kg-mo_11+so_11^2/a_11)*AG83+so_11^2/a_11^2*(EXP(-a_11*AG83)-1)))</f>
        <v>11.70846943294417</v>
      </c>
      <c r="CW70">
        <f t="shared" ref="CW70:CW133" si="68">LOG(No*EXP((Kg-mo_44+so_44^2/a_44)*AG83+so_44^2/a_44^2*(EXP(-a_44*AG83)-1)))</f>
        <v>8.4616260023856817</v>
      </c>
      <c r="CX70">
        <f t="shared" ref="CX70:CX133" si="69">LOG(No*EXP((Kg-mo_16+so_16^2/a_16)*AG83+so_16^2/a_16^2*(EXP(-a_16*AG83)-1)))</f>
        <v>-2.183363340044822</v>
      </c>
      <c r="CY70">
        <f t="shared" ref="CY70:CY133" si="70">LOG(No*EXP((Kg-mo_64+so_64^2/a_64)*AG83+so_64^2/a_64^2*(EXP(-a_64*AG83)-1)))</f>
        <v>-0.65563028846964067</v>
      </c>
      <c r="CZ70">
        <f t="shared" ref="CZ70:CZ133" si="71">LOG(No*EXP((Kg-mo_256+so_256^2/a_256)*AG83+so_256^2/a_256^2*(EXP(-a_256*AG83)-1)))</f>
        <v>7.6073170253804046</v>
      </c>
      <c r="DB70">
        <f t="shared" si="13"/>
        <v>-9.2977586010254036</v>
      </c>
      <c r="DC70">
        <f t="shared" si="14"/>
        <v>-4.8580067202284942</v>
      </c>
      <c r="DD70">
        <f t="shared" si="15"/>
        <v>-8.4616260023856817</v>
      </c>
      <c r="DE70">
        <f t="shared" si="16"/>
        <v>2.183363340044822</v>
      </c>
      <c r="DF70" s="17">
        <f t="shared" si="17"/>
        <v>0.65563028846964067</v>
      </c>
      <c r="DG70">
        <f t="shared" si="18"/>
        <v>-7.6073170253804046</v>
      </c>
    </row>
    <row r="71" spans="2:123" s="37" customFormat="1" x14ac:dyDescent="0.25">
      <c r="B71" s="37">
        <v>1</v>
      </c>
      <c r="C71" s="37">
        <v>54</v>
      </c>
      <c r="D71" s="37" t="s">
        <v>63</v>
      </c>
      <c r="E71" s="37">
        <v>337885318.93358898</v>
      </c>
      <c r="F71">
        <f t="shared" si="22"/>
        <v>4.416666666666667</v>
      </c>
      <c r="G71" s="37">
        <f t="shared" si="23"/>
        <v>8.5287693221547585</v>
      </c>
      <c r="AG71" s="12">
        <f t="shared" si="24"/>
        <v>4.333333333333333</v>
      </c>
      <c r="AH71" s="24">
        <f t="shared" si="62"/>
        <v>8.4641259054032982</v>
      </c>
      <c r="AI71" s="23">
        <f t="shared" si="63"/>
        <v>8.0735965616243401</v>
      </c>
      <c r="AJ71" s="23">
        <f t="shared" si="64"/>
        <v>7.6689597880231677</v>
      </c>
      <c r="AK71" s="29">
        <f t="shared" si="59"/>
        <v>6.7985324955155111</v>
      </c>
      <c r="AL71" s="30">
        <f t="shared" si="60"/>
        <v>6.709221844417331</v>
      </c>
      <c r="AM71" s="31">
        <f t="shared" si="58"/>
        <v>6.634217019737271</v>
      </c>
      <c r="AN71" s="1">
        <f t="shared" si="46"/>
        <v>3.1525215749933479E-2</v>
      </c>
      <c r="AO71" s="1">
        <f t="shared" si="47"/>
        <v>8.9061927572348584E-2</v>
      </c>
      <c r="AP71" s="1">
        <f t="shared" si="48"/>
        <v>0.12378916462133158</v>
      </c>
      <c r="AQ71" s="1">
        <f t="shared" si="49"/>
        <v>0.12703739945584824</v>
      </c>
      <c r="AR71" s="1">
        <f t="shared" si="26"/>
        <v>1.3537169479122814E-2</v>
      </c>
      <c r="AS71" s="1"/>
      <c r="AT71" s="1">
        <f t="shared" si="50"/>
        <v>4.333333333333333</v>
      </c>
      <c r="AU71" s="1">
        <f t="shared" si="27"/>
        <v>1006.1989623130987</v>
      </c>
      <c r="AV71" s="1">
        <f t="shared" si="28"/>
        <v>126.07118044333168</v>
      </c>
      <c r="AW71" s="1">
        <f t="shared" si="29"/>
        <v>65.258146672598826</v>
      </c>
      <c r="AX71" s="1">
        <f t="shared" si="30"/>
        <v>61.963624046844942</v>
      </c>
      <c r="AY71" s="1">
        <f t="shared" si="57"/>
        <v>5456.8782946271003</v>
      </c>
      <c r="AZ71" s="1"/>
      <c r="BA71" s="1"/>
      <c r="BB71" s="1"/>
      <c r="BC71" s="1"/>
      <c r="BD71" s="1"/>
      <c r="BE71" s="24"/>
      <c r="BF71" s="38"/>
      <c r="BH71" s="23">
        <f t="shared" si="53"/>
        <v>6.702921316323371</v>
      </c>
      <c r="BI71">
        <f t="shared" si="32"/>
        <v>-1.3706752453009692</v>
      </c>
      <c r="BJ71">
        <v>16044902827220.1</v>
      </c>
      <c r="BK71">
        <v>156773198348.94199</v>
      </c>
      <c r="BM71" s="28"/>
      <c r="BP71" s="39"/>
      <c r="BR71" s="29"/>
      <c r="BS71" s="38"/>
      <c r="BT71" s="39"/>
      <c r="BU71" s="39"/>
      <c r="BW71" s="17"/>
      <c r="BX71" s="38"/>
      <c r="BY71" s="39"/>
      <c r="BZ71" s="39"/>
      <c r="CB71"/>
      <c r="CD71" s="39"/>
      <c r="CE71" s="39"/>
      <c r="CJ71" s="37">
        <f t="shared" si="41"/>
        <v>7.2985324955155111</v>
      </c>
      <c r="CK71" s="38">
        <f t="shared" si="51"/>
        <v>7.2985324955155111</v>
      </c>
      <c r="CT71">
        <f t="shared" si="65"/>
        <v>9.2981355992547208</v>
      </c>
      <c r="CU71">
        <f t="shared" si="66"/>
        <v>5.416666666666667</v>
      </c>
      <c r="CV71">
        <f t="shared" si="67"/>
        <v>11.792836145789472</v>
      </c>
      <c r="CW71">
        <f t="shared" si="68"/>
        <v>8.493168518896729</v>
      </c>
      <c r="CX71">
        <f t="shared" si="69"/>
        <v>-2.3183146653574118</v>
      </c>
      <c r="CY71">
        <f t="shared" si="70"/>
        <v>-0.76670678337415876</v>
      </c>
      <c r="CZ71">
        <f t="shared" si="71"/>
        <v>7.6253298983749946</v>
      </c>
      <c r="DB71">
        <f t="shared" ref="DB71:DB134" si="72">BE84-CT71</f>
        <v>-9.2981355992547208</v>
      </c>
      <c r="DC71">
        <f t="shared" ref="DC71:DC134" si="73">BH84-CV71</f>
        <v>-4.9300782980654008</v>
      </c>
      <c r="DD71">
        <f t="shared" ref="DD71:DD134" si="74">BM84-CW71</f>
        <v>-8.493168518896729</v>
      </c>
      <c r="DE71">
        <f t="shared" ref="DE71:DE134" si="75">BR84-CX71</f>
        <v>2.3183146653574118</v>
      </c>
      <c r="DF71" s="17">
        <f t="shared" ref="DF71:DF134" si="76">BW84-CY71</f>
        <v>0.76670678337415876</v>
      </c>
      <c r="DG71">
        <f t="shared" ref="DG71:DG134" si="77">CB84-CZ71</f>
        <v>-7.6253298983749946</v>
      </c>
    </row>
    <row r="72" spans="2:123" s="37" customFormat="1" x14ac:dyDescent="0.25">
      <c r="B72" s="37">
        <v>1</v>
      </c>
      <c r="C72" s="37">
        <v>55</v>
      </c>
      <c r="D72" s="37" t="s">
        <v>64</v>
      </c>
      <c r="E72" s="37">
        <v>340525817.87977701</v>
      </c>
      <c r="F72">
        <f t="shared" si="22"/>
        <v>4.5</v>
      </c>
      <c r="G72" s="37">
        <f t="shared" si="23"/>
        <v>8.5321500447000691</v>
      </c>
      <c r="AG72" s="12">
        <f t="shared" si="24"/>
        <v>4.416666666666667</v>
      </c>
      <c r="AH72" s="24">
        <f t="shared" si="62"/>
        <v>8.463631910022487</v>
      </c>
      <c r="AI72" s="23">
        <f t="shared" si="63"/>
        <v>8.0469374725091072</v>
      </c>
      <c r="AJ72" s="23">
        <f t="shared" si="64"/>
        <v>7.6798618127820486</v>
      </c>
      <c r="AK72" s="29">
        <f t="shared" si="59"/>
        <v>6.7990497153818241</v>
      </c>
      <c r="AL72" s="30">
        <f t="shared" si="60"/>
        <v>6.7097390642836441</v>
      </c>
      <c r="AM72" s="31">
        <f t="shared" si="58"/>
        <v>6.634734239603584</v>
      </c>
      <c r="AN72" s="1">
        <f t="shared" si="46"/>
        <v>2.7112387753302082E-2</v>
      </c>
      <c r="AO72" s="1">
        <f t="shared" si="47"/>
        <v>4.8512627283412843E-3</v>
      </c>
      <c r="AP72" s="1">
        <f t="shared" si="48"/>
        <v>2.6910844499880359E-2</v>
      </c>
      <c r="AQ72" s="1">
        <f t="shared" si="49"/>
        <v>8.5118935343875463E-2</v>
      </c>
      <c r="AR72" s="1">
        <f t="shared" si="26"/>
        <v>4.54874211763776E-2</v>
      </c>
      <c r="AS72" s="1"/>
      <c r="AT72" s="1">
        <f t="shared" si="50"/>
        <v>4.416666666666667</v>
      </c>
      <c r="AU72" s="1">
        <f t="shared" si="27"/>
        <v>1360.3932423825743</v>
      </c>
      <c r="AV72" s="1">
        <f t="shared" si="28"/>
        <v>42490.359892344575</v>
      </c>
      <c r="AW72" s="1">
        <f t="shared" si="29"/>
        <v>1380.8463188564183</v>
      </c>
      <c r="AX72" s="1">
        <f t="shared" si="30"/>
        <v>138.02178325173452</v>
      </c>
      <c r="AY72" s="1">
        <f t="shared" si="57"/>
        <v>483.30063745688921</v>
      </c>
      <c r="AZ72" s="1"/>
      <c r="BA72" s="1"/>
      <c r="BB72" s="1"/>
      <c r="BC72" s="1"/>
      <c r="BD72" s="1"/>
      <c r="BE72" s="24"/>
      <c r="BF72" s="38"/>
      <c r="BH72" s="23">
        <f t="shared" si="53"/>
        <v>6.7152164168624218</v>
      </c>
      <c r="BI72">
        <f t="shared" si="32"/>
        <v>-1.3317210556466854</v>
      </c>
      <c r="BJ72">
        <v>16399627651908.801</v>
      </c>
      <c r="BK72">
        <v>160165770696.46899</v>
      </c>
      <c r="BM72" s="28"/>
      <c r="BP72" s="39"/>
      <c r="BR72" s="29"/>
      <c r="BS72" s="38"/>
      <c r="BT72" s="39"/>
      <c r="BU72" s="39"/>
      <c r="BW72" s="17"/>
      <c r="BX72" s="38"/>
      <c r="BY72" s="39"/>
      <c r="BZ72" s="39"/>
      <c r="CB72"/>
      <c r="CD72" s="39"/>
      <c r="CE72" s="39"/>
      <c r="CJ72" s="37">
        <f t="shared" si="41"/>
        <v>7.2990497153818241</v>
      </c>
      <c r="CK72" s="38">
        <f t="shared" si="51"/>
        <v>7.2990497153818241</v>
      </c>
      <c r="CT72">
        <f t="shared" si="65"/>
        <v>9.298449300408226</v>
      </c>
      <c r="CU72">
        <f t="shared" si="66"/>
        <v>5.5</v>
      </c>
      <c r="CV72">
        <f t="shared" si="67"/>
        <v>11.87727164585254</v>
      </c>
      <c r="CW72">
        <f t="shared" si="68"/>
        <v>8.5247151738137568</v>
      </c>
      <c r="CX72">
        <f t="shared" si="69"/>
        <v>-2.4532659906698457</v>
      </c>
      <c r="CY72">
        <f t="shared" si="70"/>
        <v>-0.87778327824105284</v>
      </c>
      <c r="CZ72">
        <f t="shared" si="71"/>
        <v>7.6433428796522724</v>
      </c>
      <c r="DB72">
        <f t="shared" si="72"/>
        <v>-9.298449300408226</v>
      </c>
      <c r="DC72">
        <f t="shared" si="73"/>
        <v>-5.0022186602631562</v>
      </c>
      <c r="DD72">
        <f t="shared" si="74"/>
        <v>-8.5247151738137568</v>
      </c>
      <c r="DE72">
        <f t="shared" si="75"/>
        <v>2.4532659906698457</v>
      </c>
      <c r="DF72" s="17">
        <f t="shared" si="76"/>
        <v>0.87778327824105284</v>
      </c>
      <c r="DG72">
        <f t="shared" si="77"/>
        <v>-7.6433428796522724</v>
      </c>
    </row>
    <row r="73" spans="2:123" s="37" customFormat="1" x14ac:dyDescent="0.25">
      <c r="B73" s="37">
        <v>1</v>
      </c>
      <c r="C73" s="37">
        <v>56</v>
      </c>
      <c r="D73" s="37" t="s">
        <v>65</v>
      </c>
      <c r="E73" s="37">
        <v>418966501.64282298</v>
      </c>
      <c r="F73">
        <f t="shared" si="22"/>
        <v>4.583333333333333</v>
      </c>
      <c r="G73" s="37">
        <f t="shared" si="23"/>
        <v>8.622179300452558</v>
      </c>
      <c r="AG73" s="12">
        <f t="shared" si="24"/>
        <v>4.5</v>
      </c>
      <c r="AH73" s="24">
        <f t="shared" si="62"/>
        <v>8.4870563388004214</v>
      </c>
      <c r="AI73" s="23">
        <f t="shared" si="63"/>
        <v>8.0643676037263052</v>
      </c>
      <c r="AJ73" s="23">
        <f t="shared" si="64"/>
        <v>7.6439241334859727</v>
      </c>
      <c r="AK73" s="29">
        <f t="shared" si="59"/>
        <v>6.7995669352481372</v>
      </c>
      <c r="AL73" s="30">
        <f t="shared" si="60"/>
        <v>6.7102562841499571</v>
      </c>
      <c r="AM73" s="31">
        <f t="shared" si="58"/>
        <v>6.635251459469897</v>
      </c>
      <c r="AN73" s="1">
        <f t="shared" si="46"/>
        <v>4.0511605707019269E-2</v>
      </c>
      <c r="AO73" s="1">
        <f t="shared" si="47"/>
        <v>2.6772500895365283E-2</v>
      </c>
      <c r="AP73" s="1">
        <f t="shared" si="48"/>
        <v>0.1077892034879863</v>
      </c>
      <c r="AQ73" s="1">
        <f t="shared" si="49"/>
        <v>0.12389666132896021</v>
      </c>
      <c r="AR73" s="1">
        <f t="shared" si="26"/>
        <v>3.6920333794707563E-2</v>
      </c>
      <c r="AS73" s="1"/>
      <c r="AT73" s="1">
        <f t="shared" si="50"/>
        <v>4.5</v>
      </c>
      <c r="AU73" s="1">
        <f t="shared" si="27"/>
        <v>609.31390027292832</v>
      </c>
      <c r="AV73" s="1">
        <f t="shared" si="28"/>
        <v>1395.1538968476884</v>
      </c>
      <c r="AW73" s="1">
        <f t="shared" si="29"/>
        <v>86.069538556707641</v>
      </c>
      <c r="AX73" s="1">
        <f t="shared" si="30"/>
        <v>65.144955685800142</v>
      </c>
      <c r="AY73" s="1">
        <f t="shared" si="57"/>
        <v>733.61594554220494</v>
      </c>
      <c r="AZ73" s="1"/>
      <c r="BA73" s="1"/>
      <c r="BB73" s="1"/>
      <c r="BC73" s="1"/>
      <c r="BD73" s="1"/>
      <c r="BE73" s="24"/>
      <c r="BF73" s="38"/>
      <c r="BH73" s="23">
        <f t="shared" si="53"/>
        <v>6.7275115202871012</v>
      </c>
      <c r="BI73">
        <f t="shared" si="32"/>
        <v>-1.336856083439204</v>
      </c>
      <c r="BJ73">
        <v>16756496973249.5</v>
      </c>
      <c r="BK73">
        <v>163576009863.58499</v>
      </c>
      <c r="BM73" s="28"/>
      <c r="BP73" s="39"/>
      <c r="BR73" s="29"/>
      <c r="BS73" s="38"/>
      <c r="BT73" s="39"/>
      <c r="BU73" s="39"/>
      <c r="BW73" s="17"/>
      <c r="BX73" s="38"/>
      <c r="BY73" s="39"/>
      <c r="BZ73" s="39"/>
      <c r="CB73"/>
      <c r="CD73" s="39"/>
      <c r="CE73" s="39"/>
      <c r="CJ73" s="37">
        <f t="shared" si="41"/>
        <v>7.2995669352481372</v>
      </c>
      <c r="CK73" s="38">
        <f t="shared" si="51"/>
        <v>7.2995669352481372</v>
      </c>
      <c r="CT73">
        <f t="shared" si="65"/>
        <v>9.2987102970496611</v>
      </c>
      <c r="CU73">
        <f t="shared" si="66"/>
        <v>5.583333333333333</v>
      </c>
      <c r="CV73">
        <f t="shared" si="67"/>
        <v>11.961775875834586</v>
      </c>
      <c r="CW73">
        <f t="shared" si="68"/>
        <v>8.5562659117640454</v>
      </c>
      <c r="CX73">
        <f t="shared" si="69"/>
        <v>-2.5882173159821669</v>
      </c>
      <c r="CY73">
        <f t="shared" si="70"/>
        <v>-0.98885977307784134</v>
      </c>
      <c r="CZ73">
        <f t="shared" si="71"/>
        <v>7.6613559688443793</v>
      </c>
      <c r="DB73">
        <f t="shared" si="72"/>
        <v>-9.2987102970496611</v>
      </c>
      <c r="DC73">
        <f t="shared" si="73"/>
        <v>-5.0744277495253529</v>
      </c>
      <c r="DD73">
        <f t="shared" si="74"/>
        <v>-8.5562659117640454</v>
      </c>
      <c r="DE73">
        <f t="shared" si="75"/>
        <v>2.5882173159821669</v>
      </c>
      <c r="DF73" s="17">
        <f t="shared" si="76"/>
        <v>0.98885977307784134</v>
      </c>
      <c r="DG73">
        <f t="shared" si="77"/>
        <v>-7.6613559688443793</v>
      </c>
    </row>
    <row r="74" spans="2:123" s="37" customFormat="1" x14ac:dyDescent="0.25">
      <c r="B74" s="37">
        <v>1</v>
      </c>
      <c r="C74" s="37">
        <v>57</v>
      </c>
      <c r="D74" s="37" t="s">
        <v>66</v>
      </c>
      <c r="E74" s="37">
        <v>391248288.87359601</v>
      </c>
      <c r="F74">
        <f t="shared" si="22"/>
        <v>4.666666666666667</v>
      </c>
      <c r="G74" s="37">
        <f t="shared" si="23"/>
        <v>8.5924524511695086</v>
      </c>
      <c r="AG74" s="12">
        <f t="shared" si="24"/>
        <v>4.583333333333333</v>
      </c>
      <c r="AH74" s="24">
        <f t="shared" si="62"/>
        <v>8.5250390966055338</v>
      </c>
      <c r="AI74" s="23">
        <f t="shared" si="63"/>
        <v>8.1021329907032342</v>
      </c>
      <c r="AJ74" s="23">
        <f t="shared" si="64"/>
        <v>7.6537609840452543</v>
      </c>
      <c r="AK74" s="29">
        <f t="shared" si="59"/>
        <v>6.8000841551144502</v>
      </c>
      <c r="AL74" s="30">
        <f t="shared" si="60"/>
        <v>6.7107735040162702</v>
      </c>
      <c r="AM74" s="31">
        <f t="shared" si="58"/>
        <v>6.6357686793362101</v>
      </c>
      <c r="AN74" s="1">
        <f t="shared" si="46"/>
        <v>6.5255157606279895E-2</v>
      </c>
      <c r="AO74" s="1">
        <f t="shared" si="47"/>
        <v>1.7622199655189536E-2</v>
      </c>
      <c r="AP74" s="1">
        <f t="shared" si="48"/>
        <v>8.8771186208540243E-2</v>
      </c>
      <c r="AQ74" s="1">
        <f t="shared" si="49"/>
        <v>0.11907747383543721</v>
      </c>
      <c r="AR74" s="1">
        <f t="shared" si="26"/>
        <v>1.3994619511079076E-3</v>
      </c>
      <c r="AS74" s="1"/>
      <c r="AT74" s="1">
        <f t="shared" si="50"/>
        <v>4.583333333333333</v>
      </c>
      <c r="AU74" s="1">
        <f t="shared" si="27"/>
        <v>234.83904961887711</v>
      </c>
      <c r="AV74" s="1">
        <f t="shared" si="28"/>
        <v>3220.1771592916407</v>
      </c>
      <c r="AW74" s="1">
        <f t="shared" si="29"/>
        <v>126.89834368975211</v>
      </c>
      <c r="AX74" s="1">
        <f t="shared" si="30"/>
        <v>70.524623203939129</v>
      </c>
      <c r="AY74" s="1">
        <f t="shared" si="57"/>
        <v>510596.47173910396</v>
      </c>
      <c r="AZ74" s="1"/>
      <c r="BA74" s="1"/>
      <c r="BB74" s="1"/>
      <c r="BC74" s="1"/>
      <c r="BD74" s="1"/>
      <c r="BE74" s="24"/>
      <c r="BF74" s="38"/>
      <c r="BH74" s="23">
        <f t="shared" si="53"/>
        <v>6.7398066265950067</v>
      </c>
      <c r="BI74">
        <f t="shared" si="32"/>
        <v>-1.3623263641082275</v>
      </c>
      <c r="BJ74">
        <v>17115523758226.1</v>
      </c>
      <c r="BK74">
        <v>167004007872.99701</v>
      </c>
      <c r="BM74" s="28"/>
      <c r="BP74" s="39"/>
      <c r="BR74" s="29"/>
      <c r="BS74" s="38"/>
      <c r="BT74" s="39"/>
      <c r="BU74" s="39"/>
      <c r="BW74" s="17"/>
      <c r="BX74" s="38"/>
      <c r="BY74" s="39"/>
      <c r="BZ74" s="39"/>
      <c r="CB74"/>
      <c r="CD74" s="39"/>
      <c r="CE74" s="39"/>
      <c r="CJ74" s="37">
        <f t="shared" si="41"/>
        <v>7.3000841551144502</v>
      </c>
      <c r="CK74" s="38">
        <f t="shared" si="51"/>
        <v>7.3000841551144502</v>
      </c>
      <c r="CT74">
        <f t="shared" si="65"/>
        <v>9.2989274198500897</v>
      </c>
      <c r="CU74">
        <f t="shared" si="66"/>
        <v>5.666666666666667</v>
      </c>
      <c r="CV74">
        <f t="shared" si="67"/>
        <v>12.04634877848452</v>
      </c>
      <c r="CW74">
        <f t="shared" si="68"/>
        <v>8.5878206781157758</v>
      </c>
      <c r="CX74">
        <f t="shared" si="69"/>
        <v>-2.7231686412944049</v>
      </c>
      <c r="CY74">
        <f t="shared" si="70"/>
        <v>-1.0999362678905356</v>
      </c>
      <c r="CZ74">
        <f t="shared" si="71"/>
        <v>7.6793691655847045</v>
      </c>
      <c r="DB74">
        <f t="shared" si="72"/>
        <v>-9.2989274198500897</v>
      </c>
      <c r="DC74">
        <f t="shared" si="73"/>
        <v>-5.1467055086032785</v>
      </c>
      <c r="DD74">
        <f t="shared" si="74"/>
        <v>-8.5878206781157758</v>
      </c>
      <c r="DE74">
        <f t="shared" si="75"/>
        <v>2.7231686412944049</v>
      </c>
      <c r="DF74" s="17">
        <f t="shared" si="76"/>
        <v>1.0999362678905356</v>
      </c>
      <c r="DG74">
        <f t="shared" si="77"/>
        <v>-7.6793691655847045</v>
      </c>
    </row>
    <row r="75" spans="2:123" s="37" customFormat="1" x14ac:dyDescent="0.25">
      <c r="B75" s="37">
        <v>1</v>
      </c>
      <c r="C75" s="37">
        <v>58</v>
      </c>
      <c r="D75" s="37" t="s">
        <v>67</v>
      </c>
      <c r="E75" s="37">
        <v>339747991.938743</v>
      </c>
      <c r="F75">
        <f t="shared" si="22"/>
        <v>4.75</v>
      </c>
      <c r="G75" s="37">
        <f t="shared" si="23"/>
        <v>8.531156898539189</v>
      </c>
      <c r="AG75" s="12">
        <f t="shared" si="24"/>
        <v>4.666666666666667</v>
      </c>
      <c r="AH75" s="24">
        <f t="shared" si="62"/>
        <v>8.5285318085308912</v>
      </c>
      <c r="AI75" s="23">
        <f t="shared" si="63"/>
        <v>8.133935589056243</v>
      </c>
      <c r="AJ75" s="23">
        <f t="shared" si="64"/>
        <v>7.729323922713129</v>
      </c>
      <c r="AK75" s="29">
        <f t="shared" si="59"/>
        <v>6.8006013749807641</v>
      </c>
      <c r="AL75" s="30">
        <f t="shared" si="60"/>
        <v>6.7112907238825841</v>
      </c>
      <c r="AM75" s="31">
        <f t="shared" si="58"/>
        <v>6.636285899202524</v>
      </c>
      <c r="AN75" s="1">
        <f t="shared" si="46"/>
        <v>5.7953709119096608E-3</v>
      </c>
      <c r="AO75" s="1">
        <f t="shared" si="47"/>
        <v>2.6788433910754961E-2</v>
      </c>
      <c r="AP75" s="1">
        <f t="shared" si="48"/>
        <v>4.7550775131816374E-2</v>
      </c>
      <c r="AQ75" s="1">
        <f t="shared" si="49"/>
        <v>0.1275127587233065</v>
      </c>
      <c r="AR75" s="1">
        <f t="shared" si="26"/>
        <v>7.8001598467488283E-3</v>
      </c>
      <c r="AS75" s="1"/>
      <c r="AT75" s="1">
        <f t="shared" si="50"/>
        <v>4.666666666666667</v>
      </c>
      <c r="AU75" s="1">
        <f t="shared" si="27"/>
        <v>29774.023492515436</v>
      </c>
      <c r="AV75" s="1">
        <f t="shared" si="28"/>
        <v>1393.4947929235477</v>
      </c>
      <c r="AW75" s="1">
        <f t="shared" si="29"/>
        <v>442.26726772165324</v>
      </c>
      <c r="AX75" s="1">
        <f t="shared" si="30"/>
        <v>61.502492469104304</v>
      </c>
      <c r="AY75" s="1">
        <f t="shared" si="57"/>
        <v>16435.881244477689</v>
      </c>
      <c r="AZ75" s="1"/>
      <c r="BA75" s="1"/>
      <c r="BB75" s="1"/>
      <c r="BC75" s="1"/>
      <c r="BD75" s="1"/>
      <c r="BE75" s="24"/>
      <c r="BF75" s="38"/>
      <c r="BH75" s="23">
        <f t="shared" si="53"/>
        <v>6.7521017357837358</v>
      </c>
      <c r="BI75">
        <f t="shared" si="32"/>
        <v>-1.3818338532725072</v>
      </c>
      <c r="BJ75">
        <v>17476721052241.301</v>
      </c>
      <c r="BK75">
        <v>170449857226.83801</v>
      </c>
      <c r="BM75" s="28"/>
      <c r="BP75" s="39"/>
      <c r="BR75" s="29"/>
      <c r="BS75" s="38"/>
      <c r="BT75" s="39"/>
      <c r="BU75" s="39"/>
      <c r="BW75" s="17"/>
      <c r="BX75" s="38"/>
      <c r="BY75" s="39"/>
      <c r="BZ75" s="39"/>
      <c r="CB75"/>
      <c r="CD75" s="39"/>
      <c r="CE75" s="39"/>
      <c r="CJ75" s="37">
        <f t="shared" si="41"/>
        <v>7.3006013749807641</v>
      </c>
      <c r="CK75" s="38">
        <f t="shared" si="51"/>
        <v>7.3006013749807641</v>
      </c>
      <c r="CT75">
        <f t="shared" si="65"/>
        <v>9.2991080273370379</v>
      </c>
      <c r="CU75">
        <f t="shared" si="66"/>
        <v>5.75</v>
      </c>
      <c r="CV75">
        <f t="shared" si="67"/>
        <v>12.130990296598959</v>
      </c>
      <c r="CW75">
        <f t="shared" si="68"/>
        <v>8.619379418968105</v>
      </c>
      <c r="CX75">
        <f t="shared" si="69"/>
        <v>-2.8581199666065826</v>
      </c>
      <c r="CY75">
        <f t="shared" si="70"/>
        <v>-1.2110127626839446</v>
      </c>
      <c r="CZ75">
        <f t="shared" si="71"/>
        <v>7.6973824695078825</v>
      </c>
      <c r="DB75">
        <f t="shared" si="72"/>
        <v>-9.2991080273370379</v>
      </c>
      <c r="DC75">
        <f t="shared" si="73"/>
        <v>-5.2190518802959271</v>
      </c>
      <c r="DD75">
        <f t="shared" si="74"/>
        <v>-8.619379418968105</v>
      </c>
      <c r="DE75">
        <f t="shared" si="75"/>
        <v>2.8581199666065826</v>
      </c>
      <c r="DF75" s="17">
        <f t="shared" si="76"/>
        <v>1.2110127626839446</v>
      </c>
      <c r="DG75">
        <f t="shared" si="77"/>
        <v>-7.6973824695078825</v>
      </c>
    </row>
    <row r="76" spans="2:123" s="37" customFormat="1" x14ac:dyDescent="0.25">
      <c r="B76" s="37">
        <v>1</v>
      </c>
      <c r="C76" s="37">
        <v>59</v>
      </c>
      <c r="D76" s="37" t="s">
        <v>68</v>
      </c>
      <c r="E76" s="37">
        <v>343750975.72160798</v>
      </c>
      <c r="F76">
        <f t="shared" si="22"/>
        <v>4.833333333333333</v>
      </c>
      <c r="G76" s="37">
        <f t="shared" si="23"/>
        <v>8.5362439395653258</v>
      </c>
      <c r="AG76" s="12">
        <f t="shared" si="24"/>
        <v>4.75</v>
      </c>
      <c r="AH76" s="24">
        <f t="shared" si="62"/>
        <v>8.481492897993709</v>
      </c>
      <c r="AI76" s="23">
        <f t="shared" si="63"/>
        <v>8.1269502519568473</v>
      </c>
      <c r="AJ76" s="23">
        <f t="shared" si="64"/>
        <v>7.6990819619170257</v>
      </c>
      <c r="AK76" s="29">
        <f t="shared" si="59"/>
        <v>6.8011185948470771</v>
      </c>
      <c r="AL76" s="30">
        <f t="shared" si="60"/>
        <v>6.7118079437488971</v>
      </c>
      <c r="AM76" s="31">
        <f t="shared" si="58"/>
        <v>6.636803119068837</v>
      </c>
      <c r="AN76" s="1">
        <f t="shared" si="46"/>
        <v>3.8637576708177135E-2</v>
      </c>
      <c r="AO76" s="1">
        <f t="shared" si="47"/>
        <v>5.8994265254633416E-2</v>
      </c>
      <c r="AP76" s="1">
        <f t="shared" si="48"/>
        <v>4.097180248486107E-2</v>
      </c>
      <c r="AQ76" s="1">
        <f t="shared" si="49"/>
        <v>0.11904350006830153</v>
      </c>
      <c r="AR76" s="1">
        <f t="shared" si="26"/>
        <v>3.9796486301860244E-2</v>
      </c>
      <c r="AS76" s="1"/>
      <c r="AT76" s="1">
        <f t="shared" si="50"/>
        <v>4.75</v>
      </c>
      <c r="AU76" s="1">
        <f t="shared" si="27"/>
        <v>669.85413008631792</v>
      </c>
      <c r="AV76" s="1">
        <f t="shared" si="28"/>
        <v>287.32962553710814</v>
      </c>
      <c r="AW76" s="1">
        <f t="shared" si="29"/>
        <v>595.70309864498654</v>
      </c>
      <c r="AX76" s="1">
        <f t="shared" si="30"/>
        <v>70.564882924452945</v>
      </c>
      <c r="AY76" s="1">
        <f t="shared" si="57"/>
        <v>631.40867094934197</v>
      </c>
      <c r="AZ76" s="1"/>
      <c r="BA76" s="1"/>
      <c r="BB76" s="1"/>
      <c r="BC76" s="1"/>
      <c r="BD76" s="1"/>
      <c r="BE76" s="24"/>
      <c r="BF76" s="38"/>
      <c r="BH76" s="23">
        <f t="shared" si="53"/>
        <v>6.7643968478508887</v>
      </c>
      <c r="BI76">
        <f t="shared" si="32"/>
        <v>-1.3625534041059586</v>
      </c>
      <c r="BJ76">
        <v>17840101979591.102</v>
      </c>
      <c r="BK76">
        <v>173913650909.16501</v>
      </c>
      <c r="BM76" s="28"/>
      <c r="BP76" s="39"/>
      <c r="BR76" s="29"/>
      <c r="BS76" s="38"/>
      <c r="BT76" s="39"/>
      <c r="BU76" s="39"/>
      <c r="BW76" s="17"/>
      <c r="BX76" s="38"/>
      <c r="BY76" s="39"/>
      <c r="BZ76" s="39"/>
      <c r="CB76"/>
      <c r="CD76" s="39"/>
      <c r="CE76" s="39"/>
      <c r="CJ76" s="37">
        <f t="shared" si="41"/>
        <v>7.3011185948470771</v>
      </c>
      <c r="CK76" s="38">
        <f t="shared" si="51"/>
        <v>7.3011185948470771</v>
      </c>
      <c r="CT76">
        <f t="shared" si="65"/>
        <v>9.2992582490177274</v>
      </c>
      <c r="CU76">
        <f t="shared" si="66"/>
        <v>5.833333333333333</v>
      </c>
      <c r="CV76">
        <f t="shared" si="67"/>
        <v>12.215700373022178</v>
      </c>
      <c r="CW76">
        <f t="shared" si="68"/>
        <v>8.6509420811414053</v>
      </c>
      <c r="CX76">
        <f t="shared" si="69"/>
        <v>-2.9930712919187155</v>
      </c>
      <c r="CY76">
        <f t="shared" si="70"/>
        <v>-1.3220892574619245</v>
      </c>
      <c r="CZ76">
        <f t="shared" si="71"/>
        <v>7.7153958802497913</v>
      </c>
      <c r="DB76">
        <f t="shared" si="72"/>
        <v>-9.2992582490177274</v>
      </c>
      <c r="DC76">
        <f t="shared" si="73"/>
        <v>-5.2914668074499449</v>
      </c>
      <c r="DD76">
        <f t="shared" si="74"/>
        <v>-8.6509420811414053</v>
      </c>
      <c r="DE76">
        <f t="shared" si="75"/>
        <v>2.9930712919187155</v>
      </c>
      <c r="DF76" s="17">
        <f t="shared" si="76"/>
        <v>1.3220892574619245</v>
      </c>
      <c r="DG76">
        <f t="shared" si="77"/>
        <v>-7.7153958802497913</v>
      </c>
    </row>
    <row r="77" spans="2:123" s="37" customFormat="1" x14ac:dyDescent="0.25">
      <c r="B77" s="37">
        <v>1</v>
      </c>
      <c r="C77" s="37">
        <v>60</v>
      </c>
      <c r="D77" s="37" t="s">
        <v>69</v>
      </c>
      <c r="E77" s="37">
        <v>382878351.65551502</v>
      </c>
      <c r="F77">
        <f t="shared" si="22"/>
        <v>4.916666666666667</v>
      </c>
      <c r="G77" s="37">
        <f t="shared" si="23"/>
        <v>8.5830608115753186</v>
      </c>
      <c r="AG77" s="12">
        <f t="shared" si="24"/>
        <v>4.833333333333333</v>
      </c>
      <c r="AH77" s="24">
        <f t="shared" si="62"/>
        <v>8.5195130637274605</v>
      </c>
      <c r="AI77" s="23">
        <f t="shared" si="63"/>
        <v>8.0792574592200168</v>
      </c>
      <c r="AJ77" s="23">
        <f t="shared" si="64"/>
        <v>7.6994771529684725</v>
      </c>
      <c r="AK77" s="29">
        <f t="shared" si="59"/>
        <v>6.8016358147133902</v>
      </c>
      <c r="AL77" s="30">
        <f t="shared" si="60"/>
        <v>6.7123251636152101</v>
      </c>
      <c r="AM77" s="31">
        <f t="shared" si="58"/>
        <v>6.6373203389351501</v>
      </c>
      <c r="AN77" s="1">
        <f t="shared" si="46"/>
        <v>4.5924669443805417E-2</v>
      </c>
      <c r="AO77" s="1">
        <f t="shared" si="47"/>
        <v>8.0582204115506526E-3</v>
      </c>
      <c r="AP77" s="1">
        <f t="shared" si="48"/>
        <v>0.1218948022155759</v>
      </c>
      <c r="AQ77" s="1">
        <f t="shared" si="49"/>
        <v>0.12455981043941851</v>
      </c>
      <c r="AR77" s="1">
        <f t="shared" si="26"/>
        <v>3.6068568749259809E-2</v>
      </c>
      <c r="AS77" s="1"/>
      <c r="AT77" s="1">
        <f t="shared" si="50"/>
        <v>4.833333333333333</v>
      </c>
      <c r="AU77" s="1">
        <f t="shared" si="27"/>
        <v>474.14144829032648</v>
      </c>
      <c r="AV77" s="1">
        <f t="shared" si="28"/>
        <v>15400.035273820433</v>
      </c>
      <c r="AW77" s="1">
        <f t="shared" si="29"/>
        <v>67.302256582554335</v>
      </c>
      <c r="AX77" s="1">
        <f t="shared" si="30"/>
        <v>64.453146346173625</v>
      </c>
      <c r="AY77" s="1">
        <f t="shared" si="57"/>
        <v>768.67398223024497</v>
      </c>
      <c r="AZ77" s="1"/>
      <c r="BA77" s="1"/>
      <c r="BB77" s="1"/>
      <c r="BC77" s="1"/>
      <c r="BD77" s="1"/>
      <c r="BE77" s="24"/>
      <c r="BF77" s="38"/>
      <c r="BH77" s="23">
        <f t="shared" si="53"/>
        <v>6.7766919627940672</v>
      </c>
      <c r="BI77">
        <f t="shared" si="32"/>
        <v>-1.3025654964259497</v>
      </c>
      <c r="BJ77">
        <v>18205679743942.102</v>
      </c>
      <c r="BK77">
        <v>177395482388.47101</v>
      </c>
      <c r="BM77" s="28"/>
      <c r="BP77" s="39"/>
      <c r="BR77" s="29"/>
      <c r="BS77" s="38"/>
      <c r="BT77" s="39"/>
      <c r="BU77" s="39"/>
      <c r="BW77" s="17"/>
      <c r="BX77" s="38"/>
      <c r="BY77" s="39"/>
      <c r="BZ77" s="39"/>
      <c r="CB77"/>
      <c r="CD77" s="39"/>
      <c r="CE77" s="39"/>
      <c r="CJ77" s="37">
        <f t="shared" si="41"/>
        <v>7.3016358147133902</v>
      </c>
      <c r="CK77" s="38">
        <f t="shared" si="51"/>
        <v>7.3016358147133902</v>
      </c>
      <c r="CT77">
        <f t="shared" si="65"/>
        <v>9.2993831890602578</v>
      </c>
      <c r="CU77">
        <f t="shared" si="66"/>
        <v>5.916666666666667</v>
      </c>
      <c r="CV77">
        <f t="shared" si="67"/>
        <v>12.300478950646042</v>
      </c>
      <c r="CW77">
        <f t="shared" si="68"/>
        <v>8.6825086121675934</v>
      </c>
      <c r="CX77">
        <f t="shared" si="69"/>
        <v>-3.1280226172308176</v>
      </c>
      <c r="CY77">
        <f t="shared" si="70"/>
        <v>-1.433165752227558</v>
      </c>
      <c r="CZ77">
        <f t="shared" si="71"/>
        <v>7.7334093974475415</v>
      </c>
      <c r="DB77">
        <f t="shared" si="72"/>
        <v>-9.2993831890602578</v>
      </c>
      <c r="DC77">
        <f t="shared" si="73"/>
        <v>-5.3639502329595699</v>
      </c>
      <c r="DD77">
        <f t="shared" si="74"/>
        <v>-8.6825086121675934</v>
      </c>
      <c r="DE77">
        <f t="shared" si="75"/>
        <v>3.1280226172308176</v>
      </c>
      <c r="DF77" s="17">
        <f t="shared" si="76"/>
        <v>1.433165752227558</v>
      </c>
      <c r="DG77">
        <f t="shared" si="77"/>
        <v>-7.7334093974475415</v>
      </c>
    </row>
    <row r="78" spans="2:123" s="37" customFormat="1" x14ac:dyDescent="0.25">
      <c r="B78" s="37">
        <v>1</v>
      </c>
      <c r="C78" s="37">
        <v>61</v>
      </c>
      <c r="D78" s="37" t="s">
        <v>70</v>
      </c>
      <c r="E78" s="37">
        <v>377727897.23222703</v>
      </c>
      <c r="F78">
        <f t="shared" si="22"/>
        <v>5</v>
      </c>
      <c r="G78" s="37">
        <f t="shared" si="23"/>
        <v>8.5771790609900993</v>
      </c>
      <c r="AG78" s="12">
        <f t="shared" si="24"/>
        <v>4.916666666666667</v>
      </c>
      <c r="AH78" s="24">
        <f t="shared" si="62"/>
        <v>8.555179262739129</v>
      </c>
      <c r="AI78" s="23">
        <f t="shared" si="63"/>
        <v>8.1052925165077525</v>
      </c>
      <c r="AJ78" s="23">
        <f t="shared" si="64"/>
        <v>7.6485336092391956</v>
      </c>
      <c r="AK78" s="29">
        <f t="shared" si="59"/>
        <v>6.8021530345797041</v>
      </c>
      <c r="AL78" s="30">
        <f t="shared" si="60"/>
        <v>6.7128423834815241</v>
      </c>
      <c r="AM78" s="31">
        <f t="shared" si="58"/>
        <v>6.637837558801464</v>
      </c>
      <c r="AN78" s="1">
        <f t="shared" si="46"/>
        <v>1.5545881592433471E-2</v>
      </c>
      <c r="AO78" s="1">
        <f t="shared" si="47"/>
        <v>7.0689088470807689E-3</v>
      </c>
      <c r="AP78" s="1">
        <f t="shared" si="48"/>
        <v>0.11726294894473425</v>
      </c>
      <c r="AQ78" s="1">
        <f t="shared" si="49"/>
        <v>0.10116468834650418</v>
      </c>
      <c r="AR78" s="1">
        <f t="shared" si="26"/>
        <v>3.3075985859642054E-2</v>
      </c>
      <c r="AS78" s="1"/>
      <c r="AT78" s="1">
        <f t="shared" si="50"/>
        <v>4.916666666666667</v>
      </c>
      <c r="AU78" s="1">
        <f t="shared" si="27"/>
        <v>4137.7980344796752</v>
      </c>
      <c r="AV78" s="1">
        <f t="shared" si="28"/>
        <v>20012.218544749514</v>
      </c>
      <c r="AW78" s="1">
        <f t="shared" si="29"/>
        <v>72.724103568370978</v>
      </c>
      <c r="AX78" s="1">
        <f t="shared" si="30"/>
        <v>97.710695389504437</v>
      </c>
      <c r="AY78" s="1">
        <f t="shared" si="57"/>
        <v>914.05936971294511</v>
      </c>
      <c r="AZ78" s="1"/>
      <c r="BA78" s="1"/>
      <c r="BB78" s="1"/>
      <c r="BC78" s="1"/>
      <c r="BD78" s="1"/>
      <c r="BE78" s="24"/>
      <c r="BF78" s="38"/>
      <c r="BH78" s="23">
        <f t="shared" si="53"/>
        <v>6.7889870806108776</v>
      </c>
      <c r="BI78">
        <f t="shared" si="32"/>
        <v>-1.3163054358968749</v>
      </c>
      <c r="BJ78">
        <v>18573467628811.301</v>
      </c>
      <c r="BK78">
        <v>180895445620.20801</v>
      </c>
      <c r="BM78" s="28"/>
      <c r="BP78" s="39"/>
      <c r="BR78" s="29"/>
      <c r="BS78" s="38"/>
      <c r="BT78" s="39"/>
      <c r="BU78" s="39"/>
      <c r="BW78" s="17"/>
      <c r="BX78" s="38"/>
      <c r="BY78" s="39"/>
      <c r="BZ78" s="39"/>
      <c r="CB78"/>
      <c r="CD78" s="39"/>
      <c r="CE78" s="39"/>
      <c r="CJ78" s="37">
        <f t="shared" si="41"/>
        <v>7.3021530345797041</v>
      </c>
      <c r="CK78" s="38">
        <f t="shared" si="51"/>
        <v>7.3021530345797041</v>
      </c>
      <c r="CT78">
        <f t="shared" si="65"/>
        <v>9.2994870967107985</v>
      </c>
      <c r="CU78">
        <f t="shared" si="66"/>
        <v>6</v>
      </c>
      <c r="CV78">
        <f t="shared" si="67"/>
        <v>12.385325972409989</v>
      </c>
      <c r="CW78">
        <f t="shared" si="68"/>
        <v>8.7140789602806272</v>
      </c>
      <c r="CX78">
        <f t="shared" si="69"/>
        <v>-3.2629739425428954</v>
      </c>
      <c r="CY78">
        <f t="shared" si="70"/>
        <v>-1.5442422469833059</v>
      </c>
      <c r="CZ78">
        <f t="shared" si="71"/>
        <v>7.7514230207394812</v>
      </c>
      <c r="DB78">
        <f t="shared" si="72"/>
        <v>-9.2994870967107985</v>
      </c>
      <c r="DC78">
        <f t="shared" si="73"/>
        <v>-5.4365020997666118</v>
      </c>
      <c r="DD78">
        <f t="shared" si="74"/>
        <v>-8.7140789602806272</v>
      </c>
      <c r="DE78">
        <f t="shared" si="75"/>
        <v>3.2629739425428954</v>
      </c>
      <c r="DF78" s="17">
        <f t="shared" si="76"/>
        <v>1.5442422469833059</v>
      </c>
      <c r="DG78">
        <f t="shared" si="77"/>
        <v>-7.7514230207394812</v>
      </c>
    </row>
    <row r="79" spans="2:123" s="37" customFormat="1" x14ac:dyDescent="0.25">
      <c r="B79" s="37">
        <v>1</v>
      </c>
      <c r="C79" s="37">
        <v>62</v>
      </c>
      <c r="D79" s="37" t="s">
        <v>71</v>
      </c>
      <c r="E79" s="37">
        <v>407151914.36783701</v>
      </c>
      <c r="F79">
        <f t="shared" si="22"/>
        <v>5.083333333333333</v>
      </c>
      <c r="G79" s="37">
        <f t="shared" si="23"/>
        <v>8.6097564811218152</v>
      </c>
      <c r="AG79" s="12">
        <f t="shared" si="24"/>
        <v>5</v>
      </c>
      <c r="AH79" s="24">
        <f t="shared" si="62"/>
        <v>8.5452332623918323</v>
      </c>
      <c r="AI79" s="23">
        <f t="shared" si="63"/>
        <v>8.133814061852588</v>
      </c>
      <c r="AJ79" s="23">
        <f t="shared" si="64"/>
        <v>7.7381860305800068</v>
      </c>
      <c r="AK79" s="29">
        <f t="shared" si="59"/>
        <v>6.8026702544460171</v>
      </c>
      <c r="AL79" s="30">
        <f t="shared" si="60"/>
        <v>6.7133596033478371</v>
      </c>
      <c r="AM79" s="31">
        <f t="shared" si="58"/>
        <v>6.638354778667777</v>
      </c>
      <c r="AN79" s="1">
        <f t="shared" si="46"/>
        <v>3.7901257287220741E-2</v>
      </c>
      <c r="AO79" s="1">
        <f t="shared" si="47"/>
        <v>7.8369840009019684E-2</v>
      </c>
      <c r="AP79" s="1">
        <f t="shared" si="48"/>
        <v>0.11589208561915952</v>
      </c>
      <c r="AQ79" s="1">
        <f t="shared" si="49"/>
        <v>6.6350223558392846E-2</v>
      </c>
      <c r="AR79" s="1">
        <f t="shared" si="26"/>
        <v>4.986321363889467E-2</v>
      </c>
      <c r="AS79" s="1"/>
      <c r="AT79" s="1">
        <f t="shared" si="50"/>
        <v>5</v>
      </c>
      <c r="AU79" s="1">
        <f t="shared" si="27"/>
        <v>696.13387242553654</v>
      </c>
      <c r="AV79" s="1">
        <f t="shared" si="28"/>
        <v>162.81787401745245</v>
      </c>
      <c r="AW79" s="1">
        <f t="shared" si="29"/>
        <v>74.454755674157738</v>
      </c>
      <c r="AX79" s="1">
        <f t="shared" si="30"/>
        <v>227.15129599731921</v>
      </c>
      <c r="AY79" s="1">
        <f t="shared" si="57"/>
        <v>402.19759569378385</v>
      </c>
      <c r="AZ79" s="1"/>
      <c r="BA79" s="1"/>
      <c r="BB79" s="1"/>
      <c r="BC79" s="1"/>
      <c r="BD79" s="1"/>
      <c r="BE79" s="24"/>
      <c r="BF79" s="38"/>
      <c r="BH79" s="23">
        <f t="shared" si="53"/>
        <v>6.8012822012989238</v>
      </c>
      <c r="BI79">
        <f t="shared" si="32"/>
        <v>-1.3325318605536642</v>
      </c>
      <c r="BJ79">
        <v>18943478998049.301</v>
      </c>
      <c r="BK79">
        <v>184413635049.32599</v>
      </c>
      <c r="BM79" s="28"/>
      <c r="BP79" s="39"/>
      <c r="BR79" s="29"/>
      <c r="BS79" s="38"/>
      <c r="BT79" s="39"/>
      <c r="BU79" s="39"/>
      <c r="BW79" s="17"/>
      <c r="BX79" s="38"/>
      <c r="BY79" s="39"/>
      <c r="BZ79" s="39"/>
      <c r="CB79"/>
      <c r="CD79" s="39"/>
      <c r="CE79" s="39"/>
      <c r="CJ79" s="37">
        <f t="shared" si="41"/>
        <v>7.3026702544460171</v>
      </c>
      <c r="CK79" s="38">
        <f t="shared" si="51"/>
        <v>7.3026702544460171</v>
      </c>
      <c r="CT79">
        <f t="shared" si="65"/>
        <v>9.2995735087266382</v>
      </c>
      <c r="CU79">
        <f t="shared" si="66"/>
        <v>6.083333333333333</v>
      </c>
      <c r="CV79">
        <f t="shared" si="67"/>
        <v>12.470241381301001</v>
      </c>
      <c r="CW79">
        <f t="shared" si="68"/>
        <v>8.7456530744071035</v>
      </c>
      <c r="CX79">
        <f t="shared" si="69"/>
        <v>-3.3979252678549559</v>
      </c>
      <c r="CY79">
        <f t="shared" si="70"/>
        <v>-1.6553187417311479</v>
      </c>
      <c r="CZ79">
        <f t="shared" si="71"/>
        <v>7.7694367497651848</v>
      </c>
      <c r="DB79">
        <f t="shared" si="72"/>
        <v>-9.2995735087266382</v>
      </c>
      <c r="DC79">
        <f t="shared" si="73"/>
        <v>-5.5091223508604177</v>
      </c>
      <c r="DD79">
        <f t="shared" si="74"/>
        <v>-8.7456530744071035</v>
      </c>
      <c r="DE79">
        <f t="shared" si="75"/>
        <v>3.3979252678549559</v>
      </c>
      <c r="DF79" s="17">
        <f t="shared" si="76"/>
        <v>1.6553187417311479</v>
      </c>
      <c r="DG79">
        <f t="shared" si="77"/>
        <v>-7.7694367497651848</v>
      </c>
    </row>
    <row r="80" spans="2:123" s="37" customFormat="1" x14ac:dyDescent="0.25">
      <c r="B80" s="37">
        <v>1</v>
      </c>
      <c r="C80" s="37">
        <v>63</v>
      </c>
      <c r="D80" s="37" t="s">
        <v>72</v>
      </c>
      <c r="E80" s="37">
        <v>421681353.04392701</v>
      </c>
      <c r="F80">
        <f t="shared" si="22"/>
        <v>5.166666666666667</v>
      </c>
      <c r="G80" s="37">
        <f t="shared" si="23"/>
        <v>8.6249843967246598</v>
      </c>
      <c r="AG80" s="12">
        <f t="shared" si="24"/>
        <v>5.083333333333333</v>
      </c>
      <c r="AH80" s="24">
        <f t="shared" si="62"/>
        <v>8.5429956833973275</v>
      </c>
      <c r="AI80" s="23">
        <f t="shared" si="63"/>
        <v>8.1619340848425761</v>
      </c>
      <c r="AJ80" s="23">
        <f t="shared" si="64"/>
        <v>7.7376735701389787</v>
      </c>
      <c r="AK80" s="29">
        <f t="shared" si="59"/>
        <v>6.8031874743123302</v>
      </c>
      <c r="AL80" s="30">
        <f t="shared" si="60"/>
        <v>6.7138768232141501</v>
      </c>
      <c r="AM80" s="31">
        <f t="shared" si="58"/>
        <v>6.63887199853409</v>
      </c>
      <c r="AN80" s="1">
        <f t="shared" si="46"/>
        <v>1.0113589529499353E-2</v>
      </c>
      <c r="AO80" s="1">
        <f t="shared" si="47"/>
        <v>2.1238243115885576E-2</v>
      </c>
      <c r="AP80" s="1">
        <f t="shared" si="48"/>
        <v>2.2637420910427475E-2</v>
      </c>
      <c r="AQ80" s="1">
        <f t="shared" si="49"/>
        <v>0.11030517012087822</v>
      </c>
      <c r="AR80" s="1">
        <f t="shared" si="26"/>
        <v>4.0504282485751511E-2</v>
      </c>
      <c r="AS80" s="1"/>
      <c r="AT80" s="1">
        <f t="shared" si="50"/>
        <v>5.083333333333333</v>
      </c>
      <c r="AU80" s="1">
        <f t="shared" si="27"/>
        <v>9776.6339126251332</v>
      </c>
      <c r="AV80" s="1">
        <f t="shared" si="28"/>
        <v>2216.9853547502566</v>
      </c>
      <c r="AW80" s="1">
        <f t="shared" si="29"/>
        <v>1951.3991342937938</v>
      </c>
      <c r="AX80" s="1">
        <f t="shared" si="30"/>
        <v>82.187971654447125</v>
      </c>
      <c r="AY80" s="1">
        <f t="shared" si="57"/>
        <v>609.53424951105546</v>
      </c>
      <c r="AZ80" s="1"/>
      <c r="BA80" s="1"/>
      <c r="BB80" s="1"/>
      <c r="BC80" s="1"/>
      <c r="BD80" s="1"/>
      <c r="BE80" s="24"/>
      <c r="BF80" s="38"/>
      <c r="BH80" s="23">
        <f t="shared" si="53"/>
        <v>6.8135773248558156</v>
      </c>
      <c r="BI80">
        <f t="shared" si="32"/>
        <v>-1.3483567599867605</v>
      </c>
      <c r="BJ80">
        <v>19315727296326.199</v>
      </c>
      <c r="BK80">
        <v>187950145612.82199</v>
      </c>
      <c r="BM80" s="28"/>
      <c r="BP80" s="39"/>
      <c r="BR80" s="29"/>
      <c r="BS80" s="38"/>
      <c r="BT80" s="39"/>
      <c r="BU80" s="39"/>
      <c r="BW80" s="17"/>
      <c r="BX80" s="38"/>
      <c r="BY80" s="39"/>
      <c r="BZ80" s="39"/>
      <c r="CB80"/>
      <c r="CD80" s="39"/>
      <c r="CE80" s="39"/>
      <c r="CJ80" s="37">
        <f t="shared" si="41"/>
        <v>7.3031874743123302</v>
      </c>
      <c r="CK80" s="38">
        <f t="shared" si="51"/>
        <v>7.3031874743123302</v>
      </c>
      <c r="CT80">
        <f t="shared" si="65"/>
        <v>9.2996453683148079</v>
      </c>
      <c r="CU80">
        <f t="shared" si="66"/>
        <v>6.166666666666667</v>
      </c>
      <c r="CV80">
        <f t="shared" si="67"/>
        <v>12.555225120353555</v>
      </c>
      <c r="CW80">
        <f t="shared" si="68"/>
        <v>8.7772309041569869</v>
      </c>
      <c r="CX80">
        <f t="shared" si="69"/>
        <v>-3.5328765931670039</v>
      </c>
      <c r="CY80">
        <f t="shared" si="70"/>
        <v>-1.7663952364726609</v>
      </c>
      <c r="CZ80">
        <f t="shared" si="71"/>
        <v>7.78745058416545</v>
      </c>
      <c r="DB80">
        <f t="shared" si="72"/>
        <v>-9.2996453683148079</v>
      </c>
      <c r="DC80">
        <f t="shared" si="73"/>
        <v>-5.5818109292778324</v>
      </c>
      <c r="DD80">
        <f t="shared" si="74"/>
        <v>-8.7772309041569869</v>
      </c>
      <c r="DE80">
        <f t="shared" si="75"/>
        <v>3.5328765931670039</v>
      </c>
      <c r="DF80" s="17">
        <f t="shared" si="76"/>
        <v>1.7663952364726609</v>
      </c>
      <c r="DG80">
        <f t="shared" si="77"/>
        <v>-7.78745058416545</v>
      </c>
    </row>
    <row r="81" spans="2:124" s="37" customFormat="1" x14ac:dyDescent="0.25">
      <c r="B81" s="37">
        <v>1</v>
      </c>
      <c r="C81" s="37">
        <v>64</v>
      </c>
      <c r="D81" s="37" t="s">
        <v>73</v>
      </c>
      <c r="E81" s="37">
        <v>450502112.330531</v>
      </c>
      <c r="F81">
        <f t="shared" si="22"/>
        <v>5.25</v>
      </c>
      <c r="G81" s="37">
        <f t="shared" si="23"/>
        <v>8.6536968316554663</v>
      </c>
      <c r="AG81" s="12">
        <f t="shared" si="24"/>
        <v>5.166666666666667</v>
      </c>
      <c r="AH81" s="24">
        <f t="shared" si="62"/>
        <v>8.5899400638227892</v>
      </c>
      <c r="AI81" s="23">
        <f t="shared" si="63"/>
        <v>8.1389333430153723</v>
      </c>
      <c r="AJ81" s="23">
        <f t="shared" si="64"/>
        <v>7.6877343833569256</v>
      </c>
      <c r="AK81" s="29">
        <f t="shared" si="59"/>
        <v>6.8037046941786432</v>
      </c>
      <c r="AL81" s="30">
        <f t="shared" si="60"/>
        <v>6.7143940430804632</v>
      </c>
      <c r="AM81" s="31">
        <f t="shared" si="58"/>
        <v>6.6393892184004031</v>
      </c>
      <c r="AN81" s="1">
        <f t="shared" si="46"/>
        <v>1.3907099538244315E-2</v>
      </c>
      <c r="AO81" s="1">
        <f t="shared" si="47"/>
        <v>3.1762465814737413E-2</v>
      </c>
      <c r="AP81" s="1">
        <f t="shared" si="48"/>
        <v>0.11197336563944076</v>
      </c>
      <c r="AQ81" s="1">
        <f t="shared" si="49"/>
        <v>0.1109911284954635</v>
      </c>
      <c r="AR81" s="1">
        <f t="shared" si="26"/>
        <v>6.7767447602508593E-2</v>
      </c>
      <c r="AS81" s="1"/>
      <c r="AT81" s="1">
        <f t="shared" si="50"/>
        <v>5.166666666666667</v>
      </c>
      <c r="AU81" s="1">
        <f t="shared" si="27"/>
        <v>5170.432512783369</v>
      </c>
      <c r="AV81" s="1">
        <f t="shared" si="28"/>
        <v>991.22347478118149</v>
      </c>
      <c r="AW81" s="1">
        <f t="shared" si="29"/>
        <v>79.757316907799279</v>
      </c>
      <c r="AX81" s="1">
        <f t="shared" si="30"/>
        <v>81.175218415218609</v>
      </c>
      <c r="AY81" s="1">
        <f t="shared" si="57"/>
        <v>217.74978892311694</v>
      </c>
      <c r="AZ81" s="1"/>
      <c r="BA81" s="1"/>
      <c r="BB81" s="1"/>
      <c r="BC81" s="1"/>
      <c r="BD81" s="1"/>
      <c r="BE81" s="24"/>
      <c r="BF81" s="38"/>
      <c r="BH81" s="23">
        <f t="shared" si="53"/>
        <v>6.8258724512791638</v>
      </c>
      <c r="BI81">
        <f t="shared" si="32"/>
        <v>-1.3130608917362085</v>
      </c>
      <c r="BJ81">
        <v>19690226049620.102</v>
      </c>
      <c r="BK81">
        <v>191505072742.30701</v>
      </c>
      <c r="BM81" s="28"/>
      <c r="BP81" s="39"/>
      <c r="BR81" s="29"/>
      <c r="BS81" s="38"/>
      <c r="BT81" s="39"/>
      <c r="BU81" s="39"/>
      <c r="BW81" s="17"/>
      <c r="BX81" s="38"/>
      <c r="BY81" s="39"/>
      <c r="BZ81" s="39"/>
      <c r="CB81"/>
      <c r="CD81" s="39"/>
      <c r="CE81" s="39"/>
      <c r="CJ81" s="37">
        <f t="shared" si="41"/>
        <v>7.3037046941786432</v>
      </c>
      <c r="CK81" s="38">
        <f t="shared" si="51"/>
        <v>7.3037046941786432</v>
      </c>
      <c r="CT81">
        <f t="shared" si="65"/>
        <v>9.2997051243787396</v>
      </c>
      <c r="CU81">
        <f t="shared" si="66"/>
        <v>6.25</v>
      </c>
      <c r="CV81">
        <f t="shared" si="67"/>
        <v>12.640277132649556</v>
      </c>
      <c r="CW81">
        <f t="shared" si="68"/>
        <v>8.8088123998144745</v>
      </c>
      <c r="CX81">
        <f t="shared" si="69"/>
        <v>-3.667827918479043</v>
      </c>
      <c r="CY81">
        <f t="shared" si="70"/>
        <v>-1.8774717312091098</v>
      </c>
      <c r="CZ81">
        <f t="shared" si="71"/>
        <v>7.8054645235822981</v>
      </c>
      <c r="DB81">
        <f t="shared" si="72"/>
        <v>-9.2997051243787396</v>
      </c>
      <c r="DC81">
        <f t="shared" si="73"/>
        <v>-5.6545677781031243</v>
      </c>
      <c r="DD81">
        <f t="shared" si="74"/>
        <v>-8.8088123998144745</v>
      </c>
      <c r="DE81">
        <f t="shared" si="75"/>
        <v>3.667827918479043</v>
      </c>
      <c r="DF81" s="17">
        <f t="shared" si="76"/>
        <v>1.8774717312091098</v>
      </c>
      <c r="DG81">
        <f t="shared" si="77"/>
        <v>-7.8054645235822981</v>
      </c>
    </row>
    <row r="82" spans="2:124" s="37" customFormat="1" x14ac:dyDescent="0.25">
      <c r="B82" s="37">
        <v>1</v>
      </c>
      <c r="C82" s="37">
        <v>65</v>
      </c>
      <c r="D82" s="37" t="s">
        <v>74</v>
      </c>
      <c r="E82" s="37">
        <v>448166538.05746502</v>
      </c>
      <c r="F82">
        <f t="shared" si="22"/>
        <v>5.333333333333333</v>
      </c>
      <c r="G82" s="37">
        <f t="shared" si="23"/>
        <v>8.6514394272113027</v>
      </c>
      <c r="AG82" s="12">
        <f t="shared" si="24"/>
        <v>5.25</v>
      </c>
      <c r="AH82" s="24">
        <f t="shared" si="62"/>
        <v>8.610917235692968</v>
      </c>
      <c r="AI82" s="23">
        <f t="shared" si="63"/>
        <v>8.1752313662006753</v>
      </c>
      <c r="AJ82" s="23">
        <f t="shared" si="64"/>
        <v>7.7677258162744867</v>
      </c>
      <c r="AK82" s="29">
        <f t="shared" si="59"/>
        <v>6.8042219140449571</v>
      </c>
      <c r="AL82" s="30">
        <f t="shared" si="60"/>
        <v>6.7149112629467771</v>
      </c>
      <c r="AM82" s="31">
        <f t="shared" si="58"/>
        <v>6.639906438266717</v>
      </c>
      <c r="AN82" s="1">
        <f t="shared" si="46"/>
        <v>5.1199734074283666E-2</v>
      </c>
      <c r="AO82" s="1">
        <f t="shared" si="47"/>
        <v>2.6033412167438975E-2</v>
      </c>
      <c r="AP82" s="1">
        <f t="shared" si="48"/>
        <v>4.0448875762823785E-2</v>
      </c>
      <c r="AQ82" s="1">
        <f t="shared" si="49"/>
        <v>0.15019171874800188</v>
      </c>
      <c r="AR82" s="1">
        <f t="shared" si="26"/>
        <v>3.12680996667185E-2</v>
      </c>
      <c r="AS82" s="1"/>
      <c r="AT82" s="1">
        <f t="shared" si="50"/>
        <v>5.25</v>
      </c>
      <c r="AU82" s="1">
        <f t="shared" si="27"/>
        <v>381.4736891953367</v>
      </c>
      <c r="AV82" s="1">
        <f t="shared" si="28"/>
        <v>1475.4952353792039</v>
      </c>
      <c r="AW82" s="1">
        <f t="shared" si="29"/>
        <v>611.20526880263776</v>
      </c>
      <c r="AX82" s="1">
        <f t="shared" si="30"/>
        <v>44.331050777716065</v>
      </c>
      <c r="AY82" s="1">
        <f t="shared" si="57"/>
        <v>1022.8148499806776</v>
      </c>
      <c r="AZ82" s="1"/>
      <c r="BA82" s="1"/>
      <c r="BB82" s="1"/>
      <c r="BC82" s="1"/>
      <c r="BD82" s="1"/>
      <c r="BE82" s="24"/>
      <c r="BF82" s="38"/>
      <c r="BH82" s="23">
        <f t="shared" si="53"/>
        <v>6.8381675805665783</v>
      </c>
      <c r="BI82">
        <f t="shared" si="32"/>
        <v>-1.337063785634097</v>
      </c>
      <c r="BJ82">
        <v>20066988865709.398</v>
      </c>
      <c r="BK82">
        <v>195078512366.577</v>
      </c>
      <c r="BM82" s="28"/>
      <c r="BP82" s="39"/>
      <c r="BR82" s="29"/>
      <c r="BS82" s="38"/>
      <c r="BT82" s="39"/>
      <c r="BU82" s="39"/>
      <c r="BW82" s="17"/>
      <c r="BX82" s="38"/>
      <c r="BY82" s="39"/>
      <c r="BZ82" s="39"/>
      <c r="CB82"/>
      <c r="CD82" s="39"/>
      <c r="CE82" s="39"/>
      <c r="CJ82" s="37">
        <f t="shared" si="41"/>
        <v>7.3042219140449571</v>
      </c>
      <c r="CK82" s="38">
        <f t="shared" si="51"/>
        <v>7.3042219140449571</v>
      </c>
      <c r="CT82">
        <f t="shared" si="65"/>
        <v>9.2997548142827355</v>
      </c>
      <c r="CU82">
        <f t="shared" si="66"/>
        <v>6.333333333333333</v>
      </c>
      <c r="CV82">
        <f t="shared" si="67"/>
        <v>12.725397361318327</v>
      </c>
      <c r="CW82">
        <f t="shared" si="68"/>
        <v>8.8403975123289715</v>
      </c>
      <c r="CX82">
        <f t="shared" si="69"/>
        <v>-3.8027792437910741</v>
      </c>
      <c r="CY82">
        <f t="shared" si="70"/>
        <v>-1.9885482259415042</v>
      </c>
      <c r="CZ82">
        <f t="shared" si="71"/>
        <v>7.823478567658964</v>
      </c>
      <c r="DB82">
        <f t="shared" si="72"/>
        <v>-9.2997548142827355</v>
      </c>
      <c r="DC82">
        <f t="shared" si="73"/>
        <v>-5.7273928404679779</v>
      </c>
      <c r="DD82">
        <f t="shared" si="74"/>
        <v>-8.8403975123289715</v>
      </c>
      <c r="DE82">
        <f t="shared" si="75"/>
        <v>3.8027792437910741</v>
      </c>
      <c r="DF82" s="17">
        <f t="shared" si="76"/>
        <v>1.9885482259415042</v>
      </c>
      <c r="DG82">
        <f t="shared" si="77"/>
        <v>-7.823478567658964</v>
      </c>
    </row>
    <row r="83" spans="2:124" s="37" customFormat="1" x14ac:dyDescent="0.25">
      <c r="B83" s="37">
        <v>1</v>
      </c>
      <c r="C83" s="37">
        <v>66</v>
      </c>
      <c r="D83" s="37" t="s">
        <v>75</v>
      </c>
      <c r="E83" s="37">
        <v>546656218.49046695</v>
      </c>
      <c r="F83">
        <f t="shared" ref="F83:F146" si="78">(C83-1)*5/60</f>
        <v>5.416666666666667</v>
      </c>
      <c r="G83" s="37">
        <f t="shared" ref="G83:G146" si="79">LOG10(E83)</f>
        <v>8.7377142927878548</v>
      </c>
      <c r="AG83" s="12">
        <f t="shared" si="24"/>
        <v>5.333333333333333</v>
      </c>
      <c r="AH83" s="24">
        <f t="shared" si="62"/>
        <v>8.6486312368849045</v>
      </c>
      <c r="AI83" s="23">
        <f t="shared" si="63"/>
        <v>8.2113705793454219</v>
      </c>
      <c r="AJ83" s="23">
        <f t="shared" si="64"/>
        <v>7.7579720405168509</v>
      </c>
      <c r="AK83" s="29">
        <f t="shared" si="59"/>
        <v>6.8047391339112702</v>
      </c>
      <c r="AL83" s="30">
        <f t="shared" si="60"/>
        <v>6.7154284828130901</v>
      </c>
      <c r="AM83" s="31">
        <f t="shared" si="58"/>
        <v>6.64042365813303</v>
      </c>
      <c r="AN83" s="1">
        <f t="shared" si="46"/>
        <v>8.7971906503966912E-3</v>
      </c>
      <c r="AO83" s="1">
        <f t="shared" si="47"/>
        <v>2.7915405260666701E-2</v>
      </c>
      <c r="AP83" s="1">
        <f t="shared" si="48"/>
        <v>2.2825002920415817E-3</v>
      </c>
      <c r="AQ83" s="1">
        <f t="shared" si="49"/>
        <v>0.1031882092498186</v>
      </c>
      <c r="AR83" s="1">
        <f t="shared" ref="AR83:AR146" si="80">STDEV(G4077,G3842)</f>
        <v>2.3425373901678655E-2</v>
      </c>
      <c r="AS83" s="1"/>
      <c r="AT83" s="1">
        <f t="shared" si="50"/>
        <v>5.333333333333333</v>
      </c>
      <c r="AU83" s="1">
        <f t="shared" ref="AU83:AU146" si="81">1/AN83^2</f>
        <v>12921.472035474197</v>
      </c>
      <c r="AV83" s="1">
        <f t="shared" ref="AV83:AV146" si="82">1/AO83^2</f>
        <v>1283.2525201470182</v>
      </c>
      <c r="AW83" s="1">
        <f t="shared" ref="AW83:AW146" si="83">1/AP83^2</f>
        <v>191945.66863284234</v>
      </c>
      <c r="AX83" s="1">
        <f t="shared" ref="AX83:AX146" si="84">1/AQ83^2</f>
        <v>93.916056546767379</v>
      </c>
      <c r="AY83" s="1">
        <f t="shared" si="57"/>
        <v>1822.3296311591262</v>
      </c>
      <c r="AZ83" s="1"/>
      <c r="BA83" s="1"/>
      <c r="BB83" s="1"/>
      <c r="BC83" s="1"/>
      <c r="BD83" s="1"/>
      <c r="BE83" s="24"/>
      <c r="BF83" s="38"/>
      <c r="BH83" s="23">
        <f t="shared" ref="BH83:BH146" si="85">LOG10(No__1*(EXP(lamda_11*(EXP(-a_11*AG83)-1)+(Kg-rmin_11)*AG83)+(Kd+rmin_11)*EXP(-lamda_11)/a_11*lamda_11^((Kg-rmin_11)/a_11)*BJ83+lamda_11*a_11*EXP(-lamda_11)/a_11*lamda_11^((Kg-rmin_11)/a_11-1)*BK83))</f>
        <v>6.8504627127156761</v>
      </c>
      <c r="BI83">
        <f t="shared" ref="BI83:BI146" si="86">BH83-AI83</f>
        <v>-1.3609078666297458</v>
      </c>
      <c r="BJ83">
        <v>20446029434667.199</v>
      </c>
      <c r="BK83">
        <v>198670560914.21201</v>
      </c>
      <c r="BM83" s="28"/>
      <c r="BP83" s="39"/>
      <c r="BR83" s="29"/>
      <c r="BS83" s="38"/>
      <c r="BT83" s="39"/>
      <c r="BU83" s="39"/>
      <c r="BW83" s="17"/>
      <c r="BX83" s="38"/>
      <c r="BY83" s="39"/>
      <c r="BZ83" s="39"/>
      <c r="CB83"/>
      <c r="CD83" s="39"/>
      <c r="CE83" s="39"/>
      <c r="CJ83" s="37">
        <f t="shared" ref="CJ83:CJ146" si="87">AK83+0.5</f>
        <v>7.3047391339112702</v>
      </c>
      <c r="CK83" s="38">
        <f t="shared" si="51"/>
        <v>7.3047391339112702</v>
      </c>
      <c r="CT83">
        <f t="shared" si="65"/>
        <v>9.299796132836633</v>
      </c>
      <c r="CU83">
        <f t="shared" si="66"/>
        <v>6.416666666666667</v>
      </c>
      <c r="CV83">
        <f t="shared" si="67"/>
        <v>12.810585749536596</v>
      </c>
      <c r="CW83">
        <f t="shared" si="68"/>
        <v>8.8719861933061903</v>
      </c>
      <c r="CX83">
        <f t="shared" si="69"/>
        <v>-3.9377305691031022</v>
      </c>
      <c r="CY83">
        <f t="shared" si="70"/>
        <v>-2.0996247206706569</v>
      </c>
      <c r="CZ83">
        <f t="shared" si="71"/>
        <v>7.8414927160398946</v>
      </c>
      <c r="DB83">
        <f t="shared" si="72"/>
        <v>-9.299796132836633</v>
      </c>
      <c r="DC83">
        <f t="shared" si="73"/>
        <v>-5.8002860595514818</v>
      </c>
      <c r="DD83">
        <f t="shared" si="74"/>
        <v>-8.8719861933061903</v>
      </c>
      <c r="DE83">
        <f t="shared" si="75"/>
        <v>3.9377305691031022</v>
      </c>
      <c r="DF83" s="17">
        <f t="shared" si="76"/>
        <v>2.0996247206706569</v>
      </c>
      <c r="DG83">
        <f t="shared" si="77"/>
        <v>-7.8414927160398946</v>
      </c>
    </row>
    <row r="84" spans="2:124" s="37" customFormat="1" x14ac:dyDescent="0.25">
      <c r="B84" s="37">
        <v>1</v>
      </c>
      <c r="C84" s="37">
        <v>67</v>
      </c>
      <c r="D84" s="37" t="s">
        <v>76</v>
      </c>
      <c r="E84" s="37">
        <v>603571109.87631297</v>
      </c>
      <c r="F84">
        <f t="shared" si="78"/>
        <v>5.5</v>
      </c>
      <c r="G84" s="37">
        <f t="shared" si="79"/>
        <v>8.7807284439571429</v>
      </c>
      <c r="AG84" s="12">
        <f t="shared" ref="AG84:AG147" si="88">F83</f>
        <v>5.416666666666667</v>
      </c>
      <c r="AH84" s="24">
        <f t="shared" si="62"/>
        <v>8.6032940328741017</v>
      </c>
      <c r="AI84" s="23">
        <f t="shared" si="63"/>
        <v>8.1935396473248385</v>
      </c>
      <c r="AJ84" s="23">
        <f t="shared" si="64"/>
        <v>7.7405460355676068</v>
      </c>
      <c r="AK84" s="29">
        <f t="shared" si="59"/>
        <v>6.8052563537775832</v>
      </c>
      <c r="AL84" s="30">
        <f t="shared" si="60"/>
        <v>6.7159457026794032</v>
      </c>
      <c r="AM84" s="31">
        <f t="shared" si="58"/>
        <v>6.6409408779993431</v>
      </c>
      <c r="AN84" s="1">
        <f t="shared" ref="AN84:AN147" si="89">STDEV(G788,G1023,G1258)</f>
        <v>3.3986680450085405E-2</v>
      </c>
      <c r="AO84" s="1">
        <f t="shared" ref="AO84:AO147" si="90">STDEV(G1493,G1728)</f>
        <v>6.539950608245948E-2</v>
      </c>
      <c r="AP84" s="1">
        <f t="shared" ref="AP84:AP147" si="91">STDEV(G2668,G2433)</f>
        <v>0.13570302625304231</v>
      </c>
      <c r="AQ84" s="1">
        <f t="shared" ref="AQ84:AQ147" si="92">STDEV(G2903,G3138,G3374)</f>
        <v>9.8083293878577463E-2</v>
      </c>
      <c r="AR84" s="1">
        <f t="shared" si="80"/>
        <v>1.8209766953249145E-2</v>
      </c>
      <c r="AS84" s="1"/>
      <c r="AT84" s="1">
        <f t="shared" ref="AT84:AT147" si="93">AG84</f>
        <v>5.416666666666667</v>
      </c>
      <c r="AU84" s="1">
        <f t="shared" si="81"/>
        <v>865.73007230484075</v>
      </c>
      <c r="AV84" s="1">
        <f t="shared" si="82"/>
        <v>233.80352960446979</v>
      </c>
      <c r="AW84" s="1">
        <f t="shared" si="83"/>
        <v>54.302638812356619</v>
      </c>
      <c r="AX84" s="1">
        <f t="shared" si="84"/>
        <v>103.9465107929078</v>
      </c>
      <c r="AY84" s="1">
        <f t="shared" si="57"/>
        <v>3015.7214460284736</v>
      </c>
      <c r="AZ84" s="1"/>
      <c r="BA84" s="1"/>
      <c r="BB84" s="1"/>
      <c r="BC84" s="1"/>
      <c r="BD84" s="1"/>
      <c r="BE84" s="24"/>
      <c r="BF84" s="38"/>
      <c r="BH84" s="23">
        <f t="shared" si="85"/>
        <v>6.8627578477240716</v>
      </c>
      <c r="BI84">
        <f t="shared" si="86"/>
        <v>-1.3307817996007669</v>
      </c>
      <c r="BJ84">
        <v>20827361529359</v>
      </c>
      <c r="BK84">
        <v>202281315316.17499</v>
      </c>
      <c r="BM84" s="28"/>
      <c r="BP84" s="39"/>
      <c r="BR84" s="29"/>
      <c r="BS84" s="38"/>
      <c r="BT84" s="39"/>
      <c r="BU84" s="39"/>
      <c r="BW84" s="17"/>
      <c r="BX84" s="38"/>
      <c r="BY84" s="39"/>
      <c r="BZ84" s="39"/>
      <c r="CB84"/>
      <c r="CD84" s="39"/>
      <c r="CE84" s="39"/>
      <c r="CJ84" s="37">
        <f t="shared" si="87"/>
        <v>7.3052563537775832</v>
      </c>
      <c r="CK84" s="38">
        <f t="shared" ref="CK84:CK147" si="94">CJ84-BR84</f>
        <v>7.3052563537775832</v>
      </c>
      <c r="CT84">
        <f t="shared" si="65"/>
        <v>9.2998304897707751</v>
      </c>
      <c r="CU84">
        <f t="shared" si="66"/>
        <v>6.5</v>
      </c>
      <c r="CV84">
        <f t="shared" si="67"/>
        <v>12.895842240528376</v>
      </c>
      <c r="CW84">
        <f t="shared" si="68"/>
        <v>8.9035783949993679</v>
      </c>
      <c r="CX84">
        <f t="shared" si="69"/>
        <v>-4.0726818944151253</v>
      </c>
      <c r="CY84">
        <f t="shared" si="70"/>
        <v>-2.210701215397211</v>
      </c>
      <c r="CZ84">
        <f t="shared" si="71"/>
        <v>7.8595069683707459</v>
      </c>
      <c r="DB84">
        <f t="shared" si="72"/>
        <v>-9.2998304897707751</v>
      </c>
      <c r="DC84">
        <f t="shared" si="73"/>
        <v>-5.8732473785800066</v>
      </c>
      <c r="DD84">
        <f t="shared" si="74"/>
        <v>-8.9035783949993679</v>
      </c>
      <c r="DE84">
        <f t="shared" si="75"/>
        <v>4.0726818944151253</v>
      </c>
      <c r="DF84" s="17">
        <f t="shared" si="76"/>
        <v>2.210701215397211</v>
      </c>
      <c r="DG84">
        <f t="shared" si="77"/>
        <v>-7.8595069683707459</v>
      </c>
    </row>
    <row r="85" spans="2:124" s="37" customFormat="1" x14ac:dyDescent="0.25">
      <c r="B85" s="37">
        <v>1</v>
      </c>
      <c r="C85" s="37">
        <v>68</v>
      </c>
      <c r="D85" s="37" t="s">
        <v>77</v>
      </c>
      <c r="E85" s="37">
        <v>723982641.87625802</v>
      </c>
      <c r="F85">
        <f t="shared" si="78"/>
        <v>5.583333333333333</v>
      </c>
      <c r="G85" s="37">
        <f t="shared" si="79"/>
        <v>8.8597281537279091</v>
      </c>
      <c r="AG85" s="12">
        <f t="shared" si="88"/>
        <v>5.5</v>
      </c>
      <c r="AH85" s="24">
        <f t="shared" si="62"/>
        <v>8.6659991953470925</v>
      </c>
      <c r="AI85" s="23">
        <f t="shared" si="63"/>
        <v>8.2624040096248255</v>
      </c>
      <c r="AJ85" s="23">
        <f t="shared" si="64"/>
        <v>7.7012915863745803</v>
      </c>
      <c r="AK85" s="29">
        <f t="shared" si="59"/>
        <v>6.8057735736438962</v>
      </c>
      <c r="AL85" s="30">
        <f t="shared" si="60"/>
        <v>6.7164629225457162</v>
      </c>
      <c r="AM85" s="31">
        <f t="shared" si="58"/>
        <v>6.6414580978656561</v>
      </c>
      <c r="AN85" s="1">
        <f t="shared" si="89"/>
        <v>9.646090894258233E-2</v>
      </c>
      <c r="AO85" s="1">
        <f t="shared" si="90"/>
        <v>3.2689239860751583E-2</v>
      </c>
      <c r="AP85" s="1">
        <f t="shared" si="91"/>
        <v>9.6003811271495654E-2</v>
      </c>
      <c r="AQ85" s="1">
        <f t="shared" si="92"/>
        <v>0.12801632536357516</v>
      </c>
      <c r="AR85" s="1">
        <f t="shared" si="80"/>
        <v>2.1178277062830059E-2</v>
      </c>
      <c r="AS85" s="1"/>
      <c r="AT85" s="1">
        <f t="shared" si="93"/>
        <v>5.5</v>
      </c>
      <c r="AU85" s="1">
        <f t="shared" si="81"/>
        <v>107.47248730568309</v>
      </c>
      <c r="AV85" s="1">
        <f t="shared" si="82"/>
        <v>935.81576323436502</v>
      </c>
      <c r="AW85" s="1">
        <f t="shared" si="83"/>
        <v>108.49832934447747</v>
      </c>
      <c r="AX85" s="1">
        <f t="shared" si="84"/>
        <v>61.019590148111064</v>
      </c>
      <c r="AY85" s="1">
        <f t="shared" si="57"/>
        <v>2229.5578671916292</v>
      </c>
      <c r="AZ85" s="1"/>
      <c r="BA85" s="1"/>
      <c r="BB85" s="1"/>
      <c r="BC85" s="1"/>
      <c r="BD85" s="1"/>
      <c r="BE85" s="24"/>
      <c r="BF85" s="38"/>
      <c r="BH85" s="23">
        <f t="shared" si="85"/>
        <v>6.8750529855893836</v>
      </c>
      <c r="BI85">
        <f t="shared" si="86"/>
        <v>-1.3873510240354419</v>
      </c>
      <c r="BJ85">
        <v>21210999005943.898</v>
      </c>
      <c r="BK85">
        <v>205910873008.42999</v>
      </c>
      <c r="BM85" s="28"/>
      <c r="BP85" s="39"/>
      <c r="BR85" s="29"/>
      <c r="BS85" s="38"/>
      <c r="BT85" s="39"/>
      <c r="BU85" s="39"/>
      <c r="BW85" s="17"/>
      <c r="BX85" s="38"/>
      <c r="BY85" s="39"/>
      <c r="BZ85" s="39"/>
      <c r="CB85"/>
      <c r="CD85" s="39"/>
      <c r="CE85" s="39"/>
      <c r="CJ85" s="37">
        <f t="shared" si="87"/>
        <v>7.3057735736438962</v>
      </c>
      <c r="CK85" s="38">
        <f t="shared" si="94"/>
        <v>7.3057735736438962</v>
      </c>
      <c r="CT85">
        <f t="shared" si="65"/>
        <v>9.2998590576049427</v>
      </c>
      <c r="CU85">
        <f t="shared" si="66"/>
        <v>6.583333333333333</v>
      </c>
      <c r="CV85">
        <f t="shared" si="67"/>
        <v>12.981166777565006</v>
      </c>
      <c r="CW85">
        <f t="shared" si="68"/>
        <v>8.9351740703006008</v>
      </c>
      <c r="CX85">
        <f t="shared" si="69"/>
        <v>-4.207633219727148</v>
      </c>
      <c r="CY85">
        <f t="shared" si="70"/>
        <v>-2.3217777101216885</v>
      </c>
      <c r="CZ85">
        <f t="shared" si="71"/>
        <v>7.8775213242983764</v>
      </c>
      <c r="DB85">
        <f t="shared" si="72"/>
        <v>-9.2998590576049427</v>
      </c>
      <c r="DC85">
        <f t="shared" si="73"/>
        <v>-5.9462767408272486</v>
      </c>
      <c r="DD85">
        <f t="shared" si="74"/>
        <v>-8.9351740703006008</v>
      </c>
      <c r="DE85">
        <f t="shared" si="75"/>
        <v>4.207633219727148</v>
      </c>
      <c r="DF85" s="17">
        <f t="shared" si="76"/>
        <v>2.3217777101216885</v>
      </c>
      <c r="DG85">
        <f t="shared" si="77"/>
        <v>-7.8775213242983764</v>
      </c>
    </row>
    <row r="86" spans="2:124" s="37" customFormat="1" x14ac:dyDescent="0.25">
      <c r="B86" s="37">
        <v>1</v>
      </c>
      <c r="C86" s="37">
        <v>69</v>
      </c>
      <c r="D86" s="37" t="s">
        <v>78</v>
      </c>
      <c r="E86" s="37">
        <v>659586596.35769904</v>
      </c>
      <c r="F86">
        <f t="shared" si="78"/>
        <v>5.666666666666667</v>
      </c>
      <c r="G86" s="37">
        <f t="shared" si="79"/>
        <v>8.8192718216434418</v>
      </c>
      <c r="AG86" s="12">
        <f t="shared" si="88"/>
        <v>5.583333333333333</v>
      </c>
      <c r="AH86" s="24">
        <f t="shared" si="62"/>
        <v>8.7471543134440637</v>
      </c>
      <c r="AI86" s="23">
        <f t="shared" si="63"/>
        <v>8.3468178053667899</v>
      </c>
      <c r="AJ86" s="23">
        <f t="shared" si="64"/>
        <v>7.7546061409917364</v>
      </c>
      <c r="AK86" s="29">
        <f t="shared" si="59"/>
        <v>6.8062907935102102</v>
      </c>
      <c r="AL86" s="30">
        <f t="shared" si="60"/>
        <v>6.7169801424120301</v>
      </c>
      <c r="AM86" s="31">
        <f t="shared" si="58"/>
        <v>6.64197531773197</v>
      </c>
      <c r="AN86" s="1">
        <f t="shared" si="89"/>
        <v>9.60939212619253E-2</v>
      </c>
      <c r="AO86" s="1">
        <f t="shared" si="90"/>
        <v>3.337736021141062E-2</v>
      </c>
      <c r="AP86" s="1">
        <f t="shared" si="91"/>
        <v>0.13061973577567917</v>
      </c>
      <c r="AQ86" s="1">
        <f t="shared" si="92"/>
        <v>0.10904688413826856</v>
      </c>
      <c r="AR86" s="1">
        <f t="shared" si="80"/>
        <v>1.2661206210627064E-2</v>
      </c>
      <c r="AS86" s="1"/>
      <c r="AT86" s="1">
        <f t="shared" si="93"/>
        <v>5.583333333333333</v>
      </c>
      <c r="AU86" s="1">
        <f t="shared" si="81"/>
        <v>108.29494084066299</v>
      </c>
      <c r="AV86" s="1">
        <f t="shared" si="82"/>
        <v>897.62725053179588</v>
      </c>
      <c r="AW86" s="1">
        <f t="shared" si="83"/>
        <v>58.611440899180216</v>
      </c>
      <c r="AX86" s="1">
        <f t="shared" si="84"/>
        <v>84.095639701942844</v>
      </c>
      <c r="AY86" s="1">
        <f t="shared" si="57"/>
        <v>6238.0641384490282</v>
      </c>
      <c r="AZ86" s="1"/>
      <c r="BA86" s="1"/>
      <c r="BB86" s="1"/>
      <c r="BC86" s="1"/>
      <c r="BD86" s="1"/>
      <c r="BE86" s="24"/>
      <c r="BF86" s="38"/>
      <c r="BH86" s="23">
        <f t="shared" si="85"/>
        <v>6.8873481263092335</v>
      </c>
      <c r="BI86">
        <f t="shared" si="86"/>
        <v>-1.4594696790575563</v>
      </c>
      <c r="BJ86">
        <v>21596955804377.898</v>
      </c>
      <c r="BK86">
        <v>209559331934.57501</v>
      </c>
      <c r="BM86" s="28"/>
      <c r="BP86" s="39"/>
      <c r="BR86" s="29"/>
      <c r="BS86" s="38"/>
      <c r="BT86" s="39"/>
      <c r="BU86" s="39"/>
      <c r="BW86" s="17"/>
      <c r="BX86" s="38"/>
      <c r="BY86" s="39"/>
      <c r="BZ86" s="39"/>
      <c r="CB86"/>
      <c r="CD86" s="39"/>
      <c r="CE86" s="39"/>
      <c r="CJ86" s="37">
        <f t="shared" si="87"/>
        <v>7.3062907935102102</v>
      </c>
      <c r="CK86" s="38">
        <f t="shared" si="94"/>
        <v>7.3062907935102102</v>
      </c>
      <c r="CT86">
        <f t="shared" si="65"/>
        <v>9.2998828115051921</v>
      </c>
      <c r="CU86">
        <f t="shared" si="66"/>
        <v>6.666666666666667</v>
      </c>
      <c r="CV86">
        <f t="shared" si="67"/>
        <v>13.066559303965066</v>
      </c>
      <c r="CW86">
        <f t="shared" si="68"/>
        <v>8.9667731727323048</v>
      </c>
      <c r="CX86">
        <f t="shared" si="69"/>
        <v>-4.3425845450391662</v>
      </c>
      <c r="CY86">
        <f t="shared" si="70"/>
        <v>-2.4328542048445057</v>
      </c>
      <c r="CZ86">
        <f t="shared" si="71"/>
        <v>7.8955357834708462</v>
      </c>
      <c r="DB86">
        <f t="shared" si="72"/>
        <v>-9.2998828115051921</v>
      </c>
      <c r="DC86">
        <f t="shared" si="73"/>
        <v>-6.019374089614141</v>
      </c>
      <c r="DD86">
        <f t="shared" si="74"/>
        <v>-8.9667731727323048</v>
      </c>
      <c r="DE86">
        <f t="shared" si="75"/>
        <v>4.3425845450391662</v>
      </c>
      <c r="DF86" s="17">
        <f t="shared" si="76"/>
        <v>2.4328542048445057</v>
      </c>
      <c r="DG86">
        <f t="shared" si="77"/>
        <v>-7.8955357834708462</v>
      </c>
    </row>
    <row r="87" spans="2:124" s="37" customFormat="1" x14ac:dyDescent="0.25">
      <c r="B87" s="37">
        <v>1</v>
      </c>
      <c r="C87" s="37">
        <v>70</v>
      </c>
      <c r="D87" s="37" t="s">
        <v>79</v>
      </c>
      <c r="E87" s="37">
        <v>994953235.00334895</v>
      </c>
      <c r="F87">
        <f t="shared" si="78"/>
        <v>5.75</v>
      </c>
      <c r="G87" s="37">
        <f t="shared" si="79"/>
        <v>8.9978026684268446</v>
      </c>
      <c r="AG87" s="12">
        <f t="shared" si="88"/>
        <v>5.666666666666667</v>
      </c>
      <c r="AH87" s="24">
        <f t="shared" si="62"/>
        <v>8.7537766137814437</v>
      </c>
      <c r="AI87" s="23">
        <f t="shared" si="63"/>
        <v>8.3838360225152346</v>
      </c>
      <c r="AJ87" s="23">
        <f t="shared" si="64"/>
        <v>7.8008409529289438</v>
      </c>
      <c r="AK87" s="29">
        <f t="shared" si="59"/>
        <v>6.8068080133765232</v>
      </c>
      <c r="AL87" s="30">
        <f t="shared" si="60"/>
        <v>6.7174973622783432</v>
      </c>
      <c r="AM87" s="31">
        <f t="shared" si="58"/>
        <v>6.6424925375982831</v>
      </c>
      <c r="AN87" s="1">
        <f t="shared" si="89"/>
        <v>4.0569440023679168E-2</v>
      </c>
      <c r="AO87" s="1">
        <f t="shared" si="90"/>
        <v>0.10046447304551787</v>
      </c>
      <c r="AP87" s="1">
        <f t="shared" si="91"/>
        <v>0.12149134919067103</v>
      </c>
      <c r="AQ87" s="1">
        <f t="shared" si="92"/>
        <v>0.13012146535185257</v>
      </c>
      <c r="AR87" s="1">
        <f t="shared" si="80"/>
        <v>6.040668410722227E-3</v>
      </c>
      <c r="AS87" s="1"/>
      <c r="AT87" s="1">
        <f t="shared" si="93"/>
        <v>5.666666666666667</v>
      </c>
      <c r="AU87" s="1">
        <f t="shared" si="81"/>
        <v>607.57790711477674</v>
      </c>
      <c r="AV87" s="1">
        <f t="shared" si="82"/>
        <v>99.077486115406998</v>
      </c>
      <c r="AW87" s="1">
        <f t="shared" si="83"/>
        <v>67.749998500456229</v>
      </c>
      <c r="AX87" s="1">
        <f t="shared" si="84"/>
        <v>59.061178582461615</v>
      </c>
      <c r="AY87" s="1">
        <f t="shared" si="57"/>
        <v>27405.012627747761</v>
      </c>
      <c r="AZ87" s="1"/>
      <c r="BA87" s="1"/>
      <c r="BB87" s="1"/>
      <c r="BC87" s="1"/>
      <c r="BD87" s="1"/>
      <c r="BE87" s="24"/>
      <c r="BF87" s="38"/>
      <c r="BH87" s="23">
        <f t="shared" si="85"/>
        <v>6.8996432698812411</v>
      </c>
      <c r="BI87">
        <f t="shared" si="86"/>
        <v>-1.4841927526339935</v>
      </c>
      <c r="BJ87">
        <v>21985245948920.898</v>
      </c>
      <c r="BK87">
        <v>213226790548.487</v>
      </c>
      <c r="BM87" s="28"/>
      <c r="BP87" s="39"/>
      <c r="BR87" s="29"/>
      <c r="BS87" s="38"/>
      <c r="BT87" s="39"/>
      <c r="BU87" s="39"/>
      <c r="BW87" s="17"/>
      <c r="BX87" s="38"/>
      <c r="BY87" s="39"/>
      <c r="BZ87" s="39"/>
      <c r="CB87"/>
      <c r="CD87" s="39"/>
      <c r="CE87" s="39"/>
      <c r="CJ87" s="37">
        <f t="shared" si="87"/>
        <v>7.3068080133765232</v>
      </c>
      <c r="CK87" s="38">
        <f t="shared" si="94"/>
        <v>7.3068080133765232</v>
      </c>
      <c r="CT87">
        <f t="shared" si="65"/>
        <v>9.2999025624616767</v>
      </c>
      <c r="CU87">
        <f t="shared" si="66"/>
        <v>6.75</v>
      </c>
      <c r="CV87">
        <f t="shared" si="67"/>
        <v>13.152019763094343</v>
      </c>
      <c r="CW87">
        <f t="shared" si="68"/>
        <v>8.9983756564387676</v>
      </c>
      <c r="CX87">
        <f t="shared" si="69"/>
        <v>-4.4775358703511836</v>
      </c>
      <c r="CY87">
        <f t="shared" si="70"/>
        <v>-2.5439306995659932</v>
      </c>
      <c r="CZ87">
        <f t="shared" si="71"/>
        <v>7.9135503455374092</v>
      </c>
      <c r="DB87">
        <f t="shared" si="72"/>
        <v>-9.2999025624616767</v>
      </c>
      <c r="DC87">
        <f t="shared" si="73"/>
        <v>-6.0925393683088211</v>
      </c>
      <c r="DD87">
        <f t="shared" si="74"/>
        <v>-8.9983756564387676</v>
      </c>
      <c r="DE87">
        <f t="shared" si="75"/>
        <v>4.4775358703511836</v>
      </c>
      <c r="DF87" s="17">
        <f t="shared" si="76"/>
        <v>2.5439306995659932</v>
      </c>
      <c r="DG87">
        <f t="shared" si="77"/>
        <v>-7.9135503455374092</v>
      </c>
    </row>
    <row r="88" spans="2:124" s="37" customFormat="1" x14ac:dyDescent="0.25">
      <c r="B88" s="37">
        <v>1</v>
      </c>
      <c r="C88" s="37">
        <v>71</v>
      </c>
      <c r="D88" s="37" t="s">
        <v>80</v>
      </c>
      <c r="E88" s="37">
        <v>743475653.31292403</v>
      </c>
      <c r="F88">
        <f t="shared" si="78"/>
        <v>5.833333333333333</v>
      </c>
      <c r="G88" s="37">
        <f t="shared" si="79"/>
        <v>8.8712667511969432</v>
      </c>
      <c r="AG88" s="12">
        <f t="shared" si="88"/>
        <v>5.75</v>
      </c>
      <c r="AH88" s="24">
        <f t="shared" si="62"/>
        <v>8.8171593107394965</v>
      </c>
      <c r="AI88" s="23">
        <f t="shared" si="63"/>
        <v>8.4552087132832607</v>
      </c>
      <c r="AJ88" s="23">
        <f t="shared" si="64"/>
        <v>7.6912739001673227</v>
      </c>
      <c r="AK88" s="29">
        <f t="shared" si="59"/>
        <v>6.8073252332428362</v>
      </c>
      <c r="AL88" s="30">
        <f t="shared" si="60"/>
        <v>6.7180145821446562</v>
      </c>
      <c r="AM88" s="31">
        <f t="shared" si="58"/>
        <v>6.6430097574645961</v>
      </c>
      <c r="AN88" s="1">
        <f t="shared" si="89"/>
        <v>0.11061254950435698</v>
      </c>
      <c r="AO88" s="1">
        <f t="shared" si="90"/>
        <v>8.4976481178820253E-3</v>
      </c>
      <c r="AP88" s="1">
        <f t="shared" si="91"/>
        <v>9.8321276655181977E-2</v>
      </c>
      <c r="AQ88" s="1">
        <f t="shared" si="92"/>
        <v>9.0223804630245028E-2</v>
      </c>
      <c r="AR88" s="1">
        <f t="shared" si="80"/>
        <v>1.0419797337282077E-2</v>
      </c>
      <c r="AS88" s="1"/>
      <c r="AT88" s="1">
        <f t="shared" si="93"/>
        <v>5.75</v>
      </c>
      <c r="AU88" s="1">
        <f t="shared" si="81"/>
        <v>81.731824736963304</v>
      </c>
      <c r="AV88" s="1">
        <f t="shared" si="82"/>
        <v>13848.492924400447</v>
      </c>
      <c r="AW88" s="1">
        <f t="shared" si="83"/>
        <v>103.44392290856787</v>
      </c>
      <c r="AX88" s="1">
        <f t="shared" si="84"/>
        <v>122.84506836478398</v>
      </c>
      <c r="AY88" s="1">
        <f t="shared" si="57"/>
        <v>9210.4628623632179</v>
      </c>
      <c r="AZ88" s="1"/>
      <c r="BA88" s="1"/>
      <c r="BB88" s="1"/>
      <c r="BC88" s="1"/>
      <c r="BD88" s="1"/>
      <c r="BE88" s="24"/>
      <c r="BF88" s="38"/>
      <c r="BH88" s="23">
        <f t="shared" si="85"/>
        <v>6.9119384163030322</v>
      </c>
      <c r="BI88">
        <f t="shared" si="86"/>
        <v>-1.5432702969802286</v>
      </c>
      <c r="BJ88">
        <v>22375883548646.801</v>
      </c>
      <c r="BK88">
        <v>216913347816.979</v>
      </c>
      <c r="BM88" s="28"/>
      <c r="BP88" s="39"/>
      <c r="BR88" s="29"/>
      <c r="BS88" s="38"/>
      <c r="BT88" s="39"/>
      <c r="BU88" s="39"/>
      <c r="BW88" s="17"/>
      <c r="BX88" s="38"/>
      <c r="BY88" s="39"/>
      <c r="BZ88" s="39"/>
      <c r="CB88"/>
      <c r="CD88" s="39"/>
      <c r="CE88" s="39"/>
      <c r="CJ88" s="37">
        <f t="shared" si="87"/>
        <v>7.3073252332428362</v>
      </c>
      <c r="CK88" s="38">
        <f t="shared" si="94"/>
        <v>7.3073252332428362</v>
      </c>
      <c r="CT88">
        <f t="shared" si="65"/>
        <v>9.2999189849011614</v>
      </c>
      <c r="CU88">
        <f t="shared" si="66"/>
        <v>6.833333333333333</v>
      </c>
      <c r="CV88">
        <f t="shared" si="67"/>
        <v>13.237548098365831</v>
      </c>
      <c r="CW88">
        <f t="shared" si="68"/>
        <v>9.0299814761778396</v>
      </c>
      <c r="CX88">
        <f t="shared" si="69"/>
        <v>-4.612487195663201</v>
      </c>
      <c r="CY88">
        <f t="shared" si="70"/>
        <v>-2.6550071942864126</v>
      </c>
      <c r="CZ88">
        <f t="shared" si="71"/>
        <v>7.9315650101485113</v>
      </c>
      <c r="DB88">
        <f t="shared" si="72"/>
        <v>-9.2999189849011614</v>
      </c>
      <c r="DC88">
        <f t="shared" si="73"/>
        <v>-6.1657725203266374</v>
      </c>
      <c r="DD88">
        <f t="shared" si="74"/>
        <v>-9.0299814761778396</v>
      </c>
      <c r="DE88">
        <f t="shared" si="75"/>
        <v>4.612487195663201</v>
      </c>
      <c r="DF88" s="17">
        <f t="shared" si="76"/>
        <v>2.6550071942864126</v>
      </c>
      <c r="DG88">
        <f t="shared" si="77"/>
        <v>-7.9315650101485113</v>
      </c>
    </row>
    <row r="89" spans="2:124" s="37" customFormat="1" x14ac:dyDescent="0.25">
      <c r="B89" s="37">
        <v>1</v>
      </c>
      <c r="C89" s="37">
        <v>72</v>
      </c>
      <c r="D89" s="37" t="s">
        <v>81</v>
      </c>
      <c r="E89" s="37">
        <v>1489429221.9085</v>
      </c>
      <c r="F89">
        <f t="shared" si="78"/>
        <v>5.916666666666667</v>
      </c>
      <c r="G89" s="37">
        <f t="shared" si="79"/>
        <v>9.1730198702466534</v>
      </c>
      <c r="AG89" s="12">
        <f t="shared" si="88"/>
        <v>5.833333333333333</v>
      </c>
      <c r="AH89" s="24">
        <f t="shared" si="62"/>
        <v>8.8886733152216379</v>
      </c>
      <c r="AI89" s="23">
        <f t="shared" si="63"/>
        <v>8.5407131277269936</v>
      </c>
      <c r="AJ89" s="23">
        <f t="shared" si="64"/>
        <v>7.7441504264283001</v>
      </c>
      <c r="AK89" s="29">
        <f t="shared" si="59"/>
        <v>6.8078424531091501</v>
      </c>
      <c r="AL89" s="30">
        <f t="shared" si="60"/>
        <v>6.7185318020109701</v>
      </c>
      <c r="AM89" s="31">
        <f t="shared" si="58"/>
        <v>6.64352697733091</v>
      </c>
      <c r="AN89" s="1">
        <f t="shared" si="89"/>
        <v>7.822071790546789E-2</v>
      </c>
      <c r="AO89" s="1">
        <f t="shared" si="90"/>
        <v>6.3379654137230984E-2</v>
      </c>
      <c r="AP89" s="1">
        <f t="shared" si="91"/>
        <v>7.95588285818489E-2</v>
      </c>
      <c r="AQ89" s="1">
        <f t="shared" si="92"/>
        <v>0.1655935524036235</v>
      </c>
      <c r="AR89" s="1">
        <f t="shared" si="80"/>
        <v>2.6158219222962322E-2</v>
      </c>
      <c r="AS89" s="1"/>
      <c r="AT89" s="1">
        <f t="shared" si="93"/>
        <v>5.833333333333333</v>
      </c>
      <c r="AU89" s="1">
        <f t="shared" si="81"/>
        <v>163.43926661782828</v>
      </c>
      <c r="AV89" s="1">
        <f t="shared" si="82"/>
        <v>248.94320134815831</v>
      </c>
      <c r="AW89" s="1">
        <f t="shared" si="83"/>
        <v>157.9876866861714</v>
      </c>
      <c r="AX89" s="1">
        <f t="shared" si="84"/>
        <v>36.468101431386899</v>
      </c>
      <c r="AY89" s="1">
        <f t="shared" si="57"/>
        <v>1461.4489505541148</v>
      </c>
      <c r="AZ89" s="1"/>
      <c r="BA89" s="1"/>
      <c r="BB89" s="1"/>
      <c r="BC89" s="1"/>
      <c r="BD89" s="1"/>
      <c r="BE89" s="24"/>
      <c r="BF89" s="38"/>
      <c r="BH89" s="23">
        <f t="shared" si="85"/>
        <v>6.9242335655722336</v>
      </c>
      <c r="BI89">
        <f t="shared" si="86"/>
        <v>-1.6164795621547601</v>
      </c>
      <c r="BJ89">
        <v>22768882797956.301</v>
      </c>
      <c r="BK89">
        <v>220619103222.478</v>
      </c>
      <c r="BM89" s="28"/>
      <c r="BP89" s="39"/>
      <c r="BR89" s="29"/>
      <c r="BS89" s="38"/>
      <c r="BT89" s="39"/>
      <c r="BU89" s="39"/>
      <c r="BW89" s="17"/>
      <c r="BX89" s="38"/>
      <c r="BY89" s="39"/>
      <c r="BZ89" s="39"/>
      <c r="CB89"/>
      <c r="CD89" s="39"/>
      <c r="CE89" s="39"/>
      <c r="CJ89" s="37">
        <f t="shared" si="87"/>
        <v>7.3078424531091501</v>
      </c>
      <c r="CK89" s="38">
        <f t="shared" si="94"/>
        <v>7.3078424531091501</v>
      </c>
      <c r="CT89">
        <f t="shared" si="65"/>
        <v>9.2999326396639557</v>
      </c>
      <c r="CU89">
        <f t="shared" si="66"/>
        <v>6.916666666666667</v>
      </c>
      <c r="CV89">
        <f t="shared" si="67"/>
        <v>13.32314425323964</v>
      </c>
      <c r="CW89">
        <f t="shared" si="68"/>
        <v>9.0615905873127236</v>
      </c>
      <c r="CX89">
        <f t="shared" si="69"/>
        <v>-4.7474385209752166</v>
      </c>
      <c r="CY89">
        <f t="shared" si="70"/>
        <v>-2.7660836890059839</v>
      </c>
      <c r="CZ89">
        <f t="shared" si="71"/>
        <v>7.9495797769557868</v>
      </c>
      <c r="DB89">
        <f t="shared" si="72"/>
        <v>-9.2999326396639557</v>
      </c>
      <c r="DC89">
        <f t="shared" si="73"/>
        <v>-6.2390734891300452</v>
      </c>
      <c r="DD89">
        <f t="shared" si="74"/>
        <v>-9.0615905873127236</v>
      </c>
      <c r="DE89">
        <f t="shared" si="75"/>
        <v>4.7474385209752166</v>
      </c>
      <c r="DF89" s="17">
        <f t="shared" si="76"/>
        <v>2.7660836890059839</v>
      </c>
      <c r="DG89">
        <f t="shared" si="77"/>
        <v>-7.9495797769557868</v>
      </c>
    </row>
    <row r="90" spans="2:124" s="37" customFormat="1" x14ac:dyDescent="0.25">
      <c r="B90" s="37">
        <v>1</v>
      </c>
      <c r="C90" s="37">
        <v>73</v>
      </c>
      <c r="D90" s="37" t="s">
        <v>82</v>
      </c>
      <c r="E90" s="37">
        <v>1382989087.1602399</v>
      </c>
      <c r="F90">
        <f t="shared" si="78"/>
        <v>6</v>
      </c>
      <c r="G90" s="37">
        <f t="shared" si="79"/>
        <v>9.1408187532078014</v>
      </c>
      <c r="AG90" s="12">
        <f t="shared" si="88"/>
        <v>5.916666666666667</v>
      </c>
      <c r="AH90" s="24">
        <f t="shared" si="62"/>
        <v>9.0428505153543011</v>
      </c>
      <c r="AI90" s="23">
        <f t="shared" si="63"/>
        <v>8.5677673379841934</v>
      </c>
      <c r="AJ90" s="23">
        <f t="shared" si="64"/>
        <v>7.7656863393496645</v>
      </c>
      <c r="AK90" s="29">
        <f t="shared" si="59"/>
        <v>6.8083596729754632</v>
      </c>
      <c r="AL90" s="30">
        <f t="shared" si="60"/>
        <v>6.7190490218772831</v>
      </c>
      <c r="AM90" s="31">
        <f t="shared" si="58"/>
        <v>6.6440441971972231</v>
      </c>
      <c r="AN90" s="1">
        <f t="shared" si="89"/>
        <v>9.6786984986332897E-2</v>
      </c>
      <c r="AO90" s="1">
        <f t="shared" si="90"/>
        <v>1.5400530959883665E-2</v>
      </c>
      <c r="AP90" s="1">
        <f t="shared" si="91"/>
        <v>0.11319846659516368</v>
      </c>
      <c r="AQ90" s="1">
        <f t="shared" si="92"/>
        <v>0.17748846999321419</v>
      </c>
      <c r="AR90" s="1">
        <f t="shared" si="80"/>
        <v>2.1231392816585256E-2</v>
      </c>
      <c r="AS90" s="1"/>
      <c r="AT90" s="1">
        <f t="shared" si="93"/>
        <v>5.916666666666667</v>
      </c>
      <c r="AU90" s="1">
        <f t="shared" si="81"/>
        <v>106.74955598611147</v>
      </c>
      <c r="AV90" s="1">
        <f t="shared" si="82"/>
        <v>4216.2719165836079</v>
      </c>
      <c r="AW90" s="1">
        <f t="shared" si="83"/>
        <v>78.04029677208554</v>
      </c>
      <c r="AX90" s="1">
        <f t="shared" si="84"/>
        <v>31.743858067178902</v>
      </c>
      <c r="AY90" s="1">
        <f t="shared" si="57"/>
        <v>2218.4162041907207</v>
      </c>
      <c r="AZ90" s="1"/>
      <c r="BA90" s="1"/>
      <c r="BB90" s="1"/>
      <c r="BC90" s="1"/>
      <c r="BD90" s="1"/>
      <c r="BE90" s="24"/>
      <c r="BF90" s="38"/>
      <c r="BH90" s="23">
        <f t="shared" si="85"/>
        <v>6.9365287176864721</v>
      </c>
      <c r="BI90">
        <f t="shared" si="86"/>
        <v>-1.6312386202977214</v>
      </c>
      <c r="BJ90">
        <v>23164257977093.301</v>
      </c>
      <c r="BK90">
        <v>224344156765.70401</v>
      </c>
      <c r="BM90" s="28"/>
      <c r="BP90" s="39"/>
      <c r="BR90" s="29"/>
      <c r="BS90" s="38"/>
      <c r="BT90" s="39"/>
      <c r="BU90" s="39"/>
      <c r="BW90" s="17"/>
      <c r="BX90" s="38"/>
      <c r="BY90" s="39"/>
      <c r="BZ90" s="39"/>
      <c r="CB90"/>
      <c r="CD90" s="39"/>
      <c r="CE90" s="39"/>
      <c r="CJ90" s="37">
        <f t="shared" si="87"/>
        <v>7.3083596729754632</v>
      </c>
      <c r="CK90" s="38">
        <f t="shared" si="94"/>
        <v>7.3083596729754632</v>
      </c>
      <c r="CT90">
        <f t="shared" si="65"/>
        <v>9.2999439931208556</v>
      </c>
      <c r="CU90">
        <f t="shared" si="66"/>
        <v>7</v>
      </c>
      <c r="CV90">
        <f t="shared" si="67"/>
        <v>13.408808171222956</v>
      </c>
      <c r="CW90">
        <f t="shared" si="68"/>
        <v>9.093202945803867</v>
      </c>
      <c r="CX90">
        <f t="shared" si="69"/>
        <v>-4.882389846287233</v>
      </c>
      <c r="CY90">
        <f t="shared" si="70"/>
        <v>-2.8771601837248695</v>
      </c>
      <c r="CZ90">
        <f t="shared" si="71"/>
        <v>7.9675946456120519</v>
      </c>
      <c r="DB90">
        <f t="shared" si="72"/>
        <v>-9.2999439931208556</v>
      </c>
      <c r="DC90">
        <f t="shared" si="73"/>
        <v>-6.3124422182285773</v>
      </c>
      <c r="DD90">
        <f t="shared" si="74"/>
        <v>-9.093202945803867</v>
      </c>
      <c r="DE90">
        <f t="shared" si="75"/>
        <v>4.882389846287233</v>
      </c>
      <c r="DF90" s="17">
        <f t="shared" si="76"/>
        <v>2.8771601837248695</v>
      </c>
      <c r="DG90">
        <f t="shared" si="77"/>
        <v>-7.9675946456120519</v>
      </c>
    </row>
    <row r="91" spans="2:124" x14ac:dyDescent="0.25">
      <c r="B91">
        <v>1</v>
      </c>
      <c r="C91">
        <v>74</v>
      </c>
      <c r="D91" t="s">
        <v>83</v>
      </c>
      <c r="E91">
        <v>1804252633.28333</v>
      </c>
      <c r="F91">
        <f t="shared" si="78"/>
        <v>6.083333333333333</v>
      </c>
      <c r="G91">
        <f t="shared" si="79"/>
        <v>9.2562973478174406</v>
      </c>
      <c r="AG91" s="12">
        <f t="shared" si="88"/>
        <v>6</v>
      </c>
      <c r="AH91" s="24">
        <f t="shared" si="62"/>
        <v>8.9775004893675057</v>
      </c>
      <c r="AI91" s="23">
        <f t="shared" si="63"/>
        <v>8.6209046070888053</v>
      </c>
      <c r="AJ91" s="23">
        <f t="shared" si="64"/>
        <v>7.7848566651821596</v>
      </c>
      <c r="AK91" s="29">
        <f t="shared" si="59"/>
        <v>6.8088768928417762</v>
      </c>
      <c r="AL91" s="30">
        <f t="shared" si="60"/>
        <v>6.7195662417435962</v>
      </c>
      <c r="AM91" s="31">
        <f t="shared" si="58"/>
        <v>6.6445614170635361</v>
      </c>
      <c r="AN91" s="1">
        <f t="shared" si="89"/>
        <v>8.9603883976075716E-2</v>
      </c>
      <c r="AO91" s="1">
        <f t="shared" si="90"/>
        <v>5.4836599594675794E-2</v>
      </c>
      <c r="AP91" s="1">
        <f t="shared" si="91"/>
        <v>0.12786762659623821</v>
      </c>
      <c r="AQ91" s="1">
        <f t="shared" si="92"/>
        <v>0.14096449083984672</v>
      </c>
      <c r="AR91" s="1">
        <f t="shared" si="80"/>
        <v>1.7587523048982569E-2</v>
      </c>
      <c r="AT91" s="1">
        <f t="shared" si="93"/>
        <v>6</v>
      </c>
      <c r="AU91" s="1">
        <f t="shared" si="81"/>
        <v>124.55074509504801</v>
      </c>
      <c r="AV91" s="1">
        <f t="shared" si="82"/>
        <v>332.55154288759348</v>
      </c>
      <c r="AW91" s="1">
        <f t="shared" si="83"/>
        <v>61.161593467356973</v>
      </c>
      <c r="AX91" s="1">
        <f t="shared" si="84"/>
        <v>50.324624835853804</v>
      </c>
      <c r="AY91" s="1">
        <f t="shared" si="57"/>
        <v>3232.8878630619033</v>
      </c>
      <c r="BF91" s="17"/>
      <c r="BH91" s="23">
        <f t="shared" si="85"/>
        <v>6.9488238726433771</v>
      </c>
      <c r="BI91">
        <f t="shared" si="86"/>
        <v>-1.6720807344454283</v>
      </c>
      <c r="BJ91">
        <v>23562023452663.5</v>
      </c>
      <c r="BK91">
        <v>228088608968.38</v>
      </c>
      <c r="BM91" s="28"/>
      <c r="BP91" s="33"/>
      <c r="BR91" s="29"/>
      <c r="BS91" s="21"/>
      <c r="BT91" s="33"/>
      <c r="BU91" s="33"/>
      <c r="BW91" s="17"/>
      <c r="BX91" s="17"/>
      <c r="BY91" s="33"/>
      <c r="BZ91" s="33"/>
      <c r="CD91" s="33"/>
      <c r="CE91" s="33"/>
      <c r="CJ91">
        <f t="shared" si="87"/>
        <v>7.3088768928417762</v>
      </c>
      <c r="CK91" s="17">
        <f t="shared" si="94"/>
        <v>7.3088768928417762</v>
      </c>
      <c r="CQ91" s="12"/>
      <c r="CT91">
        <f t="shared" si="65"/>
        <v>9.2999534330767162</v>
      </c>
      <c r="CU91">
        <f t="shared" si="66"/>
        <v>7.083333333333333</v>
      </c>
      <c r="CV91">
        <f t="shared" si="67"/>
        <v>13.494539795870047</v>
      </c>
      <c r="CW91">
        <f t="shared" si="68"/>
        <v>9.1248185082009758</v>
      </c>
      <c r="CX91">
        <f t="shared" si="69"/>
        <v>-5.0173411715992486</v>
      </c>
      <c r="CY91">
        <f t="shared" si="70"/>
        <v>-2.9882366784432111</v>
      </c>
      <c r="CZ91">
        <f t="shared" si="71"/>
        <v>7.9856096157713035</v>
      </c>
      <c r="DB91">
        <f t="shared" si="72"/>
        <v>-9.2999534330767162</v>
      </c>
      <c r="DC91">
        <f t="shared" si="73"/>
        <v>-6.385878651178845</v>
      </c>
      <c r="DD91">
        <f t="shared" si="74"/>
        <v>-9.1248185082009758</v>
      </c>
      <c r="DE91">
        <f t="shared" si="75"/>
        <v>5.0173411715992486</v>
      </c>
      <c r="DF91" s="17">
        <f t="shared" si="76"/>
        <v>2.9882366784432111</v>
      </c>
      <c r="DG91">
        <f t="shared" si="77"/>
        <v>-7.9856096157713035</v>
      </c>
      <c r="DI91" s="15"/>
      <c r="DJ91" s="15"/>
      <c r="DN91" s="15"/>
      <c r="DO91" s="15"/>
      <c r="DS91" s="15"/>
      <c r="DT91" s="15"/>
    </row>
    <row r="92" spans="2:124" x14ac:dyDescent="0.25">
      <c r="B92">
        <v>1</v>
      </c>
      <c r="C92">
        <v>75</v>
      </c>
      <c r="D92" t="s">
        <v>84</v>
      </c>
      <c r="E92">
        <v>1140601930.96018</v>
      </c>
      <c r="F92">
        <f t="shared" si="78"/>
        <v>6.166666666666667</v>
      </c>
      <c r="G92">
        <f t="shared" si="79"/>
        <v>9.0571341024802301</v>
      </c>
      <c r="AG92" s="12">
        <f t="shared" si="88"/>
        <v>6.083333333333333</v>
      </c>
      <c r="AH92" s="24">
        <f t="shared" si="62"/>
        <v>9.0729541558869471</v>
      </c>
      <c r="AI92" s="23">
        <f t="shared" si="63"/>
        <v>8.6304619005893297</v>
      </c>
      <c r="AJ92" s="23">
        <f t="shared" si="64"/>
        <v>7.7136184933536835</v>
      </c>
      <c r="AK92" s="29">
        <f t="shared" si="59"/>
        <v>6.8093941127080893</v>
      </c>
      <c r="AL92" s="30">
        <f t="shared" si="60"/>
        <v>6.7200834616099092</v>
      </c>
      <c r="AM92" s="31">
        <f t="shared" si="58"/>
        <v>6.6450786369298491</v>
      </c>
      <c r="AN92" s="1">
        <f t="shared" si="89"/>
        <v>8.4774507303639363E-2</v>
      </c>
      <c r="AO92" s="1">
        <f t="shared" si="90"/>
        <v>2.6254539569303102E-2</v>
      </c>
      <c r="AP92" s="1">
        <f t="shared" si="91"/>
        <v>9.5295765199275351E-2</v>
      </c>
      <c r="AQ92" s="1">
        <f t="shared" si="92"/>
        <v>0.10842616358637097</v>
      </c>
      <c r="AR92" s="1">
        <f t="shared" si="80"/>
        <v>5.9175963582654839E-2</v>
      </c>
      <c r="AT92" s="1">
        <f t="shared" si="93"/>
        <v>6.083333333333333</v>
      </c>
      <c r="AU92" s="1">
        <f t="shared" si="81"/>
        <v>139.14559146759314</v>
      </c>
      <c r="AV92" s="1">
        <f t="shared" si="82"/>
        <v>1450.7453500269808</v>
      </c>
      <c r="AW92" s="1">
        <f t="shared" si="83"/>
        <v>110.11660080134656</v>
      </c>
      <c r="AX92" s="1">
        <f t="shared" si="84"/>
        <v>85.061261055993768</v>
      </c>
      <c r="AY92" s="1">
        <f t="shared" si="57"/>
        <v>285.56785745539895</v>
      </c>
      <c r="BF92" s="17"/>
      <c r="BH92" s="23">
        <f t="shared" si="85"/>
        <v>6.9611190304405834</v>
      </c>
      <c r="BI92">
        <f t="shared" si="86"/>
        <v>-1.6693428701487463</v>
      </c>
      <c r="BJ92">
        <v>23962193678157.301</v>
      </c>
      <c r="BK92">
        <v>231852560875.936</v>
      </c>
      <c r="BM92" s="28"/>
      <c r="BP92" s="33"/>
      <c r="BR92" s="29"/>
      <c r="BS92" s="21"/>
      <c r="BT92" s="33"/>
      <c r="BU92" s="33"/>
      <c r="BW92" s="17"/>
      <c r="BX92" s="17"/>
      <c r="BY92" s="33"/>
      <c r="BZ92" s="33"/>
      <c r="CD92" s="33"/>
      <c r="CE92" s="33"/>
      <c r="CJ92">
        <f t="shared" si="87"/>
        <v>7.3093941127080893</v>
      </c>
      <c r="CK92" s="17">
        <f t="shared" si="94"/>
        <v>7.3093941127080893</v>
      </c>
      <c r="CQ92" s="12"/>
      <c r="CT92">
        <f t="shared" si="65"/>
        <v>9.2999612819995505</v>
      </c>
      <c r="CU92">
        <f t="shared" si="66"/>
        <v>7.166666666666667</v>
      </c>
      <c r="CV92">
        <f t="shared" si="67"/>
        <v>13.580339070782216</v>
      </c>
      <c r="CW92">
        <f t="shared" si="68"/>
        <v>9.1564372316351328</v>
      </c>
      <c r="CX92">
        <f t="shared" si="69"/>
        <v>-5.1522924969112625</v>
      </c>
      <c r="CY92">
        <f t="shared" si="70"/>
        <v>-3.099313173161117</v>
      </c>
      <c r="CZ92">
        <f t="shared" si="71"/>
        <v>8.0036246870887151</v>
      </c>
      <c r="DB92">
        <f t="shared" si="72"/>
        <v>-9.2999612819995505</v>
      </c>
      <c r="DC92">
        <f t="shared" si="73"/>
        <v>-6.4593827315844958</v>
      </c>
      <c r="DD92">
        <f t="shared" si="74"/>
        <v>-9.1564372316351328</v>
      </c>
      <c r="DE92">
        <f t="shared" si="75"/>
        <v>5.1522924969112625</v>
      </c>
      <c r="DF92" s="17">
        <f t="shared" si="76"/>
        <v>3.099313173161117</v>
      </c>
      <c r="DG92">
        <f t="shared" si="77"/>
        <v>-8.0036246870887151</v>
      </c>
      <c r="DI92" s="15"/>
      <c r="DJ92" s="15"/>
      <c r="DN92" s="15"/>
      <c r="DO92" s="15"/>
      <c r="DS92" s="15"/>
      <c r="DT92" s="15"/>
    </row>
    <row r="93" spans="2:124" x14ac:dyDescent="0.25">
      <c r="B93">
        <v>1</v>
      </c>
      <c r="C93">
        <v>76</v>
      </c>
      <c r="D93" t="s">
        <v>85</v>
      </c>
      <c r="E93">
        <v>1791367969.07971</v>
      </c>
      <c r="F93">
        <f t="shared" si="78"/>
        <v>6.25</v>
      </c>
      <c r="G93">
        <f t="shared" si="79"/>
        <v>9.2531848044568186</v>
      </c>
      <c r="AG93" s="12">
        <f t="shared" si="88"/>
        <v>6.166666666666667</v>
      </c>
      <c r="AH93" s="24">
        <f t="shared" si="62"/>
        <v>9.0545009670054952</v>
      </c>
      <c r="AI93" s="23">
        <f t="shared" si="63"/>
        <v>8.8089907437307104</v>
      </c>
      <c r="AJ93" s="23">
        <f t="shared" si="64"/>
        <v>7.6895236596176897</v>
      </c>
      <c r="AK93" s="29">
        <f t="shared" si="59"/>
        <v>6.8099113325744032</v>
      </c>
      <c r="AL93" s="30">
        <f t="shared" si="60"/>
        <v>6.7206006814762231</v>
      </c>
      <c r="AM93" s="31">
        <f t="shared" si="58"/>
        <v>6.645595856796163</v>
      </c>
      <c r="AN93" s="1">
        <f t="shared" si="89"/>
        <v>4.7459706784364383E-2</v>
      </c>
      <c r="AO93" s="1">
        <f t="shared" si="90"/>
        <v>1.7089451666587582E-2</v>
      </c>
      <c r="AP93" s="1">
        <f t="shared" si="91"/>
        <v>9.0737408182061427E-2</v>
      </c>
      <c r="AQ93" s="1">
        <f t="shared" si="92"/>
        <v>0.11018030500732731</v>
      </c>
      <c r="AR93" s="1">
        <f t="shared" si="80"/>
        <v>2.4251928064390339E-2</v>
      </c>
      <c r="AT93" s="1">
        <f t="shared" si="93"/>
        <v>6.166666666666667</v>
      </c>
      <c r="AU93" s="1">
        <f t="shared" si="81"/>
        <v>443.96619063483433</v>
      </c>
      <c r="AV93" s="1">
        <f t="shared" si="82"/>
        <v>3424.0787445726055</v>
      </c>
      <c r="AW93" s="1">
        <f t="shared" si="83"/>
        <v>121.45831731557112</v>
      </c>
      <c r="AX93" s="1">
        <f t="shared" si="84"/>
        <v>82.37436114581142</v>
      </c>
      <c r="AY93" s="1">
        <f t="shared" si="57"/>
        <v>1700.2291479947173</v>
      </c>
      <c r="BF93" s="17"/>
      <c r="BH93" s="23">
        <f t="shared" si="85"/>
        <v>6.9734141910757224</v>
      </c>
      <c r="BI93">
        <f t="shared" si="86"/>
        <v>-1.8355765526549881</v>
      </c>
      <c r="BJ93">
        <v>24364783194475.102</v>
      </c>
      <c r="BK93">
        <v>235636114060.246</v>
      </c>
      <c r="BM93" s="28"/>
      <c r="BP93" s="33"/>
      <c r="BR93" s="29"/>
      <c r="BS93" s="21"/>
      <c r="BT93" s="33"/>
      <c r="BU93" s="33"/>
      <c r="BW93" s="17"/>
      <c r="BX93" s="17"/>
      <c r="BY93" s="33"/>
      <c r="BZ93" s="33"/>
      <c r="CD93" s="33"/>
      <c r="CE93" s="33"/>
      <c r="CJ93">
        <f t="shared" si="87"/>
        <v>7.3099113325744032</v>
      </c>
      <c r="CK93" s="17">
        <f t="shared" si="94"/>
        <v>7.3099113325744032</v>
      </c>
      <c r="CQ93" s="12"/>
      <c r="CT93">
        <f t="shared" si="65"/>
        <v>9.2999678080240251</v>
      </c>
      <c r="CU93">
        <f t="shared" si="66"/>
        <v>7.25</v>
      </c>
      <c r="CV93">
        <f t="shared" si="67"/>
        <v>13.666205939607712</v>
      </c>
      <c r="CW93">
        <f t="shared" si="68"/>
        <v>9.1880590738110151</v>
      </c>
      <c r="CX93">
        <f t="shared" si="69"/>
        <v>-5.287243822223278</v>
      </c>
      <c r="CY93">
        <f t="shared" si="70"/>
        <v>-3.210389667878673</v>
      </c>
      <c r="CZ93">
        <f t="shared" si="71"/>
        <v>8.0216398592206275</v>
      </c>
      <c r="DB93">
        <f t="shared" si="72"/>
        <v>-9.2999678080240251</v>
      </c>
      <c r="DC93">
        <f t="shared" si="73"/>
        <v>-6.5329544030961175</v>
      </c>
      <c r="DD93">
        <f t="shared" si="74"/>
        <v>-9.1880590738110151</v>
      </c>
      <c r="DE93">
        <f t="shared" si="75"/>
        <v>5.287243822223278</v>
      </c>
      <c r="DF93" s="17">
        <f t="shared" si="76"/>
        <v>3.210389667878673</v>
      </c>
      <c r="DG93">
        <f t="shared" si="77"/>
        <v>-8.0216398592206275</v>
      </c>
      <c r="DI93" s="15"/>
      <c r="DJ93" s="15"/>
      <c r="DN93" s="15"/>
      <c r="DO93" s="15"/>
      <c r="DS93" s="15"/>
      <c r="DT93" s="15"/>
    </row>
    <row r="94" spans="2:124" x14ac:dyDescent="0.25">
      <c r="B94">
        <v>1</v>
      </c>
      <c r="C94">
        <v>77</v>
      </c>
      <c r="D94" t="s">
        <v>86</v>
      </c>
      <c r="E94">
        <v>1984243710.3194599</v>
      </c>
      <c r="F94">
        <f t="shared" si="78"/>
        <v>6.333333333333333</v>
      </c>
      <c r="G94">
        <f t="shared" si="79"/>
        <v>9.297595012347772</v>
      </c>
      <c r="AG94" s="12">
        <f t="shared" si="88"/>
        <v>6.25</v>
      </c>
      <c r="AH94" s="24">
        <f t="shared" si="62"/>
        <v>9.1737446668657228</v>
      </c>
      <c r="AI94" s="23">
        <f t="shared" si="63"/>
        <v>8.7285527545495949</v>
      </c>
      <c r="AJ94" s="23">
        <f t="shared" si="64"/>
        <v>7.7899439836488362</v>
      </c>
      <c r="AK94" s="29">
        <f t="shared" si="59"/>
        <v>6.8104285524407162</v>
      </c>
      <c r="AL94" s="30">
        <f t="shared" si="60"/>
        <v>6.7211179013425362</v>
      </c>
      <c r="AM94" s="31">
        <f t="shared" si="58"/>
        <v>6.6461130766624761</v>
      </c>
      <c r="AN94" s="1">
        <f t="shared" si="89"/>
        <v>2.4929164635926523E-2</v>
      </c>
      <c r="AO94" s="1">
        <f t="shared" si="90"/>
        <v>2.1497510873612707E-2</v>
      </c>
      <c r="AP94" s="1">
        <f t="shared" si="91"/>
        <v>7.1457308567660444E-2</v>
      </c>
      <c r="AQ94" s="1">
        <f t="shared" si="92"/>
        <v>0.17267892375030611</v>
      </c>
      <c r="AR94" s="1">
        <f t="shared" si="80"/>
        <v>4.4466442325128738E-2</v>
      </c>
      <c r="AT94" s="1">
        <f t="shared" si="93"/>
        <v>6.25</v>
      </c>
      <c r="AU94" s="1">
        <f t="shared" si="81"/>
        <v>1609.1056082444859</v>
      </c>
      <c r="AV94" s="1">
        <f t="shared" si="82"/>
        <v>2163.8325297074557</v>
      </c>
      <c r="AW94" s="1">
        <f t="shared" si="83"/>
        <v>195.84238570411895</v>
      </c>
      <c r="AX94" s="1">
        <f t="shared" si="84"/>
        <v>33.536777815507548</v>
      </c>
      <c r="AY94" s="1">
        <f t="shared" si="57"/>
        <v>505.74923259530215</v>
      </c>
      <c r="BF94" s="17"/>
      <c r="BH94" s="23">
        <f t="shared" si="85"/>
        <v>6.9857093545464322</v>
      </c>
      <c r="BI94">
        <f t="shared" si="86"/>
        <v>-1.7428434000031627</v>
      </c>
      <c r="BJ94">
        <v>24769806630456.199</v>
      </c>
      <c r="BK94">
        <v>239439370622.37201</v>
      </c>
      <c r="BM94" s="28"/>
      <c r="BP94" s="33"/>
      <c r="BR94" s="29"/>
      <c r="BS94" s="21"/>
      <c r="BT94" s="33"/>
      <c r="BU94" s="33"/>
      <c r="BW94" s="17"/>
      <c r="BX94" s="17"/>
      <c r="BY94" s="33"/>
      <c r="BZ94" s="33"/>
      <c r="CD94" s="33"/>
      <c r="CE94" s="33"/>
      <c r="CJ94">
        <f t="shared" si="87"/>
        <v>7.3104285524407162</v>
      </c>
      <c r="CK94" s="17">
        <f t="shared" si="94"/>
        <v>7.3104285524407162</v>
      </c>
      <c r="CQ94" s="12"/>
      <c r="CT94">
        <f t="shared" si="65"/>
        <v>9.2999732341031898</v>
      </c>
      <c r="CU94">
        <f t="shared" si="66"/>
        <v>7.333333333333333</v>
      </c>
      <c r="CV94">
        <f t="shared" si="67"/>
        <v>13.752140346041733</v>
      </c>
      <c r="CW94">
        <f t="shared" si="68"/>
        <v>9.2196839929992151</v>
      </c>
      <c r="CX94">
        <f t="shared" si="69"/>
        <v>-5.4221951475352927</v>
      </c>
      <c r="CY94">
        <f t="shared" si="70"/>
        <v>-3.3214661625959483</v>
      </c>
      <c r="CZ94">
        <f t="shared" si="71"/>
        <v>8.0396551318245528</v>
      </c>
      <c r="DB94">
        <f t="shared" si="72"/>
        <v>-9.2999732341031898</v>
      </c>
      <c r="DC94">
        <f t="shared" si="73"/>
        <v>-6.6065936094112478</v>
      </c>
      <c r="DD94">
        <f t="shared" si="74"/>
        <v>-9.2196839929992151</v>
      </c>
      <c r="DE94">
        <f t="shared" si="75"/>
        <v>5.4221951475352927</v>
      </c>
      <c r="DF94" s="17">
        <f t="shared" si="76"/>
        <v>3.3214661625959483</v>
      </c>
      <c r="DG94">
        <f t="shared" si="77"/>
        <v>-8.0396551318245528</v>
      </c>
      <c r="DI94" s="15"/>
      <c r="DJ94" s="15"/>
      <c r="DN94" s="15"/>
      <c r="DO94" s="15"/>
      <c r="DS94" s="15"/>
      <c r="DT94" s="15"/>
    </row>
    <row r="95" spans="2:124" x14ac:dyDescent="0.25">
      <c r="B95">
        <v>1</v>
      </c>
      <c r="C95">
        <v>78</v>
      </c>
      <c r="D95" t="s">
        <v>87</v>
      </c>
      <c r="E95">
        <v>1735225316.0543399</v>
      </c>
      <c r="F95">
        <f t="shared" si="78"/>
        <v>6.416666666666667</v>
      </c>
      <c r="G95">
        <f t="shared" si="79"/>
        <v>9.2393558751878455</v>
      </c>
      <c r="AG95" s="12">
        <f t="shared" si="88"/>
        <v>6.333333333333333</v>
      </c>
      <c r="AH95" s="24">
        <f t="shared" si="62"/>
        <v>9.2409501769970195</v>
      </c>
      <c r="AI95" s="23">
        <f t="shared" si="63"/>
        <v>8.8244225519958874</v>
      </c>
      <c r="AJ95" s="23">
        <f t="shared" si="64"/>
        <v>7.7038805861354236</v>
      </c>
      <c r="AK95" s="29">
        <f t="shared" si="59"/>
        <v>6.8109457723070292</v>
      </c>
      <c r="AL95" s="30">
        <f t="shared" si="60"/>
        <v>6.7216351212088492</v>
      </c>
      <c r="AM95" s="31">
        <f t="shared" si="58"/>
        <v>6.6466302965287891</v>
      </c>
      <c r="AN95" s="1">
        <f t="shared" si="89"/>
        <v>0.101940750062082</v>
      </c>
      <c r="AO95" s="1">
        <f t="shared" si="90"/>
        <v>1.3522896289183385E-2</v>
      </c>
      <c r="AP95" s="1">
        <f t="shared" si="91"/>
        <v>6.7345648681420761E-2</v>
      </c>
      <c r="AQ95" s="1">
        <f t="shared" si="92"/>
        <v>0.11271983313107545</v>
      </c>
      <c r="AR95" s="1">
        <f t="shared" si="80"/>
        <v>5.7344111008615792E-2</v>
      </c>
      <c r="AT95" s="1">
        <f t="shared" si="93"/>
        <v>6.333333333333333</v>
      </c>
      <c r="AU95" s="1">
        <f t="shared" si="81"/>
        <v>96.228640575160838</v>
      </c>
      <c r="AV95" s="1">
        <f t="shared" si="82"/>
        <v>5468.4036606361578</v>
      </c>
      <c r="AW95" s="1">
        <f t="shared" si="83"/>
        <v>220.48594944713381</v>
      </c>
      <c r="AX95" s="1">
        <f t="shared" si="84"/>
        <v>78.704456760095113</v>
      </c>
      <c r="AY95" s="1">
        <f t="shared" si="57"/>
        <v>304.10415309362861</v>
      </c>
      <c r="BF95" s="17"/>
      <c r="BH95" s="23">
        <f t="shared" si="85"/>
        <v>6.9980045208503494</v>
      </c>
      <c r="BI95">
        <f t="shared" si="86"/>
        <v>-1.826418031145538</v>
      </c>
      <c r="BJ95">
        <v>25177278703410.398</v>
      </c>
      <c r="BK95">
        <v>243262433195.315</v>
      </c>
      <c r="BM95" s="28"/>
      <c r="BP95" s="33"/>
      <c r="BR95" s="29"/>
      <c r="BS95" s="21"/>
      <c r="BT95" s="33"/>
      <c r="BU95" s="33"/>
      <c r="BW95" s="17"/>
      <c r="BX95" s="17"/>
      <c r="BY95" s="33"/>
      <c r="BZ95" s="33"/>
      <c r="CD95" s="33"/>
      <c r="CE95" s="33"/>
      <c r="CJ95">
        <f t="shared" si="87"/>
        <v>7.3109457723070292</v>
      </c>
      <c r="CK95" s="17">
        <f t="shared" si="94"/>
        <v>7.3109457723070292</v>
      </c>
      <c r="CQ95" s="12"/>
      <c r="CT95">
        <f t="shared" si="65"/>
        <v>9.2999777456196444</v>
      </c>
      <c r="CU95">
        <f t="shared" si="66"/>
        <v>7.416666666666667</v>
      </c>
      <c r="CV95">
        <f t="shared" si="67"/>
        <v>13.838142233826392</v>
      </c>
      <c r="CW95">
        <f t="shared" si="68"/>
        <v>9.2513119480286807</v>
      </c>
      <c r="CX95">
        <f t="shared" si="69"/>
        <v>-5.5571464728473066</v>
      </c>
      <c r="CY95">
        <f t="shared" si="70"/>
        <v>-3.4325426573130011</v>
      </c>
      <c r="CZ95">
        <f t="shared" si="71"/>
        <v>8.0576705045591659</v>
      </c>
      <c r="DB95">
        <f t="shared" si="72"/>
        <v>-9.2999777456196444</v>
      </c>
      <c r="DC95">
        <f t="shared" si="73"/>
        <v>-6.6803002942743355</v>
      </c>
      <c r="DD95">
        <f t="shared" si="74"/>
        <v>-9.2513119480286807</v>
      </c>
      <c r="DE95">
        <f t="shared" si="75"/>
        <v>5.5571464728473066</v>
      </c>
      <c r="DF95" s="17">
        <f t="shared" si="76"/>
        <v>3.4325426573130011</v>
      </c>
      <c r="DG95">
        <f t="shared" si="77"/>
        <v>-8.0576705045591659</v>
      </c>
      <c r="DI95" s="15"/>
      <c r="DJ95" s="15"/>
      <c r="DN95" s="15"/>
      <c r="DO95" s="15"/>
      <c r="DS95" s="15"/>
      <c r="DT95" s="15"/>
    </row>
    <row r="96" spans="2:124" x14ac:dyDescent="0.25">
      <c r="B96">
        <v>1</v>
      </c>
      <c r="C96">
        <v>79</v>
      </c>
      <c r="D96" t="s">
        <v>88</v>
      </c>
      <c r="E96">
        <v>2318568898.2766299</v>
      </c>
      <c r="F96">
        <f t="shared" si="78"/>
        <v>6.5</v>
      </c>
      <c r="G96">
        <f t="shared" si="79"/>
        <v>9.3652200058590687</v>
      </c>
      <c r="AG96" s="12">
        <f t="shared" si="88"/>
        <v>6.416666666666667</v>
      </c>
      <c r="AH96" s="24">
        <f t="shared" si="62"/>
        <v>9.1707569806421745</v>
      </c>
      <c r="AI96" s="23">
        <f t="shared" si="63"/>
        <v>8.7522369113585388</v>
      </c>
      <c r="AJ96" s="23">
        <f t="shared" si="64"/>
        <v>7.7300153829084302</v>
      </c>
      <c r="AK96" s="29">
        <f t="shared" si="59"/>
        <v>6.8114629921733432</v>
      </c>
      <c r="AL96" s="30">
        <f t="shared" si="60"/>
        <v>6.7221523410751631</v>
      </c>
      <c r="AM96" s="31">
        <f t="shared" si="58"/>
        <v>6.647147516395103</v>
      </c>
      <c r="AN96" s="1">
        <f t="shared" si="89"/>
        <v>5.6512809626023883E-2</v>
      </c>
      <c r="AO96" s="1">
        <f t="shared" si="90"/>
        <v>3.6992496693288308E-2</v>
      </c>
      <c r="AP96" s="1">
        <f t="shared" si="91"/>
        <v>3.7282849570436601E-2</v>
      </c>
      <c r="AQ96" s="1">
        <f t="shared" si="92"/>
        <v>0.14815413035129169</v>
      </c>
      <c r="AR96" s="1">
        <f t="shared" si="80"/>
        <v>1.2527747057071333E-2</v>
      </c>
      <c r="AT96" s="1">
        <f t="shared" si="93"/>
        <v>6.416666666666667</v>
      </c>
      <c r="AU96" s="1">
        <f t="shared" si="81"/>
        <v>313.11667822652771</v>
      </c>
      <c r="AV96" s="1">
        <f t="shared" si="82"/>
        <v>730.75654313646487</v>
      </c>
      <c r="AW96" s="1">
        <f t="shared" si="83"/>
        <v>719.41883339021388</v>
      </c>
      <c r="AX96" s="1">
        <f t="shared" si="84"/>
        <v>45.558820607096798</v>
      </c>
      <c r="AY96" s="1">
        <f t="shared" si="57"/>
        <v>6371.6813395428489</v>
      </c>
      <c r="BF96" s="17"/>
      <c r="BH96" s="23">
        <f t="shared" si="85"/>
        <v>7.0102996899851142</v>
      </c>
      <c r="BI96">
        <f t="shared" si="86"/>
        <v>-1.7419372213734245</v>
      </c>
      <c r="BJ96">
        <v>25587214219653.398</v>
      </c>
      <c r="BK96">
        <v>247105404946.79199</v>
      </c>
      <c r="BM96" s="28"/>
      <c r="BP96" s="33"/>
      <c r="BR96" s="29"/>
      <c r="BS96" s="21"/>
      <c r="BT96" s="33"/>
      <c r="BU96" s="33"/>
      <c r="BW96" s="17"/>
      <c r="BX96" s="17"/>
      <c r="BY96" s="33"/>
      <c r="BZ96" s="33"/>
      <c r="CD96" s="33"/>
      <c r="CE96" s="33"/>
      <c r="CJ96">
        <f t="shared" si="87"/>
        <v>7.3114629921733432</v>
      </c>
      <c r="CK96" s="17">
        <f t="shared" si="94"/>
        <v>7.3114629921733432</v>
      </c>
      <c r="CQ96" s="12"/>
      <c r="CT96">
        <f t="shared" si="65"/>
        <v>9.2999814967152066</v>
      </c>
      <c r="CU96">
        <f t="shared" si="66"/>
        <v>7.5</v>
      </c>
      <c r="CV96">
        <f t="shared" si="67"/>
        <v>13.924211546750637</v>
      </c>
      <c r="CW96">
        <f t="shared" si="68"/>
        <v>9.2829428982792326</v>
      </c>
      <c r="CX96">
        <f t="shared" si="69"/>
        <v>-5.6920977981593213</v>
      </c>
      <c r="CY96">
        <f t="shared" si="70"/>
        <v>-3.5436191520298737</v>
      </c>
      <c r="CZ96">
        <f t="shared" si="71"/>
        <v>8.0756859770842997</v>
      </c>
      <c r="DB96">
        <f t="shared" si="72"/>
        <v>-9.2999814967152066</v>
      </c>
      <c r="DC96">
        <f t="shared" si="73"/>
        <v>-6.7540744014766636</v>
      </c>
      <c r="DD96">
        <f t="shared" si="74"/>
        <v>-9.2829428982792326</v>
      </c>
      <c r="DE96">
        <f t="shared" si="75"/>
        <v>5.6920977981593213</v>
      </c>
      <c r="DF96" s="17">
        <f t="shared" si="76"/>
        <v>3.5436191520298737</v>
      </c>
      <c r="DG96">
        <f t="shared" si="77"/>
        <v>-8.0756859770842997</v>
      </c>
      <c r="DI96" s="15"/>
      <c r="DJ96" s="15"/>
      <c r="DN96" s="15"/>
      <c r="DO96" s="15"/>
      <c r="DS96" s="15"/>
      <c r="DT96" s="15"/>
    </row>
    <row r="97" spans="2:124" x14ac:dyDescent="0.25">
      <c r="B97">
        <v>1</v>
      </c>
      <c r="C97">
        <v>80</v>
      </c>
      <c r="D97" t="s">
        <v>89</v>
      </c>
      <c r="E97">
        <v>2091313030.5123701</v>
      </c>
      <c r="F97">
        <f t="shared" si="78"/>
        <v>6.583333333333333</v>
      </c>
      <c r="G97">
        <f t="shared" si="79"/>
        <v>9.3204190434581715</v>
      </c>
      <c r="AG97" s="12">
        <f t="shared" si="88"/>
        <v>6.5</v>
      </c>
      <c r="AH97" s="24">
        <f t="shared" si="62"/>
        <v>9.303068718939322</v>
      </c>
      <c r="AI97" s="23">
        <f t="shared" si="63"/>
        <v>8.9056881861545101</v>
      </c>
      <c r="AJ97" s="23">
        <f t="shared" si="64"/>
        <v>7.7455199486455077</v>
      </c>
      <c r="AK97" s="29">
        <f t="shared" si="59"/>
        <v>6.8119802120396562</v>
      </c>
      <c r="AL97" s="30">
        <f t="shared" si="60"/>
        <v>6.7226695609414762</v>
      </c>
      <c r="AM97" s="31">
        <f t="shared" si="58"/>
        <v>6.6476647362614161</v>
      </c>
      <c r="AN97" s="1">
        <f t="shared" si="89"/>
        <v>1.9430683803381626E-2</v>
      </c>
      <c r="AO97" s="1">
        <f t="shared" si="90"/>
        <v>3.6705147497313857E-2</v>
      </c>
      <c r="AP97" s="1">
        <f t="shared" si="91"/>
        <v>3.1182642647274949E-2</v>
      </c>
      <c r="AQ97" s="1">
        <f t="shared" si="92"/>
        <v>0.15465202733691652</v>
      </c>
      <c r="AR97" s="1">
        <f t="shared" si="80"/>
        <v>3.9456046445976313E-5</v>
      </c>
      <c r="AT97" s="1">
        <f t="shared" si="93"/>
        <v>6.5</v>
      </c>
      <c r="AU97" s="1">
        <f t="shared" si="81"/>
        <v>2648.6454730969849</v>
      </c>
      <c r="AV97" s="1">
        <f t="shared" si="82"/>
        <v>742.2429013815198</v>
      </c>
      <c r="AW97" s="1">
        <f t="shared" si="83"/>
        <v>1028.4286448048078</v>
      </c>
      <c r="AX97" s="1">
        <f t="shared" si="84"/>
        <v>41.81082768382997</v>
      </c>
      <c r="AY97" s="1">
        <f t="shared" si="57"/>
        <v>642351685.01899493</v>
      </c>
      <c r="BF97" s="17"/>
      <c r="BH97" s="23">
        <f t="shared" si="85"/>
        <v>7.0225948619483693</v>
      </c>
      <c r="BI97">
        <f t="shared" si="86"/>
        <v>-1.8830933242061407</v>
      </c>
      <c r="BJ97">
        <v>25999628075044.699</v>
      </c>
      <c r="BK97">
        <v>250968389582.01801</v>
      </c>
      <c r="BM97" s="28"/>
      <c r="BP97" s="33"/>
      <c r="BR97" s="29"/>
      <c r="BS97" s="21"/>
      <c r="BT97" s="33"/>
      <c r="BU97" s="33"/>
      <c r="BW97" s="17"/>
      <c r="BX97" s="17"/>
      <c r="BY97" s="33"/>
      <c r="BZ97" s="33"/>
      <c r="CD97" s="33"/>
      <c r="CE97" s="33"/>
      <c r="CJ97">
        <f t="shared" si="87"/>
        <v>7.3119802120396562</v>
      </c>
      <c r="CK97" s="17">
        <f t="shared" si="94"/>
        <v>7.3119802120396562</v>
      </c>
      <c r="CQ97" s="12"/>
      <c r="CT97">
        <f t="shared" si="65"/>
        <v>9.2999846155546262</v>
      </c>
      <c r="CU97">
        <f t="shared" si="66"/>
        <v>7.583333333333333</v>
      </c>
      <c r="CV97">
        <f t="shared" si="67"/>
        <v>14.010348228650287</v>
      </c>
      <c r="CW97">
        <f t="shared" si="68"/>
        <v>9.3145768036741963</v>
      </c>
      <c r="CX97">
        <f t="shared" si="69"/>
        <v>-5.8270491234713369</v>
      </c>
      <c r="CY97">
        <f t="shared" si="70"/>
        <v>-3.6546956467466041</v>
      </c>
      <c r="CZ97">
        <f t="shared" si="71"/>
        <v>8.0937015490609454</v>
      </c>
      <c r="DB97">
        <f t="shared" si="72"/>
        <v>-9.2999846155546262</v>
      </c>
      <c r="DC97">
        <f t="shared" si="73"/>
        <v>-6.8279158748563828</v>
      </c>
      <c r="DD97">
        <f t="shared" si="74"/>
        <v>-9.3145768036741963</v>
      </c>
      <c r="DE97">
        <f t="shared" si="75"/>
        <v>5.8270491234713369</v>
      </c>
      <c r="DF97" s="17">
        <f t="shared" si="76"/>
        <v>3.6546956467466041</v>
      </c>
      <c r="DG97">
        <f t="shared" si="77"/>
        <v>-8.0937015490609454</v>
      </c>
      <c r="DI97" s="15"/>
      <c r="DJ97" s="15"/>
      <c r="DN97" s="15"/>
      <c r="DO97" s="15"/>
      <c r="DS97" s="15"/>
      <c r="DT97" s="15"/>
    </row>
    <row r="98" spans="2:124" x14ac:dyDescent="0.25">
      <c r="B98">
        <v>1</v>
      </c>
      <c r="C98">
        <v>81</v>
      </c>
      <c r="D98" t="s">
        <v>90</v>
      </c>
      <c r="E98">
        <v>2020318243.37942</v>
      </c>
      <c r="F98">
        <f t="shared" si="78"/>
        <v>6.666666666666667</v>
      </c>
      <c r="G98">
        <f t="shared" si="79"/>
        <v>9.3054197855146388</v>
      </c>
      <c r="AG98" s="12">
        <f t="shared" si="88"/>
        <v>6.583333333333333</v>
      </c>
      <c r="AH98" s="24">
        <f t="shared" si="62"/>
        <v>9.2399347142686388</v>
      </c>
      <c r="AI98" s="23">
        <f t="shared" si="63"/>
        <v>8.8466599735822555</v>
      </c>
      <c r="AJ98" s="23">
        <f t="shared" si="64"/>
        <v>7.7673803004312667</v>
      </c>
      <c r="AK98" s="29">
        <f t="shared" si="59"/>
        <v>6.8124974319059692</v>
      </c>
      <c r="AL98" s="30">
        <f t="shared" si="60"/>
        <v>6.7231867808077892</v>
      </c>
      <c r="AM98" s="31">
        <f t="shared" si="58"/>
        <v>6.6481819561277291</v>
      </c>
      <c r="AN98" s="1">
        <f t="shared" si="89"/>
        <v>6.0092749431545529E-2</v>
      </c>
      <c r="AO98" s="1">
        <f t="shared" si="90"/>
        <v>6.8580154767325055E-2</v>
      </c>
      <c r="AP98" s="1">
        <f t="shared" si="91"/>
        <v>1.0095664983410104E-2</v>
      </c>
      <c r="AQ98" s="1">
        <f t="shared" si="92"/>
        <v>0.10113250040929098</v>
      </c>
      <c r="AR98" s="1">
        <f t="shared" si="80"/>
        <v>2.2989091077786593E-2</v>
      </c>
      <c r="AT98" s="1">
        <f t="shared" si="93"/>
        <v>6.583333333333333</v>
      </c>
      <c r="AU98" s="1">
        <f t="shared" si="81"/>
        <v>276.92097395808253</v>
      </c>
      <c r="AV98" s="1">
        <f t="shared" si="82"/>
        <v>212.61949302024104</v>
      </c>
      <c r="AW98" s="1">
        <f t="shared" si="83"/>
        <v>9811.3809636869628</v>
      </c>
      <c r="AX98" s="1">
        <f t="shared" si="84"/>
        <v>97.772903012566118</v>
      </c>
      <c r="AY98" s="1">
        <f t="shared" si="57"/>
        <v>1892.1536431812285</v>
      </c>
      <c r="BF98" s="17"/>
      <c r="BH98" s="23">
        <f t="shared" si="85"/>
        <v>7.0348900367377576</v>
      </c>
      <c r="BI98">
        <f t="shared" si="86"/>
        <v>-1.8117699368444979</v>
      </c>
      <c r="BJ98">
        <v>26414535255530.102</v>
      </c>
      <c r="BK98">
        <v>254851491346.51401</v>
      </c>
      <c r="BM98" s="28"/>
      <c r="BP98" s="33"/>
      <c r="BR98" s="29"/>
      <c r="BS98" s="21"/>
      <c r="BT98" s="33"/>
      <c r="BU98" s="33"/>
      <c r="BW98" s="17"/>
      <c r="BX98" s="17"/>
      <c r="BY98" s="33"/>
      <c r="BZ98" s="33"/>
      <c r="CD98" s="33"/>
      <c r="CE98" s="33"/>
      <c r="CJ98">
        <f t="shared" si="87"/>
        <v>7.3124974319059692</v>
      </c>
      <c r="CK98" s="17">
        <f t="shared" si="94"/>
        <v>7.3124974319059692</v>
      </c>
      <c r="CQ98" s="12"/>
      <c r="CT98">
        <f t="shared" si="65"/>
        <v>9.2999872087027331</v>
      </c>
      <c r="CU98">
        <f t="shared" si="66"/>
        <v>7.666666666666667</v>
      </c>
      <c r="CV98">
        <f t="shared" si="67"/>
        <v>14.096552223407885</v>
      </c>
      <c r="CW98">
        <f t="shared" si="68"/>
        <v>9.3462136246731369</v>
      </c>
      <c r="CX98">
        <f t="shared" si="69"/>
        <v>-5.9620004487833516</v>
      </c>
      <c r="CY98">
        <f t="shared" si="70"/>
        <v>-3.7657721414632186</v>
      </c>
      <c r="CZ98">
        <f t="shared" si="71"/>
        <v>8.1117172201512435</v>
      </c>
      <c r="DB98">
        <f t="shared" si="72"/>
        <v>-9.2999872087027331</v>
      </c>
      <c r="DC98">
        <f t="shared" si="73"/>
        <v>-6.9018246582983682</v>
      </c>
      <c r="DD98">
        <f t="shared" si="74"/>
        <v>-9.3462136246731369</v>
      </c>
      <c r="DE98">
        <f t="shared" si="75"/>
        <v>5.9620004487833516</v>
      </c>
      <c r="DF98" s="17">
        <f t="shared" si="76"/>
        <v>3.7657721414632186</v>
      </c>
      <c r="DG98">
        <f t="shared" si="77"/>
        <v>-8.1117172201512435</v>
      </c>
      <c r="DI98" s="15"/>
      <c r="DJ98" s="15"/>
      <c r="DN98" s="15"/>
      <c r="DO98" s="15"/>
      <c r="DS98" s="15"/>
      <c r="DT98" s="15"/>
    </row>
    <row r="99" spans="2:124" x14ac:dyDescent="0.25">
      <c r="B99">
        <v>1</v>
      </c>
      <c r="C99">
        <v>82</v>
      </c>
      <c r="D99" t="s">
        <v>91</v>
      </c>
      <c r="E99">
        <v>2269348264.1100001</v>
      </c>
      <c r="F99">
        <f t="shared" si="78"/>
        <v>6.75</v>
      </c>
      <c r="G99">
        <f t="shared" si="79"/>
        <v>9.3559011497302169</v>
      </c>
      <c r="AG99" s="12">
        <f t="shared" si="88"/>
        <v>6.666666666666667</v>
      </c>
      <c r="AH99" s="24">
        <f t="shared" si="62"/>
        <v>9.1982167264795418</v>
      </c>
      <c r="AI99" s="23">
        <f t="shared" si="63"/>
        <v>8.8060736526835814</v>
      </c>
      <c r="AJ99" s="23">
        <f t="shared" si="64"/>
        <v>7.6579606405122611</v>
      </c>
      <c r="AK99" s="29">
        <f t="shared" si="59"/>
        <v>6.8130146517722823</v>
      </c>
      <c r="AL99" s="30">
        <f t="shared" si="60"/>
        <v>6.7237040006741022</v>
      </c>
      <c r="AM99" s="31">
        <f t="shared" si="58"/>
        <v>6.6486991759940421</v>
      </c>
      <c r="AN99" s="1">
        <f t="shared" si="89"/>
        <v>6.2004841475579039E-2</v>
      </c>
      <c r="AO99" s="1">
        <f t="shared" si="90"/>
        <v>2.6076263750138062E-2</v>
      </c>
      <c r="AP99" s="1">
        <f t="shared" si="91"/>
        <v>5.2429642408024404E-2</v>
      </c>
      <c r="AQ99" s="1">
        <f t="shared" si="92"/>
        <v>0.16588145295452819</v>
      </c>
      <c r="AR99" s="1">
        <f t="shared" si="80"/>
        <v>6.799008888605429E-2</v>
      </c>
      <c r="AT99" s="1">
        <f t="shared" si="93"/>
        <v>6.666666666666667</v>
      </c>
      <c r="AU99" s="1">
        <f t="shared" si="81"/>
        <v>260.10505766385762</v>
      </c>
      <c r="AV99" s="1">
        <f t="shared" si="82"/>
        <v>1470.649805417733</v>
      </c>
      <c r="AW99" s="1">
        <f t="shared" si="83"/>
        <v>363.78619023111969</v>
      </c>
      <c r="AX99" s="1">
        <f t="shared" si="84"/>
        <v>36.341624658775324</v>
      </c>
      <c r="AY99" s="1">
        <f t="shared" ref="AY99:AY162" si="95">1/AR99^2</f>
        <v>216.32603094601745</v>
      </c>
      <c r="BF99" s="17"/>
      <c r="BH99" s="23">
        <f t="shared" si="85"/>
        <v>7.0471852143509253</v>
      </c>
      <c r="BI99">
        <f t="shared" si="86"/>
        <v>-1.7588884383326562</v>
      </c>
      <c r="BJ99">
        <v>26831950837685.398</v>
      </c>
      <c r="BK99">
        <v>258754815028.91501</v>
      </c>
      <c r="BM99" s="28"/>
      <c r="BP99" s="33"/>
      <c r="BR99" s="29"/>
      <c r="BS99" s="21"/>
      <c r="BT99" s="33"/>
      <c r="BU99" s="33"/>
      <c r="BW99" s="17"/>
      <c r="BX99" s="17"/>
      <c r="BY99" s="33"/>
      <c r="BZ99" s="33"/>
      <c r="CD99" s="33"/>
      <c r="CE99" s="33"/>
      <c r="CJ99">
        <f t="shared" si="87"/>
        <v>7.3130146517722823</v>
      </c>
      <c r="CK99" s="17">
        <f t="shared" si="94"/>
        <v>7.3130146517722823</v>
      </c>
      <c r="CQ99" s="12"/>
      <c r="CT99">
        <f t="shared" si="65"/>
        <v>9.2999893647642491</v>
      </c>
      <c r="CU99">
        <f t="shared" si="66"/>
        <v>7.75</v>
      </c>
      <c r="CV99">
        <f t="shared" si="67"/>
        <v>14.182823474952766</v>
      </c>
      <c r="CW99">
        <f t="shared" si="68"/>
        <v>9.3778533222646736</v>
      </c>
      <c r="CX99">
        <f t="shared" si="69"/>
        <v>-6.0969517740953654</v>
      </c>
      <c r="CY99">
        <f t="shared" si="70"/>
        <v>-3.8768486361797438</v>
      </c>
      <c r="CZ99">
        <f t="shared" si="71"/>
        <v>8.1297329900184838</v>
      </c>
      <c r="DB99">
        <f t="shared" si="72"/>
        <v>-9.2999893647642491</v>
      </c>
      <c r="DC99">
        <f t="shared" si="73"/>
        <v>-6.9758006957342822</v>
      </c>
      <c r="DD99">
        <f t="shared" si="74"/>
        <v>-9.3778533222646736</v>
      </c>
      <c r="DE99">
        <f t="shared" si="75"/>
        <v>6.0969517740953654</v>
      </c>
      <c r="DF99" s="17">
        <f t="shared" si="76"/>
        <v>3.8768486361797438</v>
      </c>
      <c r="DG99">
        <f t="shared" si="77"/>
        <v>-8.1297329900184838</v>
      </c>
      <c r="DI99" s="15"/>
      <c r="DJ99" s="15"/>
      <c r="DN99" s="15"/>
      <c r="DO99" s="15"/>
      <c r="DS99" s="15"/>
      <c r="DT99" s="15"/>
    </row>
    <row r="100" spans="2:124" x14ac:dyDescent="0.25">
      <c r="B100">
        <v>1</v>
      </c>
      <c r="C100">
        <v>83</v>
      </c>
      <c r="D100" t="s">
        <v>92</v>
      </c>
      <c r="E100">
        <v>2578200267.1627002</v>
      </c>
      <c r="F100">
        <f t="shared" si="78"/>
        <v>6.833333333333333</v>
      </c>
      <c r="G100">
        <f t="shared" si="79"/>
        <v>9.4113166490707592</v>
      </c>
      <c r="AG100" s="12">
        <f t="shared" si="88"/>
        <v>6.75</v>
      </c>
      <c r="AH100" s="24">
        <f t="shared" si="62"/>
        <v>9.1964992139533166</v>
      </c>
      <c r="AI100" s="23">
        <f t="shared" si="63"/>
        <v>8.7620093987235244</v>
      </c>
      <c r="AJ100" s="23">
        <f t="shared" si="64"/>
        <v>7.7963535215169308</v>
      </c>
      <c r="AK100" s="29">
        <f t="shared" si="59"/>
        <v>6.8135318716385962</v>
      </c>
      <c r="AL100" s="30">
        <f t="shared" si="60"/>
        <v>6.7242212205404162</v>
      </c>
      <c r="AM100" s="31">
        <f t="shared" ref="AM100:AM163" si="96">6.60732158668898+AG100*KD_total</f>
        <v>6.6492163958603561</v>
      </c>
      <c r="AN100" s="1">
        <f t="shared" si="89"/>
        <v>4.6993806309204265E-2</v>
      </c>
      <c r="AO100" s="1">
        <f t="shared" si="90"/>
        <v>0.106584840265703</v>
      </c>
      <c r="AP100" s="1">
        <f t="shared" si="91"/>
        <v>8.0922368000256539E-2</v>
      </c>
      <c r="AQ100" s="1">
        <f t="shared" si="92"/>
        <v>0.11153840639543673</v>
      </c>
      <c r="AR100" s="1">
        <f t="shared" si="80"/>
        <v>2.7211761955333813E-2</v>
      </c>
      <c r="AT100" s="1">
        <f t="shared" si="93"/>
        <v>6.75</v>
      </c>
      <c r="AU100" s="1">
        <f t="shared" si="81"/>
        <v>452.81286257041</v>
      </c>
      <c r="AV100" s="1">
        <f t="shared" si="82"/>
        <v>88.02562607721994</v>
      </c>
      <c r="AW100" s="1">
        <f t="shared" si="83"/>
        <v>152.70836743344151</v>
      </c>
      <c r="AX100" s="1">
        <f t="shared" si="84"/>
        <v>80.380578883473916</v>
      </c>
      <c r="AY100" s="1">
        <f t="shared" si="95"/>
        <v>1350.4753879129742</v>
      </c>
      <c r="BF100" s="17"/>
      <c r="BH100" s="23">
        <f t="shared" si="85"/>
        <v>7.0594803947855214</v>
      </c>
      <c r="BI100">
        <f t="shared" si="86"/>
        <v>-1.702529003938003</v>
      </c>
      <c r="BJ100">
        <v>27251889989265.5</v>
      </c>
      <c r="BK100">
        <v>262678465963.80301</v>
      </c>
      <c r="BM100" s="28"/>
      <c r="BP100" s="33"/>
      <c r="BR100" s="29"/>
      <c r="BS100" s="21"/>
      <c r="BT100" s="33"/>
      <c r="BU100" s="33"/>
      <c r="BW100" s="17"/>
      <c r="BX100" s="17"/>
      <c r="BY100" s="33"/>
      <c r="BZ100" s="33"/>
      <c r="CD100" s="33"/>
      <c r="CE100" s="33"/>
      <c r="CJ100">
        <f t="shared" si="87"/>
        <v>7.3135318716385962</v>
      </c>
      <c r="CK100" s="17">
        <f t="shared" si="94"/>
        <v>7.3135318716385962</v>
      </c>
      <c r="CQ100" s="12"/>
      <c r="CT100">
        <f t="shared" si="65"/>
        <v>9.2999911574104033</v>
      </c>
      <c r="CU100">
        <f t="shared" si="66"/>
        <v>7.833333333333333</v>
      </c>
      <c r="CV100">
        <f t="shared" si="67"/>
        <v>14.269161927260956</v>
      </c>
      <c r="CW100">
        <f t="shared" si="68"/>
        <v>9.4094958579594064</v>
      </c>
      <c r="CX100">
        <f t="shared" si="69"/>
        <v>-6.2319030994073792</v>
      </c>
      <c r="CY100">
        <f t="shared" si="70"/>
        <v>-3.9879251308961936</v>
      </c>
      <c r="CZ100">
        <f t="shared" si="71"/>
        <v>8.1477488583270965</v>
      </c>
      <c r="DB100">
        <f t="shared" si="72"/>
        <v>-9.2999911574104033</v>
      </c>
      <c r="DC100">
        <f t="shared" si="73"/>
        <v>-7.0498439311424796</v>
      </c>
      <c r="DD100">
        <f t="shared" si="74"/>
        <v>-9.4094958579594064</v>
      </c>
      <c r="DE100">
        <f t="shared" si="75"/>
        <v>6.2319030994073792</v>
      </c>
      <c r="DF100" s="17">
        <f t="shared" si="76"/>
        <v>3.9879251308961936</v>
      </c>
      <c r="DG100">
        <f t="shared" si="77"/>
        <v>-8.1477488583270965</v>
      </c>
      <c r="DI100" s="15"/>
      <c r="DJ100" s="15"/>
      <c r="DN100" s="15"/>
      <c r="DO100" s="15"/>
      <c r="DS100" s="15"/>
      <c r="DT100" s="15"/>
    </row>
    <row r="101" spans="2:124" s="37" customFormat="1" x14ac:dyDescent="0.25">
      <c r="B101" s="37">
        <v>1</v>
      </c>
      <c r="C101" s="37">
        <v>84</v>
      </c>
      <c r="D101" s="37" t="s">
        <v>93</v>
      </c>
      <c r="E101" s="37">
        <v>2157827779.4840498</v>
      </c>
      <c r="F101">
        <f t="shared" si="78"/>
        <v>6.916666666666667</v>
      </c>
      <c r="G101" s="37">
        <f t="shared" si="79"/>
        <v>9.3340167798258467</v>
      </c>
      <c r="AG101" s="12">
        <f t="shared" si="88"/>
        <v>6.833333333333333</v>
      </c>
      <c r="AH101" s="24">
        <f t="shared" si="62"/>
        <v>9.2760389678873025</v>
      </c>
      <c r="AI101" s="23">
        <f t="shared" si="63"/>
        <v>8.8365765659159141</v>
      </c>
      <c r="AJ101" s="23">
        <f t="shared" si="64"/>
        <v>7.7918020880700229</v>
      </c>
      <c r="AK101" s="29">
        <f t="shared" si="59"/>
        <v>6.8140490915049092</v>
      </c>
      <c r="AL101" s="30">
        <f t="shared" si="60"/>
        <v>6.7247384404067292</v>
      </c>
      <c r="AM101" s="31">
        <f t="shared" si="96"/>
        <v>6.6497336157266691</v>
      </c>
      <c r="AN101" s="1">
        <f t="shared" si="89"/>
        <v>0.15314213939805973</v>
      </c>
      <c r="AO101" s="1">
        <f t="shared" si="90"/>
        <v>3.783937721277528E-3</v>
      </c>
      <c r="AP101" s="1">
        <f t="shared" si="91"/>
        <v>0.12203989369228387</v>
      </c>
      <c r="AQ101" s="1">
        <f t="shared" si="92"/>
        <v>0.10121722941938384</v>
      </c>
      <c r="AR101" s="1">
        <f t="shared" si="80"/>
        <v>4.7212675891785863E-2</v>
      </c>
      <c r="AS101" s="1"/>
      <c r="AT101" s="1">
        <f t="shared" si="93"/>
        <v>6.833333333333333</v>
      </c>
      <c r="AU101" s="1">
        <f t="shared" si="81"/>
        <v>42.639350448958815</v>
      </c>
      <c r="AV101" s="1">
        <f t="shared" si="82"/>
        <v>69841.25588917009</v>
      </c>
      <c r="AW101" s="1">
        <f t="shared" si="83"/>
        <v>67.142322338536374</v>
      </c>
      <c r="AX101" s="1">
        <f t="shared" si="84"/>
        <v>97.609280001376092</v>
      </c>
      <c r="AY101" s="1">
        <f t="shared" si="95"/>
        <v>448.62427384033896</v>
      </c>
      <c r="AZ101" s="1"/>
      <c r="BA101" s="1"/>
      <c r="BB101" s="1"/>
      <c r="BC101" s="1"/>
      <c r="BD101" s="1"/>
      <c r="BE101" s="24"/>
      <c r="BF101" s="38"/>
      <c r="BH101" s="23">
        <f t="shared" si="85"/>
        <v>7.071775578039194</v>
      </c>
      <c r="BI101">
        <f t="shared" si="86"/>
        <v>-1.7648009878767201</v>
      </c>
      <c r="BJ101">
        <v>27674367969755.602</v>
      </c>
      <c r="BK101">
        <v>266622550034.55301</v>
      </c>
      <c r="BM101" s="28"/>
      <c r="BP101" s="39"/>
      <c r="BR101" s="29"/>
      <c r="BS101" s="38"/>
      <c r="BT101" s="39"/>
      <c r="BU101" s="39"/>
      <c r="BW101" s="17"/>
      <c r="BX101" s="38"/>
      <c r="BY101" s="39"/>
      <c r="BZ101" s="39"/>
      <c r="CB101"/>
      <c r="CD101" s="39"/>
      <c r="CE101" s="39"/>
      <c r="CJ101" s="37">
        <f t="shared" si="87"/>
        <v>7.3140490915049092</v>
      </c>
      <c r="CK101" s="38">
        <f t="shared" si="94"/>
        <v>7.3140490915049092</v>
      </c>
      <c r="CT101">
        <f t="shared" si="65"/>
        <v>9.2999926478955981</v>
      </c>
      <c r="CU101">
        <f t="shared" si="66"/>
        <v>7.916666666666667</v>
      </c>
      <c r="CV101">
        <f t="shared" si="67"/>
        <v>14.355567524355131</v>
      </c>
      <c r="CW101">
        <f t="shared" si="68"/>
        <v>9.4411411937829346</v>
      </c>
      <c r="CX101">
        <f t="shared" si="69"/>
        <v>-6.3668544247193939</v>
      </c>
      <c r="CY101">
        <f t="shared" si="70"/>
        <v>-4.0990016256125852</v>
      </c>
      <c r="CZ101">
        <f t="shared" si="71"/>
        <v>8.1657648247426575</v>
      </c>
      <c r="DB101">
        <f t="shared" si="72"/>
        <v>-9.2999926478955981</v>
      </c>
      <c r="DC101">
        <f t="shared" si="73"/>
        <v>-7.1239543085479582</v>
      </c>
      <c r="DD101">
        <f t="shared" si="74"/>
        <v>-9.4411411937829346</v>
      </c>
      <c r="DE101">
        <f t="shared" si="75"/>
        <v>6.3668544247193939</v>
      </c>
      <c r="DF101" s="17">
        <f t="shared" si="76"/>
        <v>4.0990016256125852</v>
      </c>
      <c r="DG101">
        <f t="shared" si="77"/>
        <v>-8.1657648247426575</v>
      </c>
    </row>
    <row r="102" spans="2:124" x14ac:dyDescent="0.25">
      <c r="B102">
        <v>1</v>
      </c>
      <c r="C102">
        <v>85</v>
      </c>
      <c r="D102" t="s">
        <v>94</v>
      </c>
      <c r="E102">
        <v>2093063450.5585201</v>
      </c>
      <c r="F102">
        <f t="shared" si="78"/>
        <v>7</v>
      </c>
      <c r="G102">
        <f t="shared" si="79"/>
        <v>9.3207823940385222</v>
      </c>
      <c r="AG102" s="12">
        <f t="shared" si="88"/>
        <v>6.916666666666667</v>
      </c>
      <c r="AH102" s="24">
        <f t="shared" si="62"/>
        <v>9.1797270041328005</v>
      </c>
      <c r="AI102" s="23">
        <f t="shared" si="63"/>
        <v>8.8060711404009044</v>
      </c>
      <c r="AJ102" s="23">
        <f t="shared" si="64"/>
        <v>7.8274008950297951</v>
      </c>
      <c r="AK102" s="29">
        <f t="shared" si="59"/>
        <v>6.8145663113712223</v>
      </c>
      <c r="AL102" s="30">
        <f t="shared" si="60"/>
        <v>6.7252556602730422</v>
      </c>
      <c r="AM102" s="31">
        <f t="shared" si="96"/>
        <v>6.6502508355929821</v>
      </c>
      <c r="AN102" s="1">
        <f t="shared" si="89"/>
        <v>5.4484277247624266E-2</v>
      </c>
      <c r="AO102" s="1">
        <f t="shared" si="90"/>
        <v>6.0690809376427124E-2</v>
      </c>
      <c r="AP102" s="1">
        <f t="shared" si="91"/>
        <v>3.532596993981784E-2</v>
      </c>
      <c r="AQ102" s="1">
        <f t="shared" si="92"/>
        <v>0.14102044332892619</v>
      </c>
      <c r="AR102" s="1">
        <f t="shared" si="80"/>
        <v>2.3741153966616704E-2</v>
      </c>
      <c r="AT102" s="1">
        <f t="shared" si="93"/>
        <v>6.916666666666667</v>
      </c>
      <c r="AU102" s="1">
        <f t="shared" si="81"/>
        <v>336.86633499388256</v>
      </c>
      <c r="AV102" s="1">
        <f t="shared" si="82"/>
        <v>271.49018995693729</v>
      </c>
      <c r="AW102" s="1">
        <f t="shared" si="83"/>
        <v>801.33075255091114</v>
      </c>
      <c r="AX102" s="1">
        <f t="shared" si="84"/>
        <v>50.284698292624867</v>
      </c>
      <c r="AY102" s="1">
        <f t="shared" si="95"/>
        <v>1774.1745737810113</v>
      </c>
      <c r="BF102" s="17"/>
      <c r="BH102" s="23">
        <f t="shared" si="85"/>
        <v>7.0840707641095948</v>
      </c>
      <c r="BI102">
        <f t="shared" si="86"/>
        <v>-1.7220003762913096</v>
      </c>
      <c r="BJ102">
        <v>28099400130926.102</v>
      </c>
      <c r="BK102">
        <v>270587173676.19199</v>
      </c>
      <c r="BM102" s="28"/>
      <c r="BP102" s="33"/>
      <c r="BR102" s="29"/>
      <c r="BS102" s="21"/>
      <c r="BT102" s="33"/>
      <c r="BU102" s="33"/>
      <c r="BW102" s="17"/>
      <c r="BX102" s="17"/>
      <c r="BY102" s="33"/>
      <c r="BZ102" s="33"/>
      <c r="CD102" s="33"/>
      <c r="CE102" s="33"/>
      <c r="CJ102">
        <f t="shared" si="87"/>
        <v>7.3145663113712223</v>
      </c>
      <c r="CK102" s="17">
        <f t="shared" si="94"/>
        <v>7.3145663113712223</v>
      </c>
      <c r="CQ102" s="12"/>
      <c r="CT102">
        <f t="shared" si="65"/>
        <v>9.2999938871500358</v>
      </c>
      <c r="CU102">
        <f t="shared" si="66"/>
        <v>8</v>
      </c>
      <c r="CV102">
        <f t="shared" si="67"/>
        <v>14.442040210304624</v>
      </c>
      <c r="CW102">
        <f t="shared" si="68"/>
        <v>9.4727892922689581</v>
      </c>
      <c r="CX102">
        <f t="shared" si="69"/>
        <v>-6.5018057500314077</v>
      </c>
      <c r="CY102">
        <f t="shared" si="70"/>
        <v>-4.2100781203289284</v>
      </c>
      <c r="CZ102">
        <f t="shared" si="71"/>
        <v>8.1837808889318762</v>
      </c>
      <c r="DB102">
        <f t="shared" si="72"/>
        <v>-9.2999938871500358</v>
      </c>
      <c r="DC102">
        <f t="shared" si="73"/>
        <v>-7.1981317720223768</v>
      </c>
      <c r="DD102">
        <f t="shared" si="74"/>
        <v>-9.4727892922689581</v>
      </c>
      <c r="DE102">
        <f t="shared" si="75"/>
        <v>6.5018057500314077</v>
      </c>
      <c r="DF102" s="17">
        <f t="shared" si="76"/>
        <v>4.2100781203289284</v>
      </c>
      <c r="DG102">
        <f t="shared" si="77"/>
        <v>-8.1837808889318762</v>
      </c>
      <c r="DI102" s="15"/>
      <c r="DJ102" s="15"/>
      <c r="DN102" s="15"/>
      <c r="DO102" s="15"/>
      <c r="DS102" s="15"/>
      <c r="DT102" s="15"/>
    </row>
    <row r="103" spans="2:124" x14ac:dyDescent="0.25">
      <c r="B103">
        <v>1</v>
      </c>
      <c r="C103">
        <v>86</v>
      </c>
      <c r="D103" t="s">
        <v>95</v>
      </c>
      <c r="E103">
        <v>1990506646.84073</v>
      </c>
      <c r="F103">
        <f t="shared" si="78"/>
        <v>7.083333333333333</v>
      </c>
      <c r="G103">
        <f t="shared" si="79"/>
        <v>9.2989636321494213</v>
      </c>
      <c r="AE103" t="s">
        <v>4346</v>
      </c>
      <c r="AG103" s="12">
        <f t="shared" si="88"/>
        <v>7</v>
      </c>
      <c r="AH103" s="24">
        <f t="shared" si="62"/>
        <v>9.2312846971019393</v>
      </c>
      <c r="AI103" s="23">
        <f t="shared" si="63"/>
        <v>8.7676882469501098</v>
      </c>
      <c r="AJ103" s="23">
        <f t="shared" si="64"/>
        <v>7.6427517098761948</v>
      </c>
      <c r="AK103" s="29">
        <f t="shared" si="59"/>
        <v>6.8150835312375362</v>
      </c>
      <c r="AL103" s="30">
        <f t="shared" si="60"/>
        <v>6.7257728801393561</v>
      </c>
      <c r="AM103" s="31">
        <f t="shared" si="96"/>
        <v>6.6507680554592961</v>
      </c>
      <c r="AN103" s="1">
        <f t="shared" si="89"/>
        <v>7.10664805017511E-2</v>
      </c>
      <c r="AO103" s="1">
        <f t="shared" si="90"/>
        <v>2.3938286988239386E-2</v>
      </c>
      <c r="AP103" s="1">
        <f t="shared" si="91"/>
        <v>8.2062640387091795E-2</v>
      </c>
      <c r="AQ103" s="1">
        <f t="shared" si="92"/>
        <v>0.13243597759149925</v>
      </c>
      <c r="AR103" s="1">
        <f t="shared" si="80"/>
        <v>1.4385115933324257E-2</v>
      </c>
      <c r="AT103" s="1">
        <f t="shared" si="93"/>
        <v>7</v>
      </c>
      <c r="AU103" s="1">
        <f t="shared" si="81"/>
        <v>198.00236793420862</v>
      </c>
      <c r="AV103" s="1">
        <f t="shared" si="82"/>
        <v>1745.0740540321192</v>
      </c>
      <c r="AW103" s="1">
        <f t="shared" si="83"/>
        <v>148.4940414279759</v>
      </c>
      <c r="AX103" s="1">
        <f t="shared" si="84"/>
        <v>57.014856637424316</v>
      </c>
      <c r="AY103" s="1">
        <f t="shared" si="95"/>
        <v>4832.5156297745934</v>
      </c>
      <c r="BF103" s="17"/>
      <c r="BH103" s="23">
        <f t="shared" si="85"/>
        <v>7.096365952994379</v>
      </c>
      <c r="BI103">
        <f t="shared" si="86"/>
        <v>-1.6713222939557308</v>
      </c>
      <c r="BJ103">
        <v>28527001917390.398</v>
      </c>
      <c r="BK103">
        <v>274572443878.272</v>
      </c>
      <c r="BM103" s="28"/>
      <c r="BP103" s="33"/>
      <c r="BR103" s="29"/>
      <c r="BS103" s="21"/>
      <c r="BT103" s="33"/>
      <c r="BU103" s="33"/>
      <c r="BW103" s="17"/>
      <c r="BX103" s="17"/>
      <c r="BY103" s="33"/>
      <c r="BZ103" s="33"/>
      <c r="CD103" s="33"/>
      <c r="CE103" s="33"/>
      <c r="CJ103">
        <f t="shared" si="87"/>
        <v>7.3150835312375362</v>
      </c>
      <c r="CK103" s="17">
        <f t="shared" si="94"/>
        <v>7.3150835312375362</v>
      </c>
      <c r="CQ103" s="12"/>
      <c r="CT103">
        <f t="shared" si="65"/>
        <v>9.2999949175197116</v>
      </c>
      <c r="CU103">
        <f t="shared" si="66"/>
        <v>8.0833333333333339</v>
      </c>
      <c r="CV103">
        <f t="shared" si="67"/>
        <v>14.528579929225341</v>
      </c>
      <c r="CW103">
        <f t="shared" si="68"/>
        <v>9.5044401164524892</v>
      </c>
      <c r="CX103">
        <f t="shared" si="69"/>
        <v>-6.6367570753434242</v>
      </c>
      <c r="CY103">
        <f t="shared" si="70"/>
        <v>-4.321154615045236</v>
      </c>
      <c r="CZ103">
        <f t="shared" si="71"/>
        <v>8.2017970505625915</v>
      </c>
      <c r="DB103">
        <f t="shared" si="72"/>
        <v>-9.2999949175197116</v>
      </c>
      <c r="DC103">
        <f t="shared" si="73"/>
        <v>-7.2723762656839614</v>
      </c>
      <c r="DD103">
        <f t="shared" si="74"/>
        <v>-9.5044401164524892</v>
      </c>
      <c r="DE103">
        <f t="shared" si="75"/>
        <v>6.6367570753434242</v>
      </c>
      <c r="DF103" s="17">
        <f t="shared" si="76"/>
        <v>4.321154615045236</v>
      </c>
      <c r="DG103">
        <f t="shared" si="77"/>
        <v>-8.2017970505625915</v>
      </c>
      <c r="DI103" s="15"/>
      <c r="DJ103" s="15"/>
      <c r="DN103" s="15"/>
      <c r="DO103" s="15"/>
      <c r="DS103" s="15"/>
      <c r="DT103" s="15"/>
    </row>
    <row r="104" spans="2:124" x14ac:dyDescent="0.25">
      <c r="B104">
        <v>1</v>
      </c>
      <c r="C104">
        <v>87</v>
      </c>
      <c r="D104" t="s">
        <v>96</v>
      </c>
      <c r="E104">
        <v>1971913447.0365801</v>
      </c>
      <c r="F104">
        <f t="shared" si="78"/>
        <v>7.166666666666667</v>
      </c>
      <c r="G104">
        <f t="shared" si="79"/>
        <v>9.2948878485872672</v>
      </c>
      <c r="AE104" s="45">
        <f>(AH253-AH103)/(19.5-7)</f>
        <v>6.2066383957593988E-3</v>
      </c>
      <c r="AG104" s="12">
        <f t="shared" si="88"/>
        <v>7.083333333333333</v>
      </c>
      <c r="AH104" s="24">
        <f t="shared" si="62"/>
        <v>9.1836356744373351</v>
      </c>
      <c r="AI104" s="23">
        <f t="shared" si="63"/>
        <v>8.8229540900346635</v>
      </c>
      <c r="AJ104" s="23">
        <f t="shared" si="64"/>
        <v>7.7669211384135046</v>
      </c>
      <c r="AK104" s="29">
        <f t="shared" si="59"/>
        <v>6.8156007511038492</v>
      </c>
      <c r="AL104" s="30">
        <f t="shared" si="60"/>
        <v>6.7262901000056692</v>
      </c>
      <c r="AM104" s="31">
        <f t="shared" si="96"/>
        <v>6.6512852753256091</v>
      </c>
      <c r="AN104" s="1">
        <f t="shared" si="89"/>
        <v>7.7038818277522292E-2</v>
      </c>
      <c r="AO104" s="1">
        <f t="shared" si="90"/>
        <v>5.317224850469128E-3</v>
      </c>
      <c r="AP104" s="1">
        <f t="shared" si="91"/>
        <v>0.11569340397719599</v>
      </c>
      <c r="AQ104" s="1">
        <f t="shared" si="92"/>
        <v>0.10312817730731148</v>
      </c>
      <c r="AR104" s="1">
        <f t="shared" si="80"/>
        <v>5.3326975539770456E-2</v>
      </c>
      <c r="AT104" s="1">
        <f t="shared" si="93"/>
        <v>7.083333333333333</v>
      </c>
      <c r="AU104" s="1">
        <f t="shared" si="81"/>
        <v>168.49257800486899</v>
      </c>
      <c r="AV104" s="1">
        <f t="shared" si="82"/>
        <v>35369.583717454865</v>
      </c>
      <c r="AW104" s="1">
        <f t="shared" si="83"/>
        <v>74.710699306535588</v>
      </c>
      <c r="AX104" s="1">
        <f t="shared" si="84"/>
        <v>94.025427320337698</v>
      </c>
      <c r="AY104" s="1">
        <f t="shared" si="95"/>
        <v>351.64633355770673</v>
      </c>
      <c r="BF104" s="17"/>
      <c r="BH104" s="23">
        <f t="shared" si="85"/>
        <v>7.1086611446912018</v>
      </c>
      <c r="BI104">
        <f t="shared" si="86"/>
        <v>-1.7142929453434617</v>
      </c>
      <c r="BJ104">
        <v>28957188867166.801</v>
      </c>
      <c r="BK104">
        <v>278578468187.76099</v>
      </c>
      <c r="BM104" s="28"/>
      <c r="BP104" s="33"/>
      <c r="BR104" s="29"/>
      <c r="BS104" s="21"/>
      <c r="BT104" s="33"/>
      <c r="BU104" s="33"/>
      <c r="BW104" s="17"/>
      <c r="BX104" s="17"/>
      <c r="BY104" s="33"/>
      <c r="BZ104" s="33"/>
      <c r="CD104" s="33"/>
      <c r="CE104" s="33"/>
      <c r="CJ104">
        <f t="shared" si="87"/>
        <v>7.3156007511038492</v>
      </c>
      <c r="CK104" s="17">
        <f t="shared" si="94"/>
        <v>7.3156007511038492</v>
      </c>
      <c r="CQ104" s="12"/>
      <c r="CT104">
        <f t="shared" si="65"/>
        <v>9.2999957742131958</v>
      </c>
      <c r="CU104">
        <f t="shared" si="66"/>
        <v>8.1666666666666661</v>
      </c>
      <c r="CV104">
        <f t="shared" si="67"/>
        <v>14.615186625279728</v>
      </c>
      <c r="CW104">
        <f t="shared" si="68"/>
        <v>9.5360936298631351</v>
      </c>
      <c r="CX104">
        <f t="shared" si="69"/>
        <v>-6.7717084006554353</v>
      </c>
      <c r="CY104">
        <f t="shared" si="70"/>
        <v>-4.432231109761509</v>
      </c>
      <c r="CZ104">
        <f t="shared" si="71"/>
        <v>8.219813309303774</v>
      </c>
      <c r="DB104">
        <f t="shared" si="72"/>
        <v>-9.2999957742131958</v>
      </c>
      <c r="DC104">
        <f t="shared" si="73"/>
        <v>-7.3466877336974772</v>
      </c>
      <c r="DD104">
        <f t="shared" si="74"/>
        <v>-9.5360936298631351</v>
      </c>
      <c r="DE104">
        <f t="shared" si="75"/>
        <v>6.7717084006554353</v>
      </c>
      <c r="DF104" s="17">
        <f t="shared" si="76"/>
        <v>4.432231109761509</v>
      </c>
      <c r="DG104">
        <f t="shared" si="77"/>
        <v>-8.219813309303774</v>
      </c>
      <c r="DI104" s="15"/>
      <c r="DJ104" s="15"/>
      <c r="DN104" s="15"/>
      <c r="DO104" s="15"/>
      <c r="DS104" s="15"/>
      <c r="DT104" s="15"/>
    </row>
    <row r="105" spans="2:124" x14ac:dyDescent="0.25">
      <c r="B105">
        <v>1</v>
      </c>
      <c r="C105">
        <v>88</v>
      </c>
      <c r="D105" t="s">
        <v>97</v>
      </c>
      <c r="E105">
        <v>1821289586.0444601</v>
      </c>
      <c r="F105">
        <f t="shared" si="78"/>
        <v>7.25</v>
      </c>
      <c r="G105">
        <f t="shared" si="79"/>
        <v>9.2603790043463832</v>
      </c>
      <c r="AG105" s="12">
        <f t="shared" si="88"/>
        <v>7.166666666666667</v>
      </c>
      <c r="AH105" s="24">
        <f t="shared" si="62"/>
        <v>9.1994230060739426</v>
      </c>
      <c r="AI105" s="23">
        <f t="shared" si="63"/>
        <v>8.7344120272347912</v>
      </c>
      <c r="AJ105" s="23">
        <f t="shared" si="64"/>
        <v>7.7390302741278365</v>
      </c>
      <c r="AK105" s="29">
        <f t="shared" si="59"/>
        <v>6.8161179709701623</v>
      </c>
      <c r="AL105" s="30">
        <f t="shared" si="60"/>
        <v>6.7268073198719822</v>
      </c>
      <c r="AM105" s="31">
        <f t="shared" si="96"/>
        <v>6.6518024951919221</v>
      </c>
      <c r="AN105" s="1">
        <f t="shared" si="89"/>
        <v>7.1527822027496718E-2</v>
      </c>
      <c r="AO105" s="1">
        <f t="shared" si="90"/>
        <v>7.9383505374852031E-2</v>
      </c>
      <c r="AP105" s="1">
        <f t="shared" si="91"/>
        <v>0.10194910651257941</v>
      </c>
      <c r="AQ105" s="1">
        <f t="shared" si="92"/>
        <v>0.16473171487705207</v>
      </c>
      <c r="AR105" s="1">
        <f t="shared" si="80"/>
        <v>1.751656445234101E-2</v>
      </c>
      <c r="AT105" s="1">
        <f t="shared" si="93"/>
        <v>7.166666666666667</v>
      </c>
      <c r="AU105" s="1">
        <f t="shared" si="81"/>
        <v>195.45644588478154</v>
      </c>
      <c r="AV105" s="1">
        <f t="shared" si="82"/>
        <v>158.68630776897913</v>
      </c>
      <c r="AW105" s="1">
        <f t="shared" si="83"/>
        <v>96.212866098210597</v>
      </c>
      <c r="AX105" s="1">
        <f t="shared" si="84"/>
        <v>36.850684644764044</v>
      </c>
      <c r="AY105" s="1">
        <f t="shared" si="95"/>
        <v>3259.1334013354235</v>
      </c>
      <c r="BF105" s="17"/>
      <c r="BH105" s="23">
        <f t="shared" si="85"/>
        <v>7.1209563391977202</v>
      </c>
      <c r="BI105">
        <f t="shared" si="86"/>
        <v>-1.613455688037071</v>
      </c>
      <c r="BJ105">
        <v>29389976612243.898</v>
      </c>
      <c r="BK105">
        <v>282605354711.94702</v>
      </c>
      <c r="BM105" s="28"/>
      <c r="BP105" s="33"/>
      <c r="BR105" s="29"/>
      <c r="BS105" s="21"/>
      <c r="BT105" s="33"/>
      <c r="BU105" s="33"/>
      <c r="BW105" s="17"/>
      <c r="BX105" s="17"/>
      <c r="BY105" s="33"/>
      <c r="BZ105" s="33"/>
      <c r="CD105" s="33"/>
      <c r="CE105" s="33"/>
      <c r="CJ105">
        <f t="shared" si="87"/>
        <v>7.3161179709701623</v>
      </c>
      <c r="CK105" s="17">
        <f t="shared" si="94"/>
        <v>7.3161179709701623</v>
      </c>
      <c r="CQ105" s="12"/>
      <c r="CT105">
        <f t="shared" si="65"/>
        <v>9.2999964865045932</v>
      </c>
      <c r="CU105">
        <f t="shared" si="66"/>
        <v>8.25</v>
      </c>
      <c r="CV105">
        <f t="shared" si="67"/>
        <v>14.701860242676778</v>
      </c>
      <c r="CW105">
        <f t="shared" si="68"/>
        <v>9.5677497965184859</v>
      </c>
      <c r="CX105">
        <f t="shared" si="69"/>
        <v>-6.9066597259674509</v>
      </c>
      <c r="CY105">
        <f t="shared" si="70"/>
        <v>-4.5433076044777634</v>
      </c>
      <c r="CZ105">
        <f t="shared" si="71"/>
        <v>8.2378296648255205</v>
      </c>
      <c r="DB105">
        <f t="shared" si="72"/>
        <v>-9.2999964865045932</v>
      </c>
      <c r="DC105">
        <f t="shared" si="73"/>
        <v>-7.4210661202742338</v>
      </c>
      <c r="DD105">
        <f t="shared" si="74"/>
        <v>-9.5677497965184859</v>
      </c>
      <c r="DE105">
        <f t="shared" si="75"/>
        <v>6.9066597259674509</v>
      </c>
      <c r="DF105" s="17">
        <f t="shared" si="76"/>
        <v>4.5433076044777634</v>
      </c>
      <c r="DG105">
        <f t="shared" si="77"/>
        <v>-8.2378296648255205</v>
      </c>
      <c r="DI105" s="15"/>
      <c r="DJ105" s="15"/>
      <c r="DN105" s="15"/>
      <c r="DO105" s="15"/>
      <c r="DS105" s="15"/>
      <c r="DT105" s="15"/>
    </row>
    <row r="106" spans="2:124" x14ac:dyDescent="0.25">
      <c r="B106">
        <v>1</v>
      </c>
      <c r="C106">
        <v>89</v>
      </c>
      <c r="D106" t="s">
        <v>98</v>
      </c>
      <c r="E106">
        <v>1753073122.61376</v>
      </c>
      <c r="F106">
        <f t="shared" si="78"/>
        <v>7.333333333333333</v>
      </c>
      <c r="G106">
        <f t="shared" si="79"/>
        <v>9.243800031373512</v>
      </c>
      <c r="AG106" s="12">
        <f t="shared" si="88"/>
        <v>7.25</v>
      </c>
      <c r="AH106" s="24">
        <f t="shared" si="62"/>
        <v>9.2020979382432539</v>
      </c>
      <c r="AI106" s="23">
        <f t="shared" si="63"/>
        <v>8.7784390169539375</v>
      </c>
      <c r="AJ106" s="23">
        <f t="shared" si="64"/>
        <v>7.7062336278433428</v>
      </c>
      <c r="AK106" s="29">
        <f t="shared" si="59"/>
        <v>6.8166351908364753</v>
      </c>
      <c r="AL106" s="30">
        <f t="shared" si="60"/>
        <v>6.7273245397382953</v>
      </c>
      <c r="AM106" s="31">
        <f t="shared" si="96"/>
        <v>6.6523197150582352</v>
      </c>
      <c r="AN106" s="1">
        <f t="shared" si="89"/>
        <v>5.4614835633662581E-2</v>
      </c>
      <c r="AO106" s="1">
        <f t="shared" si="90"/>
        <v>3.725157883563017E-2</v>
      </c>
      <c r="AP106" s="1">
        <f t="shared" si="91"/>
        <v>6.3920934302820351E-2</v>
      </c>
      <c r="AQ106" s="1">
        <f t="shared" si="92"/>
        <v>0.15237087432025273</v>
      </c>
      <c r="AR106" s="1">
        <f t="shared" si="80"/>
        <v>1.3785391793578782E-2</v>
      </c>
      <c r="AT106" s="1">
        <f t="shared" si="93"/>
        <v>7.25</v>
      </c>
      <c r="AU106" s="1">
        <f t="shared" si="81"/>
        <v>335.25768211107743</v>
      </c>
      <c r="AV106" s="1">
        <f t="shared" si="82"/>
        <v>720.62716864347203</v>
      </c>
      <c r="AW106" s="1">
        <f t="shared" si="83"/>
        <v>244.74496807647117</v>
      </c>
      <c r="AX106" s="1">
        <f t="shared" si="84"/>
        <v>43.072103404549154</v>
      </c>
      <c r="AY106" s="1">
        <f t="shared" si="95"/>
        <v>5262.132418611347</v>
      </c>
      <c r="BF106" s="17"/>
      <c r="BH106" s="23">
        <f t="shared" si="85"/>
        <v>7.1332515365115947</v>
      </c>
      <c r="BI106">
        <f t="shared" si="86"/>
        <v>-1.6451874804423428</v>
      </c>
      <c r="BJ106">
        <v>29825380879148</v>
      </c>
      <c r="BK106">
        <v>286653212121.35999</v>
      </c>
      <c r="BM106" s="28"/>
      <c r="BP106" s="33"/>
      <c r="BR106" s="29"/>
      <c r="BS106" s="21"/>
      <c r="BT106" s="33"/>
      <c r="BU106" s="33"/>
      <c r="BW106" s="17"/>
      <c r="BX106" s="17"/>
      <c r="BY106" s="33"/>
      <c r="BZ106" s="33"/>
      <c r="CD106" s="33"/>
      <c r="CE106" s="33"/>
      <c r="CJ106">
        <f t="shared" si="87"/>
        <v>7.3166351908364753</v>
      </c>
      <c r="CK106" s="17">
        <f t="shared" si="94"/>
        <v>7.3166351908364753</v>
      </c>
      <c r="CQ106" s="12"/>
      <c r="CT106">
        <f t="shared" si="65"/>
        <v>9.2999970787337745</v>
      </c>
      <c r="CU106">
        <f t="shared" si="66"/>
        <v>8.3333333333333339</v>
      </c>
      <c r="CV106">
        <f t="shared" si="67"/>
        <v>14.788600725671925</v>
      </c>
      <c r="CW106">
        <f t="shared" si="68"/>
        <v>9.5994085809175829</v>
      </c>
      <c r="CX106">
        <f t="shared" si="69"/>
        <v>-7.0416110512794665</v>
      </c>
      <c r="CY106">
        <f t="shared" si="70"/>
        <v>-4.6543840991939964</v>
      </c>
      <c r="CZ106">
        <f t="shared" si="71"/>
        <v>8.2558461167990416</v>
      </c>
      <c r="DB106">
        <f t="shared" si="72"/>
        <v>-9.2999970787337745</v>
      </c>
      <c r="DC106">
        <f t="shared" si="73"/>
        <v>-7.4955113696719806</v>
      </c>
      <c r="DD106">
        <f t="shared" si="74"/>
        <v>-9.5994085809175829</v>
      </c>
      <c r="DE106">
        <f t="shared" si="75"/>
        <v>7.0416110512794665</v>
      </c>
      <c r="DF106" s="17">
        <f t="shared" si="76"/>
        <v>4.6543840991939964</v>
      </c>
      <c r="DG106">
        <f t="shared" si="77"/>
        <v>-8.2558461167990416</v>
      </c>
      <c r="DI106" s="15"/>
      <c r="DJ106" s="15"/>
      <c r="DN106" s="15"/>
      <c r="DO106" s="15"/>
      <c r="DS106" s="15"/>
      <c r="DT106" s="15"/>
    </row>
    <row r="107" spans="2:124" x14ac:dyDescent="0.25">
      <c r="B107">
        <v>1</v>
      </c>
      <c r="C107">
        <v>90</v>
      </c>
      <c r="D107" t="s">
        <v>99</v>
      </c>
      <c r="E107">
        <v>2576143553.5531998</v>
      </c>
      <c r="F107">
        <f t="shared" si="78"/>
        <v>7.416666666666667</v>
      </c>
      <c r="G107">
        <f t="shared" si="79"/>
        <v>9.4109700600771102</v>
      </c>
      <c r="AG107" s="12">
        <f t="shared" si="88"/>
        <v>7.333333333333333</v>
      </c>
      <c r="AH107" s="24">
        <f t="shared" si="62"/>
        <v>9.1574001762451829</v>
      </c>
      <c r="AI107" s="23">
        <f t="shared" si="63"/>
        <v>8.7689967385624126</v>
      </c>
      <c r="AJ107" s="23">
        <f t="shared" si="64"/>
        <v>7.7584269670272139</v>
      </c>
      <c r="AK107" s="29">
        <f t="shared" si="59"/>
        <v>6.8171524107027892</v>
      </c>
      <c r="AL107" s="30">
        <f t="shared" si="60"/>
        <v>6.7278417596046092</v>
      </c>
      <c r="AM107" s="31">
        <f t="shared" si="96"/>
        <v>6.6528369349245491</v>
      </c>
      <c r="AN107" s="1">
        <f t="shared" si="89"/>
        <v>7.6267221504807317E-2</v>
      </c>
      <c r="AO107" s="1">
        <f t="shared" si="90"/>
        <v>1.7611329101305563E-2</v>
      </c>
      <c r="AP107" s="1">
        <f t="shared" si="91"/>
        <v>3.0461942218246139E-2</v>
      </c>
      <c r="AQ107" s="1">
        <f t="shared" si="92"/>
        <v>0.13872802274930857</v>
      </c>
      <c r="AR107" s="1">
        <f t="shared" si="80"/>
        <v>7.300353290687147E-3</v>
      </c>
      <c r="AT107" s="1">
        <f t="shared" si="93"/>
        <v>7.333333333333333</v>
      </c>
      <c r="AU107" s="1">
        <f t="shared" si="81"/>
        <v>171.91910843492883</v>
      </c>
      <c r="AV107" s="1">
        <f t="shared" si="82"/>
        <v>3224.1536806021791</v>
      </c>
      <c r="AW107" s="1">
        <f t="shared" si="83"/>
        <v>1077.6675850739464</v>
      </c>
      <c r="AX107" s="1">
        <f t="shared" si="84"/>
        <v>51.960294884199776</v>
      </c>
      <c r="AY107" s="1">
        <f t="shared" si="95"/>
        <v>18763.430569656204</v>
      </c>
      <c r="BF107" s="17"/>
      <c r="BH107" s="23">
        <f t="shared" si="85"/>
        <v>7.145546736630485</v>
      </c>
      <c r="BI107">
        <f t="shared" si="86"/>
        <v>-1.6234500019319276</v>
      </c>
      <c r="BJ107">
        <v>30263417489515.602</v>
      </c>
      <c r="BK107">
        <v>290722149652.703</v>
      </c>
      <c r="BM107" s="28"/>
      <c r="BP107" s="33"/>
      <c r="BR107" s="29"/>
      <c r="BS107" s="21"/>
      <c r="BT107" s="33"/>
      <c r="BU107" s="33"/>
      <c r="BW107" s="17"/>
      <c r="BX107" s="17"/>
      <c r="BY107" s="33"/>
      <c r="BZ107" s="33"/>
      <c r="CD107" s="33"/>
      <c r="CE107" s="33"/>
      <c r="CJ107">
        <f t="shared" si="87"/>
        <v>7.3171524107027892</v>
      </c>
      <c r="CK107" s="17">
        <f t="shared" si="94"/>
        <v>7.3171524107027892</v>
      </c>
      <c r="CQ107" s="12"/>
      <c r="CT107">
        <f t="shared" si="65"/>
        <v>9.2999975711380305</v>
      </c>
      <c r="CU107">
        <f t="shared" si="66"/>
        <v>8.4166666666666661</v>
      </c>
      <c r="CV107">
        <f t="shared" si="67"/>
        <v>14.875408018567034</v>
      </c>
      <c r="CW107">
        <f t="shared" si="68"/>
        <v>9.6310699480344777</v>
      </c>
      <c r="CX107">
        <f t="shared" si="69"/>
        <v>-7.1765623765914777</v>
      </c>
      <c r="CY107">
        <f t="shared" si="70"/>
        <v>-4.7654605939102135</v>
      </c>
      <c r="CZ107">
        <f t="shared" si="71"/>
        <v>8.273862664896674</v>
      </c>
      <c r="DB107">
        <f t="shared" si="72"/>
        <v>-9.2999975711380305</v>
      </c>
      <c r="DC107">
        <f t="shared" si="73"/>
        <v>-7.5700234261948962</v>
      </c>
      <c r="DD107">
        <f t="shared" si="74"/>
        <v>-9.6310699480344777</v>
      </c>
      <c r="DE107">
        <f t="shared" si="75"/>
        <v>7.1765623765914777</v>
      </c>
      <c r="DF107" s="17">
        <f t="shared" si="76"/>
        <v>4.7654605939102135</v>
      </c>
      <c r="DG107">
        <f t="shared" si="77"/>
        <v>-8.273862664896674</v>
      </c>
      <c r="DI107" s="15"/>
      <c r="DJ107" s="15"/>
      <c r="DN107" s="15"/>
      <c r="DO107" s="15"/>
      <c r="DS107" s="15"/>
      <c r="DT107" s="15"/>
    </row>
    <row r="108" spans="2:124" x14ac:dyDescent="0.25">
      <c r="B108">
        <v>1</v>
      </c>
      <c r="C108">
        <v>91</v>
      </c>
      <c r="D108" t="s">
        <v>100</v>
      </c>
      <c r="E108">
        <v>2244092481.7904801</v>
      </c>
      <c r="F108">
        <f t="shared" si="78"/>
        <v>7.5</v>
      </c>
      <c r="G108">
        <f t="shared" si="79"/>
        <v>9.3510407507586599</v>
      </c>
      <c r="AG108" s="12">
        <f t="shared" si="88"/>
        <v>7.416666666666667</v>
      </c>
      <c r="AH108" s="24">
        <f t="shared" si="62"/>
        <v>9.2521475471001811</v>
      </c>
      <c r="AI108" s="23">
        <f t="shared" si="63"/>
        <v>8.7486642910672341</v>
      </c>
      <c r="AJ108" s="23">
        <f t="shared" si="64"/>
        <v>7.8042335311398876</v>
      </c>
      <c r="AK108" s="29">
        <f t="shared" si="59"/>
        <v>6.8176696305691022</v>
      </c>
      <c r="AL108" s="30">
        <f t="shared" si="60"/>
        <v>6.7283589794709222</v>
      </c>
      <c r="AM108" s="31">
        <f t="shared" si="96"/>
        <v>6.6533541547908621</v>
      </c>
      <c r="AN108" s="1">
        <f t="shared" si="89"/>
        <v>5.5291505642052506E-2</v>
      </c>
      <c r="AO108" s="1">
        <f t="shared" si="90"/>
        <v>2.3987385319813134E-2</v>
      </c>
      <c r="AP108" s="1">
        <f t="shared" si="91"/>
        <v>7.3178665126384712E-2</v>
      </c>
      <c r="AQ108" s="1">
        <f t="shared" si="92"/>
        <v>0.13049367163110281</v>
      </c>
      <c r="AR108" s="1">
        <f t="shared" si="80"/>
        <v>2.7258381222979074E-3</v>
      </c>
      <c r="AT108" s="1">
        <f t="shared" si="93"/>
        <v>7.416666666666667</v>
      </c>
      <c r="AU108" s="1">
        <f t="shared" si="81"/>
        <v>327.10197569409746</v>
      </c>
      <c r="AV108" s="1">
        <f t="shared" si="82"/>
        <v>1737.9375915503858</v>
      </c>
      <c r="AW108" s="1">
        <f t="shared" si="83"/>
        <v>186.73728220274566</v>
      </c>
      <c r="AX108" s="1">
        <f t="shared" si="84"/>
        <v>58.724739422600969</v>
      </c>
      <c r="AY108" s="1">
        <f t="shared" si="95"/>
        <v>134585.9975484967</v>
      </c>
      <c r="BF108" s="17"/>
      <c r="BH108" s="23">
        <f t="shared" si="85"/>
        <v>7.1578419395520569</v>
      </c>
      <c r="BI108">
        <f t="shared" si="86"/>
        <v>-1.5908223515151771</v>
      </c>
      <c r="BJ108">
        <v>30704102360668.801</v>
      </c>
      <c r="BK108">
        <v>294812277111.80701</v>
      </c>
      <c r="BM108" s="28"/>
      <c r="BP108" s="33"/>
      <c r="BR108" s="29"/>
      <c r="BS108" s="21"/>
      <c r="BT108" s="33"/>
      <c r="BU108" s="33"/>
      <c r="BW108" s="17"/>
      <c r="BX108" s="17"/>
      <c r="BY108" s="33"/>
      <c r="BZ108" s="33"/>
      <c r="CD108" s="33"/>
      <c r="CE108" s="33"/>
      <c r="CJ108">
        <f t="shared" si="87"/>
        <v>7.3176696305691022</v>
      </c>
      <c r="CK108" s="17">
        <f t="shared" si="94"/>
        <v>7.3176696305691022</v>
      </c>
      <c r="CQ108" s="12"/>
      <c r="CT108">
        <f t="shared" si="65"/>
        <v>9.2999979805435551</v>
      </c>
      <c r="CU108">
        <f t="shared" si="66"/>
        <v>8.5</v>
      </c>
      <c r="CV108">
        <f t="shared" si="67"/>
        <v>14.962282065710411</v>
      </c>
      <c r="CW108">
        <f t="shared" si="68"/>
        <v>9.6627338633118764</v>
      </c>
      <c r="CX108">
        <f t="shared" si="69"/>
        <v>-7.3115137019034933</v>
      </c>
      <c r="CY108">
        <f t="shared" si="70"/>
        <v>-4.876537088626419</v>
      </c>
      <c r="CZ108">
        <f t="shared" si="71"/>
        <v>8.2918793087918594</v>
      </c>
      <c r="DB108">
        <f t="shared" si="72"/>
        <v>-9.2999979805435551</v>
      </c>
      <c r="DC108">
        <f t="shared" si="73"/>
        <v>-7.6446022341935986</v>
      </c>
      <c r="DD108">
        <f t="shared" si="74"/>
        <v>-9.6627338633118764</v>
      </c>
      <c r="DE108">
        <f t="shared" si="75"/>
        <v>7.3115137019034933</v>
      </c>
      <c r="DF108" s="17">
        <f t="shared" si="76"/>
        <v>4.876537088626419</v>
      </c>
      <c r="DG108">
        <f t="shared" si="77"/>
        <v>-8.2918793087918594</v>
      </c>
      <c r="DI108" s="15"/>
      <c r="DJ108" s="15"/>
      <c r="DN108" s="15"/>
      <c r="DO108" s="15"/>
      <c r="DS108" s="15"/>
      <c r="DT108" s="15"/>
    </row>
    <row r="109" spans="2:124" x14ac:dyDescent="0.25">
      <c r="B109">
        <v>1</v>
      </c>
      <c r="C109">
        <v>92</v>
      </c>
      <c r="D109" t="s">
        <v>101</v>
      </c>
      <c r="E109">
        <v>2078204053.9263</v>
      </c>
      <c r="F109">
        <f t="shared" si="78"/>
        <v>7.583333333333333</v>
      </c>
      <c r="G109">
        <f t="shared" si="79"/>
        <v>9.3176881876597495</v>
      </c>
      <c r="AG109" s="12">
        <f t="shared" si="88"/>
        <v>7.5</v>
      </c>
      <c r="AH109" s="24">
        <f t="shared" si="62"/>
        <v>9.2122312865189304</v>
      </c>
      <c r="AI109" s="23">
        <f t="shared" si="63"/>
        <v>8.8263180403423593</v>
      </c>
      <c r="AJ109" s="23">
        <f t="shared" si="64"/>
        <v>7.6779678940417746</v>
      </c>
      <c r="AK109" s="29">
        <f t="shared" ref="AK109:AK172" si="97">6.77163706246722+(KD_total*AG109)</f>
        <v>6.8181868504354153</v>
      </c>
      <c r="AL109" s="30">
        <f t="shared" si="60"/>
        <v>6.7288761993372352</v>
      </c>
      <c r="AM109" s="31">
        <f t="shared" si="96"/>
        <v>6.6538713746571752</v>
      </c>
      <c r="AN109" s="1">
        <f t="shared" si="89"/>
        <v>4.4087670823774641E-2</v>
      </c>
      <c r="AO109" s="1">
        <f t="shared" si="90"/>
        <v>9.6746062950010495E-2</v>
      </c>
      <c r="AP109" s="1">
        <f t="shared" si="91"/>
        <v>4.77231171283172E-2</v>
      </c>
      <c r="AQ109" s="1">
        <f t="shared" si="92"/>
        <v>0.1108469871102184</v>
      </c>
      <c r="AR109" s="1">
        <f t="shared" si="80"/>
        <v>2.1278289112422271E-3</v>
      </c>
      <c r="AT109" s="1">
        <f t="shared" si="93"/>
        <v>7.5</v>
      </c>
      <c r="AU109" s="1">
        <f t="shared" si="81"/>
        <v>514.47667426893281</v>
      </c>
      <c r="AV109" s="1">
        <f t="shared" si="82"/>
        <v>106.83988179282288</v>
      </c>
      <c r="AW109" s="1">
        <f t="shared" si="83"/>
        <v>439.07872514405938</v>
      </c>
      <c r="AX109" s="1">
        <f t="shared" si="84"/>
        <v>81.386470273708284</v>
      </c>
      <c r="AY109" s="1">
        <f t="shared" si="95"/>
        <v>220864.84209348835</v>
      </c>
      <c r="BF109" s="17"/>
      <c r="BH109" s="23">
        <f t="shared" si="85"/>
        <v>7.1701371452739737</v>
      </c>
      <c r="BI109">
        <f t="shared" si="86"/>
        <v>-1.6561808950683856</v>
      </c>
      <c r="BJ109">
        <v>31147451506193.199</v>
      </c>
      <c r="BK109">
        <v>298923704876.591</v>
      </c>
      <c r="BM109" s="28"/>
      <c r="BP109" s="33"/>
      <c r="BR109" s="29"/>
      <c r="BS109" s="21"/>
      <c r="BT109" s="33"/>
      <c r="BU109" s="33"/>
      <c r="BW109" s="17"/>
      <c r="BX109" s="17"/>
      <c r="BY109" s="33"/>
      <c r="BZ109" s="33"/>
      <c r="CD109" s="33"/>
      <c r="CE109" s="33"/>
      <c r="CJ109">
        <f t="shared" si="87"/>
        <v>7.3181868504354153</v>
      </c>
      <c r="CK109" s="17">
        <f t="shared" si="94"/>
        <v>7.3181868504354153</v>
      </c>
      <c r="CQ109" s="12"/>
      <c r="CT109">
        <f t="shared" si="65"/>
        <v>9.2999983209403982</v>
      </c>
      <c r="CU109">
        <f t="shared" si="66"/>
        <v>8.5833333333333339</v>
      </c>
      <c r="CV109">
        <f t="shared" si="67"/>
        <v>15.049222811496662</v>
      </c>
      <c r="CW109">
        <f t="shared" si="68"/>
        <v>9.6944002926548691</v>
      </c>
      <c r="CX109">
        <f t="shared" si="69"/>
        <v>-7.446465027215508</v>
      </c>
      <c r="CY109">
        <f t="shared" si="70"/>
        <v>-4.9876135833426156</v>
      </c>
      <c r="CZ109">
        <f t="shared" si="71"/>
        <v>8.3098960481591533</v>
      </c>
      <c r="DB109">
        <f t="shared" si="72"/>
        <v>-9.2999983209403982</v>
      </c>
      <c r="DC109">
        <f t="shared" si="73"/>
        <v>-7.7192477380650013</v>
      </c>
      <c r="DD109">
        <f t="shared" si="74"/>
        <v>-9.6944002926548691</v>
      </c>
      <c r="DE109">
        <f t="shared" si="75"/>
        <v>7.446465027215508</v>
      </c>
      <c r="DF109" s="17">
        <f t="shared" si="76"/>
        <v>4.9876135833426156</v>
      </c>
      <c r="DG109">
        <f t="shared" si="77"/>
        <v>-8.3098960481591533</v>
      </c>
      <c r="DI109" s="15"/>
      <c r="DJ109" s="15"/>
      <c r="DN109" s="15"/>
      <c r="DO109" s="15"/>
      <c r="DS109" s="15"/>
      <c r="DT109" s="15"/>
    </row>
    <row r="110" spans="2:124" x14ac:dyDescent="0.25">
      <c r="B110">
        <v>1</v>
      </c>
      <c r="C110">
        <v>93</v>
      </c>
      <c r="D110" t="s">
        <v>102</v>
      </c>
      <c r="E110">
        <v>2209984662.8811302</v>
      </c>
      <c r="F110">
        <f t="shared" si="78"/>
        <v>7.666666666666667</v>
      </c>
      <c r="G110">
        <f t="shared" si="79"/>
        <v>9.3443892597261939</v>
      </c>
      <c r="AG110" s="12">
        <f t="shared" si="88"/>
        <v>7.583333333333333</v>
      </c>
      <c r="AH110" s="24">
        <f t="shared" si="62"/>
        <v>9.1967643848947827</v>
      </c>
      <c r="AI110" s="23">
        <f t="shared" si="63"/>
        <v>8.7778815889001667</v>
      </c>
      <c r="AJ110" s="23">
        <f t="shared" si="64"/>
        <v>7.7336056129074464</v>
      </c>
      <c r="AK110" s="29">
        <f t="shared" si="97"/>
        <v>6.8187040703017283</v>
      </c>
      <c r="AL110" s="30">
        <f t="shared" ref="AL110:AL173" si="98">6.68232641136904+(KD_total*AG110)</f>
        <v>6.7293934192035483</v>
      </c>
      <c r="AM110" s="31">
        <f t="shared" si="96"/>
        <v>6.6543885945234882</v>
      </c>
      <c r="AN110" s="1">
        <f t="shared" si="89"/>
        <v>6.2737164342953941E-2</v>
      </c>
      <c r="AO110" s="1">
        <f t="shared" si="90"/>
        <v>1.9005978003598645E-2</v>
      </c>
      <c r="AP110" s="1">
        <f t="shared" si="91"/>
        <v>0.11613165252317476</v>
      </c>
      <c r="AQ110" s="1">
        <f t="shared" si="92"/>
        <v>0.11062718940488579</v>
      </c>
      <c r="AR110" s="1">
        <f t="shared" si="80"/>
        <v>2.1655653868281891E-2</v>
      </c>
      <c r="AT110" s="1">
        <f t="shared" si="93"/>
        <v>7.583333333333333</v>
      </c>
      <c r="AU110" s="1">
        <f t="shared" si="81"/>
        <v>254.06815261122188</v>
      </c>
      <c r="AV110" s="1">
        <f t="shared" si="82"/>
        <v>2768.3408125158253</v>
      </c>
      <c r="AW110" s="1">
        <f t="shared" si="83"/>
        <v>74.147888474107518</v>
      </c>
      <c r="AX110" s="1">
        <f t="shared" si="84"/>
        <v>81.710194130276051</v>
      </c>
      <c r="AY110" s="1">
        <f t="shared" si="95"/>
        <v>2132.3446329625071</v>
      </c>
      <c r="BF110" s="17"/>
      <c r="BH110" s="23">
        <f t="shared" si="85"/>
        <v>7.1824323537939039</v>
      </c>
      <c r="BI110">
        <f t="shared" si="86"/>
        <v>-1.5954492351062628</v>
      </c>
      <c r="BJ110">
        <v>31593481036521.199</v>
      </c>
      <c r="BK110">
        <v>303056543900.04901</v>
      </c>
      <c r="BM110" s="28"/>
      <c r="BP110" s="33"/>
      <c r="BR110" s="29"/>
      <c r="BS110" s="21"/>
      <c r="BT110" s="33"/>
      <c r="BU110" s="33"/>
      <c r="BW110" s="17"/>
      <c r="BX110" s="17"/>
      <c r="BY110" s="33"/>
      <c r="BZ110" s="33"/>
      <c r="CD110" s="33"/>
      <c r="CE110" s="33"/>
      <c r="CJ110">
        <f t="shared" si="87"/>
        <v>7.3187040703017283</v>
      </c>
      <c r="CK110" s="17">
        <f t="shared" si="94"/>
        <v>7.3187040703017283</v>
      </c>
      <c r="CQ110" s="12"/>
      <c r="CT110">
        <f t="shared" si="65"/>
        <v>9.2999986039605052</v>
      </c>
      <c r="CU110">
        <f t="shared" si="66"/>
        <v>8.6666666666666661</v>
      </c>
      <c r="CV110">
        <f t="shared" si="67"/>
        <v>15.13623020036675</v>
      </c>
      <c r="CW110">
        <f t="shared" si="68"/>
        <v>9.7260692024247444</v>
      </c>
      <c r="CX110">
        <f t="shared" si="69"/>
        <v>-7.58141635252752</v>
      </c>
      <c r="CY110">
        <f t="shared" si="70"/>
        <v>-5.0986900780588007</v>
      </c>
      <c r="CZ110">
        <f t="shared" si="71"/>
        <v>8.3279128826742177</v>
      </c>
      <c r="DB110">
        <f t="shared" si="72"/>
        <v>-9.2999986039605052</v>
      </c>
      <c r="DC110">
        <f t="shared" si="73"/>
        <v>-7.793959882252377</v>
      </c>
      <c r="DD110">
        <f t="shared" si="74"/>
        <v>-9.7260692024247444</v>
      </c>
      <c r="DE110">
        <f t="shared" si="75"/>
        <v>7.58141635252752</v>
      </c>
      <c r="DF110" s="17">
        <f t="shared" si="76"/>
        <v>5.0986900780588007</v>
      </c>
      <c r="DG110">
        <f t="shared" si="77"/>
        <v>-8.3279128826742177</v>
      </c>
      <c r="DI110" s="15"/>
      <c r="DJ110" s="15"/>
      <c r="DN110" s="15"/>
      <c r="DO110" s="15"/>
      <c r="DS110" s="15"/>
      <c r="DT110" s="15"/>
    </row>
    <row r="111" spans="2:124" x14ac:dyDescent="0.25">
      <c r="B111">
        <v>1</v>
      </c>
      <c r="C111">
        <v>94</v>
      </c>
      <c r="D111" t="s">
        <v>103</v>
      </c>
      <c r="E111">
        <v>1782650182.0109401</v>
      </c>
      <c r="F111">
        <f t="shared" si="78"/>
        <v>7.75</v>
      </c>
      <c r="G111">
        <f t="shared" si="79"/>
        <v>9.2510661278485262</v>
      </c>
      <c r="AG111" s="12">
        <f t="shared" si="88"/>
        <v>7.666666666666667</v>
      </c>
      <c r="AH111" s="24">
        <f t="shared" si="62"/>
        <v>9.2419491541666172</v>
      </c>
      <c r="AI111" s="23">
        <f t="shared" si="63"/>
        <v>8.7737294677082094</v>
      </c>
      <c r="AJ111" s="23">
        <f t="shared" si="64"/>
        <v>7.7196290550679807</v>
      </c>
      <c r="AK111" s="29">
        <f t="shared" si="97"/>
        <v>6.8192212901680422</v>
      </c>
      <c r="AL111" s="30">
        <f t="shared" si="98"/>
        <v>6.7299106390698622</v>
      </c>
      <c r="AM111" s="31">
        <f t="shared" si="96"/>
        <v>6.6549058143898021</v>
      </c>
      <c r="AN111" s="1">
        <f t="shared" si="89"/>
        <v>4.3217619304792843E-2</v>
      </c>
      <c r="AO111" s="1">
        <f t="shared" si="90"/>
        <v>4.8029756958688913E-2</v>
      </c>
      <c r="AP111" s="1">
        <f t="shared" si="91"/>
        <v>9.4876393026333827E-2</v>
      </c>
      <c r="AQ111" s="1">
        <f t="shared" si="92"/>
        <v>0.12456926338970378</v>
      </c>
      <c r="AR111" s="1">
        <f t="shared" si="80"/>
        <v>1.0475591033364162E-2</v>
      </c>
      <c r="AT111" s="1">
        <f t="shared" si="93"/>
        <v>7.666666666666667</v>
      </c>
      <c r="AU111" s="1">
        <f t="shared" si="81"/>
        <v>535.39994331322396</v>
      </c>
      <c r="AV111" s="1">
        <f t="shared" si="82"/>
        <v>433.49013833911624</v>
      </c>
      <c r="AW111" s="1">
        <f t="shared" si="83"/>
        <v>111.0922260043541</v>
      </c>
      <c r="AX111" s="1">
        <f t="shared" si="84"/>
        <v>64.443364651167727</v>
      </c>
      <c r="AY111" s="1">
        <f t="shared" si="95"/>
        <v>9112.6130571989379</v>
      </c>
      <c r="BF111" s="17"/>
      <c r="BH111" s="23">
        <f t="shared" si="85"/>
        <v>7.1947275651095168</v>
      </c>
      <c r="BI111">
        <f t="shared" si="86"/>
        <v>-1.5790019025986926</v>
      </c>
      <c r="BJ111">
        <v>32042207159517.199</v>
      </c>
      <c r="BK111">
        <v>307210905713.24103</v>
      </c>
      <c r="BM111" s="28"/>
      <c r="BP111" s="33"/>
      <c r="BR111" s="29"/>
      <c r="BS111" s="21"/>
      <c r="BT111" s="33"/>
      <c r="BU111" s="33"/>
      <c r="BW111" s="17"/>
      <c r="BX111" s="17"/>
      <c r="BY111" s="33"/>
      <c r="BZ111" s="33"/>
      <c r="CD111" s="33"/>
      <c r="CE111" s="33"/>
      <c r="CJ111">
        <f t="shared" si="87"/>
        <v>7.3192212901680422</v>
      </c>
      <c r="CK111" s="17">
        <f t="shared" si="94"/>
        <v>7.3192212901680422</v>
      </c>
      <c r="CQ111" s="12"/>
      <c r="CT111">
        <f t="shared" si="65"/>
        <v>9.2999988392751725</v>
      </c>
      <c r="CU111">
        <f t="shared" si="66"/>
        <v>8.75</v>
      </c>
      <c r="CV111">
        <f t="shared" si="67"/>
        <v>15.223304176807893</v>
      </c>
      <c r="CW111">
        <f t="shared" si="68"/>
        <v>9.7577405594328805</v>
      </c>
      <c r="CX111">
        <f t="shared" si="69"/>
        <v>-7.7163676778395329</v>
      </c>
      <c r="CY111">
        <f t="shared" si="70"/>
        <v>-5.2097665727749831</v>
      </c>
      <c r="CZ111">
        <f t="shared" si="71"/>
        <v>8.3459298120138126</v>
      </c>
      <c r="DB111">
        <f t="shared" si="72"/>
        <v>-9.2999988392751725</v>
      </c>
      <c r="DC111">
        <f t="shared" si="73"/>
        <v>-7.8687386112452478</v>
      </c>
      <c r="DD111">
        <f t="shared" si="74"/>
        <v>-9.7577405594328805</v>
      </c>
      <c r="DE111">
        <f t="shared" si="75"/>
        <v>7.7163676778395329</v>
      </c>
      <c r="DF111" s="17">
        <f t="shared" si="76"/>
        <v>5.2097665727749831</v>
      </c>
      <c r="DG111">
        <f t="shared" si="77"/>
        <v>-8.3459298120138126</v>
      </c>
      <c r="DI111" s="15"/>
      <c r="DJ111" s="15"/>
      <c r="DN111" s="15"/>
      <c r="DO111" s="15"/>
      <c r="DS111" s="15"/>
      <c r="DT111" s="15"/>
    </row>
    <row r="112" spans="2:124" x14ac:dyDescent="0.25">
      <c r="B112">
        <v>1</v>
      </c>
      <c r="C112">
        <v>95</v>
      </c>
      <c r="D112" t="s">
        <v>104</v>
      </c>
      <c r="E112">
        <v>1897090045.70453</v>
      </c>
      <c r="F112">
        <f t="shared" si="78"/>
        <v>7.833333333333333</v>
      </c>
      <c r="G112">
        <f t="shared" si="79"/>
        <v>9.2780879452399994</v>
      </c>
      <c r="AG112" s="12">
        <f t="shared" si="88"/>
        <v>7.75</v>
      </c>
      <c r="AH112" s="24">
        <f t="shared" si="62"/>
        <v>9.2012169633665248</v>
      </c>
      <c r="AI112" s="23">
        <f t="shared" si="63"/>
        <v>8.7683355843284136</v>
      </c>
      <c r="AJ112" s="23">
        <f t="shared" si="64"/>
        <v>7.7723803081854683</v>
      </c>
      <c r="AK112" s="29">
        <f t="shared" si="97"/>
        <v>6.8197385100343553</v>
      </c>
      <c r="AL112" s="30">
        <f t="shared" si="98"/>
        <v>6.7304278589361752</v>
      </c>
      <c r="AM112" s="31">
        <f t="shared" si="96"/>
        <v>6.6554230342561151</v>
      </c>
      <c r="AN112" s="1">
        <f t="shared" si="89"/>
        <v>8.5466766789045689E-2</v>
      </c>
      <c r="AO112" s="1">
        <f t="shared" si="90"/>
        <v>0.10280063130359138</v>
      </c>
      <c r="AP112" s="1">
        <f t="shared" si="91"/>
        <v>7.8159728994803751E-2</v>
      </c>
      <c r="AQ112" s="1">
        <f t="shared" si="92"/>
        <v>0.11901121831504977</v>
      </c>
      <c r="AR112" s="1">
        <f t="shared" si="80"/>
        <v>2.1891126430364161E-2</v>
      </c>
      <c r="AT112" s="1">
        <f t="shared" si="93"/>
        <v>7.75</v>
      </c>
      <c r="AU112" s="1">
        <f t="shared" si="81"/>
        <v>136.90063110457419</v>
      </c>
      <c r="AV112" s="1">
        <f t="shared" si="82"/>
        <v>94.625554317826484</v>
      </c>
      <c r="AW112" s="1">
        <f t="shared" si="83"/>
        <v>163.69443310889099</v>
      </c>
      <c r="AX112" s="1">
        <f t="shared" si="84"/>
        <v>70.603169518250638</v>
      </c>
      <c r="AY112" s="1">
        <f t="shared" si="95"/>
        <v>2086.7180927193517</v>
      </c>
      <c r="BF112" s="17"/>
      <c r="BH112" s="23">
        <f t="shared" si="85"/>
        <v>7.2070227792184838</v>
      </c>
      <c r="BI112">
        <f t="shared" si="86"/>
        <v>-1.5613128051099299</v>
      </c>
      <c r="BJ112">
        <v>32493646181066.801</v>
      </c>
      <c r="BK112">
        <v>311386902428.31097</v>
      </c>
      <c r="BM112" s="28"/>
      <c r="BP112" s="33"/>
      <c r="BR112" s="29"/>
      <c r="BS112" s="21"/>
      <c r="BT112" s="33"/>
      <c r="BU112" s="33"/>
      <c r="BW112" s="17"/>
      <c r="BX112" s="17"/>
      <c r="BY112" s="33"/>
      <c r="BZ112" s="33"/>
      <c r="CD112" s="33"/>
      <c r="CE112" s="33"/>
      <c r="CJ112">
        <f t="shared" si="87"/>
        <v>7.3197385100343553</v>
      </c>
      <c r="CK112" s="17">
        <f t="shared" si="94"/>
        <v>7.3197385100343553</v>
      </c>
      <c r="CQ112" s="12"/>
      <c r="CT112">
        <f t="shared" si="65"/>
        <v>9.2999990349255395</v>
      </c>
      <c r="CU112">
        <f t="shared" si="66"/>
        <v>8.8333333333333339</v>
      </c>
      <c r="CV112">
        <f t="shared" si="67"/>
        <v>15.310444685353586</v>
      </c>
      <c r="CW112">
        <f t="shared" si="68"/>
        <v>9.7894143309347275</v>
      </c>
      <c r="CX112">
        <f t="shared" si="69"/>
        <v>-7.8513190031515485</v>
      </c>
      <c r="CY112">
        <f t="shared" si="70"/>
        <v>-5.3208430674911593</v>
      </c>
      <c r="CZ112">
        <f t="shared" si="71"/>
        <v>8.3639468358558009</v>
      </c>
      <c r="DB112">
        <f t="shared" si="72"/>
        <v>-9.2999990349255395</v>
      </c>
      <c r="DC112">
        <f t="shared" si="73"/>
        <v>-7.9435838695794123</v>
      </c>
      <c r="DD112">
        <f t="shared" si="74"/>
        <v>-9.7894143309347275</v>
      </c>
      <c r="DE112">
        <f t="shared" si="75"/>
        <v>7.8513190031515485</v>
      </c>
      <c r="DF112" s="17">
        <f t="shared" si="76"/>
        <v>5.3208430674911593</v>
      </c>
      <c r="DG112">
        <f t="shared" si="77"/>
        <v>-8.3639468358558009</v>
      </c>
      <c r="DI112" s="15"/>
      <c r="DJ112" s="15"/>
      <c r="DN112" s="15"/>
      <c r="DO112" s="15"/>
      <c r="DS112" s="15"/>
      <c r="DT112" s="15"/>
    </row>
    <row r="113" spans="2:124" x14ac:dyDescent="0.25">
      <c r="B113">
        <v>1</v>
      </c>
      <c r="C113">
        <v>96</v>
      </c>
      <c r="D113" t="s">
        <v>105</v>
      </c>
      <c r="E113">
        <v>2093764981.2056601</v>
      </c>
      <c r="F113">
        <f t="shared" si="78"/>
        <v>7.916666666666667</v>
      </c>
      <c r="G113">
        <f t="shared" si="79"/>
        <v>9.3209279318348539</v>
      </c>
      <c r="AG113" s="12">
        <f t="shared" si="88"/>
        <v>7.833333333333333</v>
      </c>
      <c r="AH113" s="24">
        <f t="shared" si="62"/>
        <v>9.1973278878118823</v>
      </c>
      <c r="AI113" s="23">
        <f t="shared" si="63"/>
        <v>8.7544009285297566</v>
      </c>
      <c r="AJ113" s="23">
        <f t="shared" si="64"/>
        <v>7.6929393318889696</v>
      </c>
      <c r="AK113" s="29">
        <f t="shared" si="97"/>
        <v>6.8202557299006683</v>
      </c>
      <c r="AL113" s="30">
        <f t="shared" si="98"/>
        <v>6.7309450788024883</v>
      </c>
      <c r="AM113" s="31">
        <f t="shared" si="96"/>
        <v>6.6559402541224282</v>
      </c>
      <c r="AN113" s="1">
        <f t="shared" si="89"/>
        <v>9.116263931870075E-2</v>
      </c>
      <c r="AO113" s="1">
        <f t="shared" si="90"/>
        <v>1.0489198193420006E-2</v>
      </c>
      <c r="AP113" s="1">
        <f t="shared" si="91"/>
        <v>5.1425576316506579E-2</v>
      </c>
      <c r="AQ113" s="1">
        <f t="shared" si="92"/>
        <v>0.11612661880790685</v>
      </c>
      <c r="AR113" s="1">
        <f t="shared" si="80"/>
        <v>4.8745106580904991E-3</v>
      </c>
      <c r="AT113" s="1">
        <f t="shared" si="93"/>
        <v>7.833333333333333</v>
      </c>
      <c r="AU113" s="1">
        <f t="shared" si="81"/>
        <v>120.32786733863939</v>
      </c>
      <c r="AV113" s="1">
        <f t="shared" si="82"/>
        <v>9088.9856350804766</v>
      </c>
      <c r="AW113" s="1">
        <f t="shared" si="83"/>
        <v>378.13046181368117</v>
      </c>
      <c r="AX113" s="1">
        <f t="shared" si="84"/>
        <v>74.154316758190674</v>
      </c>
      <c r="AY113" s="1">
        <f t="shared" si="95"/>
        <v>42086.029123423039</v>
      </c>
      <c r="BF113" s="17"/>
      <c r="BH113" s="23">
        <f t="shared" si="85"/>
        <v>7.2193179961184768</v>
      </c>
      <c r="BI113">
        <f t="shared" si="86"/>
        <v>-1.5350829324112798</v>
      </c>
      <c r="BJ113">
        <v>32947814505670.398</v>
      </c>
      <c r="BK113">
        <v>315584646741.51099</v>
      </c>
      <c r="BM113" s="28"/>
      <c r="BP113" s="33"/>
      <c r="BR113" s="29"/>
      <c r="BS113" s="21"/>
      <c r="BT113" s="33"/>
      <c r="BU113" s="33"/>
      <c r="BW113" s="17"/>
      <c r="BX113" s="17"/>
      <c r="BY113" s="33"/>
      <c r="BZ113" s="33"/>
      <c r="CD113" s="33"/>
      <c r="CE113" s="33"/>
      <c r="CJ113">
        <f t="shared" si="87"/>
        <v>7.3202557299006683</v>
      </c>
      <c r="CK113" s="17">
        <f t="shared" si="94"/>
        <v>7.3202557299006683</v>
      </c>
      <c r="CQ113" s="12"/>
      <c r="CT113">
        <f t="shared" si="65"/>
        <v>9.2999991975973479</v>
      </c>
      <c r="CU113">
        <f t="shared" si="66"/>
        <v>8.9166666666666661</v>
      </c>
      <c r="CV113">
        <f t="shared" si="67"/>
        <v>15.397651670583473</v>
      </c>
      <c r="CW113">
        <f t="shared" si="68"/>
        <v>9.8210904846238645</v>
      </c>
      <c r="CX113">
        <f t="shared" si="69"/>
        <v>-7.9862703284635614</v>
      </c>
      <c r="CY113">
        <f t="shared" si="70"/>
        <v>-5.4319195622073311</v>
      </c>
      <c r="CZ113">
        <f t="shared" si="71"/>
        <v>8.3819639538791328</v>
      </c>
      <c r="DB113">
        <f t="shared" si="72"/>
        <v>-9.2999991975973479</v>
      </c>
      <c r="DC113">
        <f t="shared" si="73"/>
        <v>-8.0184956018368183</v>
      </c>
      <c r="DD113">
        <f t="shared" si="74"/>
        <v>-9.8210904846238645</v>
      </c>
      <c r="DE113">
        <f t="shared" si="75"/>
        <v>7.9862703284635614</v>
      </c>
      <c r="DF113" s="17">
        <f t="shared" si="76"/>
        <v>5.4319195622073311</v>
      </c>
      <c r="DG113">
        <f t="shared" si="77"/>
        <v>-8.3819639538791328</v>
      </c>
      <c r="DI113" s="15"/>
      <c r="DJ113" s="15"/>
      <c r="DN113" s="15"/>
      <c r="DO113" s="15"/>
      <c r="DS113" s="15"/>
      <c r="DT113" s="15"/>
    </row>
    <row r="114" spans="2:124" x14ac:dyDescent="0.25">
      <c r="B114">
        <v>1</v>
      </c>
      <c r="C114">
        <v>97</v>
      </c>
      <c r="D114" t="s">
        <v>106</v>
      </c>
      <c r="E114">
        <v>2166861498.7108698</v>
      </c>
      <c r="F114">
        <f t="shared" si="78"/>
        <v>8</v>
      </c>
      <c r="G114">
        <f t="shared" si="79"/>
        <v>9.3358311530051399</v>
      </c>
      <c r="AG114" s="12">
        <f t="shared" si="88"/>
        <v>7.916666666666667</v>
      </c>
      <c r="AH114" s="24">
        <f t="shared" si="62"/>
        <v>9.2108051960331938</v>
      </c>
      <c r="AI114" s="23">
        <f t="shared" si="63"/>
        <v>8.7936882128914124</v>
      </c>
      <c r="AJ114" s="23">
        <f t="shared" si="64"/>
        <v>7.7441563847224142</v>
      </c>
      <c r="AK114" s="29">
        <f t="shared" si="97"/>
        <v>6.8207729497669822</v>
      </c>
      <c r="AL114" s="30">
        <f t="shared" si="98"/>
        <v>6.7314622986688022</v>
      </c>
      <c r="AM114" s="31">
        <f t="shared" si="96"/>
        <v>6.6564574739887421</v>
      </c>
      <c r="AN114" s="1">
        <f t="shared" si="89"/>
        <v>8.3408747776152495E-2</v>
      </c>
      <c r="AO114" s="1">
        <f t="shared" si="90"/>
        <v>7.7362062979495503E-3</v>
      </c>
      <c r="AP114" s="1">
        <f t="shared" si="91"/>
        <v>3.3444026654265158E-2</v>
      </c>
      <c r="AQ114" s="1">
        <f t="shared" si="92"/>
        <v>0.10410408215169922</v>
      </c>
      <c r="AR114" s="1">
        <f t="shared" si="80"/>
        <v>8.6312603629945112E-2</v>
      </c>
      <c r="AT114" s="1">
        <f t="shared" si="93"/>
        <v>7.916666666666667</v>
      </c>
      <c r="AU114" s="1">
        <f t="shared" si="81"/>
        <v>143.73972105712966</v>
      </c>
      <c r="AV114" s="1">
        <f t="shared" si="82"/>
        <v>16708.748238245604</v>
      </c>
      <c r="AW114" s="1">
        <f t="shared" si="83"/>
        <v>894.05220419727516</v>
      </c>
      <c r="AX114" s="1">
        <f t="shared" si="84"/>
        <v>92.270841429044609</v>
      </c>
      <c r="AY114" s="1">
        <f t="shared" si="95"/>
        <v>134.23061045982817</v>
      </c>
      <c r="BF114" s="17"/>
      <c r="BH114" s="23">
        <f t="shared" si="85"/>
        <v>7.2316132158071724</v>
      </c>
      <c r="BI114">
        <f t="shared" si="86"/>
        <v>-1.56207499708424</v>
      </c>
      <c r="BJ114">
        <v>33404728637038.602</v>
      </c>
      <c r="BK114">
        <v>319804251936.245</v>
      </c>
      <c r="BM114" s="28"/>
      <c r="BP114" s="33"/>
      <c r="BR114" s="29"/>
      <c r="BS114" s="21"/>
      <c r="BT114" s="33"/>
      <c r="BU114" s="33"/>
      <c r="BW114" s="17"/>
      <c r="BX114" s="17"/>
      <c r="BY114" s="33"/>
      <c r="BZ114" s="33"/>
      <c r="CD114" s="33"/>
      <c r="CE114" s="33"/>
      <c r="CJ114">
        <f t="shared" si="87"/>
        <v>7.3207729497669822</v>
      </c>
      <c r="CK114" s="17">
        <f t="shared" si="94"/>
        <v>7.3207729497669822</v>
      </c>
      <c r="CQ114" s="12"/>
      <c r="CT114">
        <f t="shared" si="65"/>
        <v>9.2999993328494099</v>
      </c>
      <c r="CU114">
        <f t="shared" si="66"/>
        <v>9</v>
      </c>
      <c r="CV114">
        <f t="shared" si="67"/>
        <v>15.484925077123421</v>
      </c>
      <c r="CW114">
        <f t="shared" si="68"/>
        <v>9.8527689886261367</v>
      </c>
      <c r="CX114">
        <f t="shared" si="69"/>
        <v>-8.1212216537755779</v>
      </c>
      <c r="CY114">
        <f t="shared" si="70"/>
        <v>-5.5429960569235002</v>
      </c>
      <c r="CZ114">
        <f t="shared" si="71"/>
        <v>8.3999811657638563</v>
      </c>
      <c r="DB114">
        <f t="shared" si="72"/>
        <v>-9.2999993328494099</v>
      </c>
      <c r="DC114">
        <f t="shared" si="73"/>
        <v>-8.0934737526456306</v>
      </c>
      <c r="DD114">
        <f t="shared" si="74"/>
        <v>-9.8527689886261367</v>
      </c>
      <c r="DE114">
        <f t="shared" si="75"/>
        <v>8.1212216537755779</v>
      </c>
      <c r="DF114" s="17">
        <f t="shared" si="76"/>
        <v>5.5429960569235002</v>
      </c>
      <c r="DG114">
        <f t="shared" si="77"/>
        <v>-8.3999811657638563</v>
      </c>
      <c r="DI114" s="15"/>
      <c r="DJ114" s="15"/>
      <c r="DN114" s="15"/>
      <c r="DO114" s="15"/>
      <c r="DS114" s="15"/>
      <c r="DT114" s="15"/>
    </row>
    <row r="115" spans="2:124" x14ac:dyDescent="0.25">
      <c r="B115">
        <v>1</v>
      </c>
      <c r="C115">
        <v>98</v>
      </c>
      <c r="D115" t="s">
        <v>107</v>
      </c>
      <c r="E115">
        <v>2113155516.07337</v>
      </c>
      <c r="F115">
        <f t="shared" si="78"/>
        <v>8.0833333333333339</v>
      </c>
      <c r="G115">
        <f t="shared" si="79"/>
        <v>9.3249314598006254</v>
      </c>
      <c r="AG115" s="12">
        <f t="shared" si="88"/>
        <v>8</v>
      </c>
      <c r="AH115" s="24">
        <f t="shared" si="62"/>
        <v>9.2485711559704988</v>
      </c>
      <c r="AI115" s="23">
        <f t="shared" si="63"/>
        <v>8.7369219772091142</v>
      </c>
      <c r="AJ115" s="23">
        <f t="shared" si="64"/>
        <v>7.7188494762067172</v>
      </c>
      <c r="AK115" s="29">
        <f t="shared" si="97"/>
        <v>6.8212901696332953</v>
      </c>
      <c r="AL115" s="30">
        <f t="shared" si="98"/>
        <v>6.7319795185351152</v>
      </c>
      <c r="AM115" s="31">
        <f t="shared" si="96"/>
        <v>6.6569746938550551</v>
      </c>
      <c r="AN115" s="1">
        <f t="shared" si="89"/>
        <v>9.9821758968758612E-2</v>
      </c>
      <c r="AO115" s="1">
        <f t="shared" si="90"/>
        <v>3.6314701972985773E-2</v>
      </c>
      <c r="AP115" s="1">
        <f t="shared" si="91"/>
        <v>3.7413659679041922E-2</v>
      </c>
      <c r="AQ115" s="1">
        <f t="shared" si="92"/>
        <v>0.12886509262746534</v>
      </c>
      <c r="AR115" s="1">
        <f t="shared" si="80"/>
        <v>1.9743655311148703E-2</v>
      </c>
      <c r="AT115" s="1">
        <f t="shared" si="93"/>
        <v>8</v>
      </c>
      <c r="AU115" s="1">
        <f t="shared" si="81"/>
        <v>100.35743742857417</v>
      </c>
      <c r="AV115" s="1">
        <f t="shared" si="82"/>
        <v>758.28948066785756</v>
      </c>
      <c r="AW115" s="1">
        <f t="shared" si="83"/>
        <v>714.39699152727644</v>
      </c>
      <c r="AX115" s="1">
        <f t="shared" si="84"/>
        <v>60.218428748561422</v>
      </c>
      <c r="AY115" s="1">
        <f t="shared" si="95"/>
        <v>2565.3396824209631</v>
      </c>
      <c r="BF115" s="17"/>
      <c r="BH115" s="23">
        <f t="shared" si="85"/>
        <v>7.2439084382822472</v>
      </c>
      <c r="BI115">
        <f t="shared" si="86"/>
        <v>-1.4930135389268671</v>
      </c>
      <c r="BJ115">
        <v>33864405178693.398</v>
      </c>
      <c r="BK115">
        <v>324045831886.13098</v>
      </c>
      <c r="BM115" s="28"/>
      <c r="BP115" s="33"/>
      <c r="BR115" s="29"/>
      <c r="BS115" s="21"/>
      <c r="BT115" s="33"/>
      <c r="BU115" s="33"/>
      <c r="BW115" s="17"/>
      <c r="BX115" s="17"/>
      <c r="BY115" s="33"/>
      <c r="BZ115" s="33"/>
      <c r="CD115" s="33"/>
      <c r="CE115" s="33"/>
      <c r="CJ115">
        <f t="shared" si="87"/>
        <v>7.3212901696332953</v>
      </c>
      <c r="CK115" s="17">
        <f t="shared" si="94"/>
        <v>7.3212901696332953</v>
      </c>
      <c r="CQ115" s="12"/>
      <c r="CT115">
        <f t="shared" si="65"/>
        <v>9.2999994453035555</v>
      </c>
      <c r="CU115">
        <f t="shared" si="66"/>
        <v>9.0833333333333339</v>
      </c>
      <c r="CV115">
        <f t="shared" si="67"/>
        <v>15.572264849645384</v>
      </c>
      <c r="CW115">
        <f t="shared" si="68"/>
        <v>9.884449811493873</v>
      </c>
      <c r="CX115">
        <f t="shared" si="69"/>
        <v>-8.2561729790875926</v>
      </c>
      <c r="CY115">
        <f t="shared" si="70"/>
        <v>-5.6540725516396675</v>
      </c>
      <c r="CZ115">
        <f t="shared" si="71"/>
        <v>8.4179984711911047</v>
      </c>
      <c r="DB115">
        <f t="shared" si="72"/>
        <v>-9.2999994453035555</v>
      </c>
      <c r="DC115">
        <f t="shared" si="73"/>
        <v>-8.1685182666801008</v>
      </c>
      <c r="DD115">
        <f t="shared" si="74"/>
        <v>-9.884449811493873</v>
      </c>
      <c r="DE115">
        <f t="shared" si="75"/>
        <v>8.2561729790875926</v>
      </c>
      <c r="DF115" s="17">
        <f t="shared" si="76"/>
        <v>5.6540725516396675</v>
      </c>
      <c r="DG115">
        <f t="shared" si="77"/>
        <v>-8.4179984711911047</v>
      </c>
      <c r="DI115" s="15"/>
      <c r="DJ115" s="15"/>
      <c r="DN115" s="15"/>
      <c r="DO115" s="15"/>
      <c r="DS115" s="15"/>
      <c r="DT115" s="15"/>
    </row>
    <row r="116" spans="2:124" x14ac:dyDescent="0.25">
      <c r="B116">
        <v>1</v>
      </c>
      <c r="C116">
        <v>99</v>
      </c>
      <c r="D116" t="s">
        <v>108</v>
      </c>
      <c r="E116">
        <v>1762927749.5352299</v>
      </c>
      <c r="F116">
        <f t="shared" si="78"/>
        <v>8.1666666666666661</v>
      </c>
      <c r="G116">
        <f t="shared" si="79"/>
        <v>9.2462345138755317</v>
      </c>
      <c r="AG116" s="12">
        <f t="shared" si="88"/>
        <v>8.0833333333333339</v>
      </c>
      <c r="AH116" s="24">
        <f t="shared" si="62"/>
        <v>9.2274286256271321</v>
      </c>
      <c r="AI116" s="23">
        <f t="shared" si="63"/>
        <v>8.7789015005250945</v>
      </c>
      <c r="AJ116" s="23">
        <f t="shared" si="64"/>
        <v>7.6636279613502847</v>
      </c>
      <c r="AK116" s="29">
        <f t="shared" si="97"/>
        <v>6.8218073894996083</v>
      </c>
      <c r="AL116" s="30">
        <f t="shared" si="98"/>
        <v>6.7324967384014283</v>
      </c>
      <c r="AM116" s="31">
        <f t="shared" si="96"/>
        <v>6.6574919137213682</v>
      </c>
      <c r="AN116" s="1">
        <f t="shared" si="89"/>
        <v>0.12022640733938728</v>
      </c>
      <c r="AO116" s="1">
        <f t="shared" si="90"/>
        <v>2.5391645238708901E-2</v>
      </c>
      <c r="AP116" s="1">
        <f t="shared" si="91"/>
        <v>4.6498301019595886E-2</v>
      </c>
      <c r="AQ116" s="1">
        <f t="shared" si="92"/>
        <v>0.13297712952001176</v>
      </c>
      <c r="AR116" s="1">
        <f t="shared" si="80"/>
        <v>1.3925139373021332E-2</v>
      </c>
      <c r="AT116" s="1">
        <f t="shared" si="93"/>
        <v>8.0833333333333339</v>
      </c>
      <c r="AU116" s="1">
        <f t="shared" si="81"/>
        <v>69.183138664402648</v>
      </c>
      <c r="AV116" s="1">
        <f t="shared" si="82"/>
        <v>1551.0232809571251</v>
      </c>
      <c r="AW116" s="1">
        <f t="shared" si="83"/>
        <v>462.51500910213076</v>
      </c>
      <c r="AX116" s="1">
        <f t="shared" si="84"/>
        <v>56.551755651637798</v>
      </c>
      <c r="AY116" s="1">
        <f t="shared" si="95"/>
        <v>5157.044735713027</v>
      </c>
      <c r="BF116" s="17"/>
      <c r="BH116" s="23">
        <f t="shared" si="85"/>
        <v>7.2562036635413794</v>
      </c>
      <c r="BI116">
        <f t="shared" si="86"/>
        <v>-1.5226978369837152</v>
      </c>
      <c r="BJ116">
        <v>34326860834571.199</v>
      </c>
      <c r="BK116">
        <v>328309501058.07397</v>
      </c>
      <c r="BM116" s="28"/>
      <c r="BP116" s="33"/>
      <c r="BR116" s="29"/>
      <c r="BS116" s="21"/>
      <c r="BT116" s="33"/>
      <c r="BU116" s="33"/>
      <c r="BW116" s="17"/>
      <c r="BX116" s="17"/>
      <c r="BY116" s="33"/>
      <c r="BZ116" s="33"/>
      <c r="CD116" s="33"/>
      <c r="CE116" s="33"/>
      <c r="CJ116">
        <f t="shared" si="87"/>
        <v>7.3218073894996083</v>
      </c>
      <c r="CK116" s="17">
        <f t="shared" si="94"/>
        <v>7.3218073894996083</v>
      </c>
      <c r="CQ116" s="12"/>
      <c r="CT116">
        <f t="shared" si="65"/>
        <v>9.2999995388025685</v>
      </c>
      <c r="CU116">
        <f t="shared" si="66"/>
        <v>9.1666666666666661</v>
      </c>
      <c r="CV116">
        <f t="shared" si="67"/>
        <v>15.659670932867401</v>
      </c>
      <c r="CW116">
        <f t="shared" si="68"/>
        <v>9.9161329222001786</v>
      </c>
      <c r="CX116">
        <f t="shared" si="69"/>
        <v>-8.3911243043996055</v>
      </c>
      <c r="CY116">
        <f t="shared" si="70"/>
        <v>-5.7651490463558286</v>
      </c>
      <c r="CZ116">
        <f t="shared" si="71"/>
        <v>8.4360158698430912</v>
      </c>
      <c r="DB116">
        <f t="shared" si="72"/>
        <v>-9.2999995388025685</v>
      </c>
      <c r="DC116">
        <f t="shared" si="73"/>
        <v>-8.2436290886605654</v>
      </c>
      <c r="DD116">
        <f t="shared" si="74"/>
        <v>-9.9161329222001786</v>
      </c>
      <c r="DE116">
        <f t="shared" si="75"/>
        <v>8.3911243043996055</v>
      </c>
      <c r="DF116" s="17">
        <f t="shared" si="76"/>
        <v>5.7651490463558286</v>
      </c>
      <c r="DG116">
        <f t="shared" si="77"/>
        <v>-8.4360158698430912</v>
      </c>
      <c r="DI116" s="15"/>
      <c r="DJ116" s="15"/>
      <c r="DN116" s="15"/>
      <c r="DO116" s="15"/>
      <c r="DS116" s="15"/>
      <c r="DT116" s="15"/>
    </row>
    <row r="117" spans="2:124" x14ac:dyDescent="0.25">
      <c r="B117">
        <v>1</v>
      </c>
      <c r="C117">
        <v>100</v>
      </c>
      <c r="D117" t="s">
        <v>109</v>
      </c>
      <c r="E117">
        <v>2174472129.2592802</v>
      </c>
      <c r="F117">
        <f t="shared" si="78"/>
        <v>8.25</v>
      </c>
      <c r="G117">
        <f t="shared" si="79"/>
        <v>9.3373538455785123</v>
      </c>
      <c r="AG117" s="12">
        <f t="shared" si="88"/>
        <v>8.1666666666666661</v>
      </c>
      <c r="AH117" s="24">
        <f t="shared" si="62"/>
        <v>9.2106317796768042</v>
      </c>
      <c r="AI117" s="23">
        <f t="shared" si="63"/>
        <v>8.7821623308837182</v>
      </c>
      <c r="AJ117" s="23">
        <f t="shared" si="64"/>
        <v>7.7022938964463545</v>
      </c>
      <c r="AK117" s="29">
        <f t="shared" si="97"/>
        <v>6.8223246093659213</v>
      </c>
      <c r="AL117" s="30">
        <f t="shared" si="98"/>
        <v>6.7330139582677413</v>
      </c>
      <c r="AM117" s="31">
        <f t="shared" si="96"/>
        <v>6.6580091335876812</v>
      </c>
      <c r="AN117" s="1">
        <f t="shared" si="89"/>
        <v>4.5951033787650745E-2</v>
      </c>
      <c r="AO117" s="1">
        <f t="shared" si="90"/>
        <v>1.7537642579424058E-3</v>
      </c>
      <c r="AP117" s="1">
        <f t="shared" si="91"/>
        <v>4.2112683746734457E-2</v>
      </c>
      <c r="AQ117" s="1">
        <f t="shared" si="92"/>
        <v>0.12449558131256896</v>
      </c>
      <c r="AR117" s="1">
        <f t="shared" si="80"/>
        <v>1.5980158837483847E-2</v>
      </c>
      <c r="AT117" s="1">
        <f t="shared" si="93"/>
        <v>8.1666666666666661</v>
      </c>
      <c r="AU117" s="1">
        <f t="shared" si="81"/>
        <v>473.59752833501614</v>
      </c>
      <c r="AV117" s="1">
        <f t="shared" si="82"/>
        <v>325130.39401862951</v>
      </c>
      <c r="AW117" s="1">
        <f t="shared" si="83"/>
        <v>563.86373294241082</v>
      </c>
      <c r="AX117" s="1">
        <f t="shared" si="84"/>
        <v>64.519668180173227</v>
      </c>
      <c r="AY117" s="1">
        <f t="shared" si="95"/>
        <v>3915.9561183389965</v>
      </c>
      <c r="BF117" s="17"/>
      <c r="BH117" s="23">
        <f t="shared" si="85"/>
        <v>7.2684988915822508</v>
      </c>
      <c r="BI117">
        <f t="shared" si="86"/>
        <v>-1.5136634393014674</v>
      </c>
      <c r="BJ117">
        <v>34792112409630.199</v>
      </c>
      <c r="BK117">
        <v>332595374515.35797</v>
      </c>
      <c r="BM117" s="28"/>
      <c r="BP117" s="33"/>
      <c r="BR117" s="29"/>
      <c r="BS117" s="21"/>
      <c r="BT117" s="33"/>
      <c r="BU117" s="33"/>
      <c r="BW117" s="17"/>
      <c r="BX117" s="17"/>
      <c r="BY117" s="33"/>
      <c r="BZ117" s="33"/>
      <c r="CD117" s="33"/>
      <c r="CE117" s="33"/>
      <c r="CJ117">
        <f t="shared" si="87"/>
        <v>7.3223246093659213</v>
      </c>
      <c r="CK117" s="17">
        <f t="shared" si="94"/>
        <v>7.3223246093659213</v>
      </c>
      <c r="CQ117" s="12"/>
      <c r="CT117">
        <f t="shared" si="65"/>
        <v>9.2999996165415002</v>
      </c>
      <c r="CU117">
        <f t="shared" si="66"/>
        <v>9.25</v>
      </c>
      <c r="CV117">
        <f t="shared" si="67"/>
        <v>15.74714327155359</v>
      </c>
      <c r="CW117">
        <f t="shared" si="68"/>
        <v>9.9478182901333039</v>
      </c>
      <c r="CX117">
        <f t="shared" si="69"/>
        <v>-8.526075629711622</v>
      </c>
      <c r="CY117">
        <f t="shared" si="70"/>
        <v>-5.8762255410719915</v>
      </c>
      <c r="CZ117">
        <f t="shared" si="71"/>
        <v>8.4540333614031109</v>
      </c>
      <c r="DB117">
        <f t="shared" si="72"/>
        <v>-9.2999996165415002</v>
      </c>
      <c r="DC117">
        <f>BH130-CV117</f>
        <v>-8.318806163353436</v>
      </c>
      <c r="DD117">
        <f t="shared" si="74"/>
        <v>-9.9478182901333039</v>
      </c>
      <c r="DE117">
        <f t="shared" si="75"/>
        <v>8.526075629711622</v>
      </c>
      <c r="DF117" s="17">
        <f t="shared" si="76"/>
        <v>5.8762255410719915</v>
      </c>
      <c r="DG117">
        <f t="shared" si="77"/>
        <v>-8.4540333614031109</v>
      </c>
      <c r="DI117" s="15"/>
      <c r="DJ117" s="15"/>
      <c r="DN117" s="15"/>
      <c r="DO117" s="15"/>
      <c r="DS117" s="15"/>
      <c r="DT117" s="15"/>
    </row>
    <row r="118" spans="2:124" x14ac:dyDescent="0.25">
      <c r="B118">
        <v>1</v>
      </c>
      <c r="C118">
        <v>101</v>
      </c>
      <c r="D118" t="s">
        <v>110</v>
      </c>
      <c r="E118">
        <v>2064483072.3996201</v>
      </c>
      <c r="F118">
        <f t="shared" si="78"/>
        <v>8.3333333333333339</v>
      </c>
      <c r="G118">
        <f t="shared" si="79"/>
        <v>9.3148113262547625</v>
      </c>
      <c r="AG118" s="12">
        <f t="shared" si="88"/>
        <v>8.25</v>
      </c>
      <c r="AH118" s="24">
        <f t="shared" si="62"/>
        <v>9.2191248676971913</v>
      </c>
      <c r="AI118" s="23">
        <f t="shared" si="63"/>
        <v>8.7707926835600976</v>
      </c>
      <c r="AJ118" s="23">
        <f t="shared" si="64"/>
        <v>7.7601974544801555</v>
      </c>
      <c r="AK118" s="29">
        <f t="shared" si="97"/>
        <v>6.8228418292322353</v>
      </c>
      <c r="AL118" s="30">
        <f t="shared" si="98"/>
        <v>6.7335311781340552</v>
      </c>
      <c r="AM118" s="31">
        <f t="shared" si="96"/>
        <v>6.6585263534539951</v>
      </c>
      <c r="AN118" s="1">
        <f t="shared" si="89"/>
        <v>6.5522163594063307E-2</v>
      </c>
      <c r="AO118" s="1">
        <f t="shared" si="90"/>
        <v>6.1796161287403242E-2</v>
      </c>
      <c r="AP118" s="1">
        <f t="shared" si="91"/>
        <v>4.7098428955568525E-2</v>
      </c>
      <c r="AQ118" s="1">
        <f t="shared" si="92"/>
        <v>0.11624445129686413</v>
      </c>
      <c r="AR118" s="1">
        <f t="shared" si="80"/>
        <v>2.9676955775613415E-2</v>
      </c>
      <c r="AT118" s="1">
        <f t="shared" si="93"/>
        <v>8.25</v>
      </c>
      <c r="AU118" s="1">
        <f t="shared" si="81"/>
        <v>232.92898837485635</v>
      </c>
      <c r="AV118" s="1">
        <f t="shared" si="82"/>
        <v>261.86472747377411</v>
      </c>
      <c r="AW118" s="1">
        <f t="shared" si="83"/>
        <v>450.80337464856211</v>
      </c>
      <c r="AX118" s="1">
        <f t="shared" si="84"/>
        <v>74.004058246322586</v>
      </c>
      <c r="AY118" s="1">
        <f t="shared" si="95"/>
        <v>1135.4324474302923</v>
      </c>
      <c r="BF118" s="17"/>
      <c r="BH118" s="23">
        <f t="shared" si="85"/>
        <v>7.2807941224025443</v>
      </c>
      <c r="BI118">
        <f t="shared" si="86"/>
        <v>-1.4899985611575532</v>
      </c>
      <c r="BJ118">
        <v>35260176810461.898</v>
      </c>
      <c r="BK118">
        <v>336903567920.75598</v>
      </c>
      <c r="BM118" s="28"/>
      <c r="BP118" s="33"/>
      <c r="BR118" s="29"/>
      <c r="BS118" s="21"/>
      <c r="BT118" s="33"/>
      <c r="BU118" s="33"/>
      <c r="BW118" s="17"/>
      <c r="BX118" s="17"/>
      <c r="BY118" s="33"/>
      <c r="BZ118" s="33"/>
      <c r="CD118" s="33"/>
      <c r="CE118" s="33"/>
      <c r="CJ118">
        <f t="shared" si="87"/>
        <v>7.3228418292322353</v>
      </c>
      <c r="CK118" s="17">
        <f t="shared" si="94"/>
        <v>7.3228418292322353</v>
      </c>
      <c r="CQ118" s="12"/>
      <c r="CT118">
        <f t="shared" si="65"/>
        <v>9.2999996811768462</v>
      </c>
      <c r="CU118">
        <f t="shared" si="66"/>
        <v>9.3333333333333339</v>
      </c>
      <c r="CV118">
        <f t="shared" si="67"/>
        <v>15.834681810514063</v>
      </c>
      <c r="CW118">
        <f t="shared" si="68"/>
        <v>9.9795058850910898</v>
      </c>
      <c r="CX118">
        <f t="shared" si="69"/>
        <v>-8.661026955023635</v>
      </c>
      <c r="CY118">
        <f t="shared" si="70"/>
        <v>-5.9873020357881543</v>
      </c>
      <c r="CZ118">
        <f t="shared" si="71"/>
        <v>8.4720509455555355</v>
      </c>
      <c r="DB118">
        <f t="shared" si="72"/>
        <v>-9.2999996811768462</v>
      </c>
      <c r="DC118">
        <f t="shared" si="73"/>
        <v>-8.3940494355711159</v>
      </c>
      <c r="DD118">
        <f t="shared" si="74"/>
        <v>-9.9795058850910898</v>
      </c>
      <c r="DE118">
        <f t="shared" si="75"/>
        <v>8.661026955023635</v>
      </c>
      <c r="DF118" s="17">
        <f t="shared" si="76"/>
        <v>5.9873020357881543</v>
      </c>
      <c r="DG118">
        <f t="shared" si="77"/>
        <v>-8.4720509455555355</v>
      </c>
      <c r="DI118" s="15"/>
      <c r="DJ118" s="15"/>
      <c r="DN118" s="15"/>
      <c r="DO118" s="15"/>
      <c r="DS118" s="15"/>
      <c r="DT118" s="15"/>
    </row>
    <row r="119" spans="2:124" x14ac:dyDescent="0.25">
      <c r="B119">
        <v>1</v>
      </c>
      <c r="C119">
        <v>102</v>
      </c>
      <c r="D119" t="s">
        <v>111</v>
      </c>
      <c r="E119">
        <v>1914124168.2992301</v>
      </c>
      <c r="F119">
        <f t="shared" si="78"/>
        <v>8.4166666666666661</v>
      </c>
      <c r="G119">
        <f t="shared" si="79"/>
        <v>9.281970106825403</v>
      </c>
      <c r="AG119" s="12">
        <f t="shared" si="88"/>
        <v>8.3333333333333339</v>
      </c>
      <c r="AH119" s="24">
        <f t="shared" ref="AH119:AH182" si="99">AVERAGE(G118,G353,G588)</f>
        <v>9.1967555565555923</v>
      </c>
      <c r="AI119" s="23">
        <f t="shared" ref="AI119:AI182" si="100">AVERAGE(G823,G1058,G1293)</f>
        <v>8.7595602109444091</v>
      </c>
      <c r="AJ119" s="23">
        <f t="shared" ref="AJ119:AJ182" si="101">AVERAGE(G1528,G1763)</f>
        <v>7.7275984585659874</v>
      </c>
      <c r="AK119" s="29">
        <f t="shared" si="97"/>
        <v>6.8233590490985483</v>
      </c>
      <c r="AL119" s="30">
        <f t="shared" si="98"/>
        <v>6.7340483980003683</v>
      </c>
      <c r="AM119" s="31">
        <f t="shared" si="96"/>
        <v>6.6590435733203082</v>
      </c>
      <c r="AN119" s="1">
        <f t="shared" si="89"/>
        <v>6.2754289041619393E-2</v>
      </c>
      <c r="AO119" s="1">
        <f t="shared" si="90"/>
        <v>3.1529690098103913E-2</v>
      </c>
      <c r="AP119" s="1">
        <f t="shared" si="91"/>
        <v>4.8621257493892144E-2</v>
      </c>
      <c r="AQ119" s="1">
        <f t="shared" si="92"/>
        <v>0.16438804504798227</v>
      </c>
      <c r="AR119" s="1">
        <f t="shared" si="80"/>
        <v>4.8756182710993919E-2</v>
      </c>
      <c r="AT119" s="1">
        <f t="shared" si="93"/>
        <v>8.3333333333333339</v>
      </c>
      <c r="AU119" s="1">
        <f t="shared" si="81"/>
        <v>253.92950879958698</v>
      </c>
      <c r="AV119" s="1">
        <f t="shared" si="82"/>
        <v>1005.9134051110547</v>
      </c>
      <c r="AW119" s="1">
        <f t="shared" si="83"/>
        <v>423.00707024103616</v>
      </c>
      <c r="AX119" s="1">
        <f t="shared" si="84"/>
        <v>37.004925869120726</v>
      </c>
      <c r="AY119" s="1">
        <f t="shared" si="95"/>
        <v>420.66909604256597</v>
      </c>
      <c r="BF119" s="17"/>
      <c r="BH119" s="23">
        <f t="shared" si="85"/>
        <v>7.2930893559999443</v>
      </c>
      <c r="BI119">
        <f t="shared" si="86"/>
        <v>-1.4664708549444647</v>
      </c>
      <c r="BJ119">
        <v>35731071045905.297</v>
      </c>
      <c r="BK119">
        <v>341234197539.64899</v>
      </c>
      <c r="BM119" s="28"/>
      <c r="BP119" s="33"/>
      <c r="BR119" s="29"/>
      <c r="BS119" s="21"/>
      <c r="BT119" s="33"/>
      <c r="BU119" s="33"/>
      <c r="BW119" s="17"/>
      <c r="BX119" s="17"/>
      <c r="BY119" s="33"/>
      <c r="BZ119" s="33"/>
      <c r="CD119" s="33"/>
      <c r="CE119" s="33"/>
      <c r="CJ119">
        <f t="shared" si="87"/>
        <v>7.3233590490985483</v>
      </c>
      <c r="CK119" s="17">
        <f t="shared" si="94"/>
        <v>7.3233590490985483</v>
      </c>
      <c r="CQ119" s="12"/>
      <c r="CT119">
        <f t="shared" si="65"/>
        <v>9.2999997349173338</v>
      </c>
      <c r="CU119">
        <f t="shared" si="66"/>
        <v>9.4166666666666661</v>
      </c>
      <c r="CV119">
        <f t="shared" si="67"/>
        <v>15.922286494604895</v>
      </c>
      <c r="CW119">
        <f t="shared" si="68"/>
        <v>10.011195677275492</v>
      </c>
      <c r="CX119">
        <f t="shared" si="69"/>
        <v>-8.7959782803356461</v>
      </c>
      <c r="CY119">
        <f t="shared" si="70"/>
        <v>-6.0983785305043137</v>
      </c>
      <c r="CZ119">
        <f t="shared" si="71"/>
        <v>8.4900686219858095</v>
      </c>
      <c r="DB119">
        <f t="shared" si="72"/>
        <v>-9.2999997349173338</v>
      </c>
      <c r="DC119">
        <f t="shared" si="73"/>
        <v>-8.4693588501719734</v>
      </c>
      <c r="DD119">
        <f t="shared" si="74"/>
        <v>-10.011195677275492</v>
      </c>
      <c r="DE119">
        <f t="shared" si="75"/>
        <v>8.7959782803356461</v>
      </c>
      <c r="DF119" s="17">
        <f t="shared" si="76"/>
        <v>6.0983785305043137</v>
      </c>
      <c r="DG119">
        <f t="shared" si="77"/>
        <v>-8.4900686219858095</v>
      </c>
      <c r="DI119" s="15"/>
      <c r="DJ119" s="15"/>
      <c r="DN119" s="15"/>
      <c r="DO119" s="15"/>
      <c r="DS119" s="15"/>
      <c r="DT119" s="15"/>
    </row>
    <row r="120" spans="2:124" x14ac:dyDescent="0.25">
      <c r="B120">
        <v>1</v>
      </c>
      <c r="C120">
        <v>103</v>
      </c>
      <c r="D120" t="s">
        <v>112</v>
      </c>
      <c r="E120">
        <v>1944723238.0580499</v>
      </c>
      <c r="F120">
        <f t="shared" si="78"/>
        <v>8.5</v>
      </c>
      <c r="G120">
        <f t="shared" si="79"/>
        <v>9.2888578037405942</v>
      </c>
      <c r="AG120" s="12">
        <f t="shared" si="88"/>
        <v>8.4166666666666661</v>
      </c>
      <c r="AH120" s="24">
        <f t="shared" si="99"/>
        <v>9.2319066390182343</v>
      </c>
      <c r="AI120" s="23">
        <f t="shared" si="100"/>
        <v>8.7396768701079868</v>
      </c>
      <c r="AJ120" s="23">
        <f t="shared" si="101"/>
        <v>7.7265742429349054</v>
      </c>
      <c r="AK120" s="29">
        <f t="shared" si="97"/>
        <v>6.8238762689648613</v>
      </c>
      <c r="AL120" s="30">
        <f t="shared" si="98"/>
        <v>6.7345656178666813</v>
      </c>
      <c r="AM120" s="31">
        <f t="shared" si="96"/>
        <v>6.6595607931866212</v>
      </c>
      <c r="AN120" s="1">
        <f t="shared" si="89"/>
        <v>1.4231571439873388E-2</v>
      </c>
      <c r="AO120" s="1">
        <f t="shared" si="90"/>
        <v>4.0424553285678837E-2</v>
      </c>
      <c r="AP120" s="1">
        <f t="shared" si="91"/>
        <v>4.0843390724591012E-2</v>
      </c>
      <c r="AQ120" s="1">
        <f t="shared" si="92"/>
        <v>0.14777032157410128</v>
      </c>
      <c r="AR120" s="1">
        <f t="shared" si="80"/>
        <v>3.9473571516922983E-2</v>
      </c>
      <c r="AT120" s="1">
        <f t="shared" si="93"/>
        <v>8.4166666666666661</v>
      </c>
      <c r="AU120" s="1">
        <f t="shared" si="81"/>
        <v>4937.3542165289473</v>
      </c>
      <c r="AV120" s="1">
        <f t="shared" si="82"/>
        <v>611.94098495715639</v>
      </c>
      <c r="AW120" s="1">
        <f t="shared" si="83"/>
        <v>599.45477218886788</v>
      </c>
      <c r="AX120" s="1">
        <f t="shared" si="84"/>
        <v>45.795790837166763</v>
      </c>
      <c r="AY120" s="1">
        <f t="shared" si="95"/>
        <v>641.78144222215292</v>
      </c>
      <c r="BF120" s="17"/>
      <c r="BH120" s="23">
        <f t="shared" si="85"/>
        <v>7.3053845923721381</v>
      </c>
      <c r="BI120">
        <f t="shared" si="86"/>
        <v>-1.4342922777358487</v>
      </c>
      <c r="BJ120">
        <v>36204812227665.703</v>
      </c>
      <c r="BK120">
        <v>345587380243.17499</v>
      </c>
      <c r="BM120" s="28"/>
      <c r="BP120" s="33"/>
      <c r="BR120" s="29"/>
      <c r="BS120" s="21"/>
      <c r="BT120" s="33"/>
      <c r="BU120" s="33"/>
      <c r="BW120" s="17"/>
      <c r="BX120" s="17"/>
      <c r="BY120" s="33"/>
      <c r="BZ120" s="33"/>
      <c r="CD120" s="33"/>
      <c r="CE120" s="33"/>
      <c r="CJ120">
        <f t="shared" si="87"/>
        <v>7.3238762689648613</v>
      </c>
      <c r="CK120" s="17">
        <f t="shared" si="94"/>
        <v>7.3238762689648613</v>
      </c>
      <c r="CQ120" s="12"/>
      <c r="CT120">
        <f t="shared" si="65"/>
        <v>9.2999997795993838</v>
      </c>
      <c r="CU120">
        <f t="shared" si="66"/>
        <v>9.5</v>
      </c>
      <c r="CV120">
        <f t="shared" si="67"/>
        <v>16.009957268728112</v>
      </c>
      <c r="CW120">
        <f t="shared" si="68"/>
        <v>10.042887637287164</v>
      </c>
      <c r="CX120">
        <f t="shared" si="69"/>
        <v>-8.9309296056476626</v>
      </c>
      <c r="CY120">
        <f t="shared" si="70"/>
        <v>-6.209455025220473</v>
      </c>
      <c r="CZ120">
        <f t="shared" si="71"/>
        <v>8.5080863903804413</v>
      </c>
      <c r="DB120">
        <f t="shared" si="72"/>
        <v>-9.2999997795993838</v>
      </c>
      <c r="DC120">
        <f t="shared" si="73"/>
        <v>-8.5447343520603187</v>
      </c>
      <c r="DD120">
        <f t="shared" si="74"/>
        <v>-10.042887637287164</v>
      </c>
      <c r="DE120">
        <f t="shared" si="75"/>
        <v>8.9309296056476626</v>
      </c>
      <c r="DF120" s="17">
        <f t="shared" si="76"/>
        <v>6.209455025220473</v>
      </c>
      <c r="DG120">
        <f t="shared" si="77"/>
        <v>-8.5080863903804413</v>
      </c>
      <c r="DI120" s="15"/>
      <c r="DJ120" s="15"/>
      <c r="DN120" s="15"/>
      <c r="DO120" s="15"/>
      <c r="DS120" s="15"/>
      <c r="DT120" s="15"/>
    </row>
    <row r="121" spans="2:124" x14ac:dyDescent="0.25">
      <c r="B121">
        <v>1</v>
      </c>
      <c r="C121">
        <v>104</v>
      </c>
      <c r="D121" t="s">
        <v>113</v>
      </c>
      <c r="E121">
        <v>2387536337.2578101</v>
      </c>
      <c r="F121">
        <f t="shared" si="78"/>
        <v>8.5833333333333339</v>
      </c>
      <c r="G121">
        <f t="shared" si="79"/>
        <v>9.3779499900779673</v>
      </c>
      <c r="AG121" s="12">
        <f t="shared" si="88"/>
        <v>8.5</v>
      </c>
      <c r="AH121" s="24">
        <f t="shared" si="99"/>
        <v>9.2116180713258213</v>
      </c>
      <c r="AI121" s="23">
        <f t="shared" si="100"/>
        <v>8.7417243859430638</v>
      </c>
      <c r="AJ121" s="23">
        <f t="shared" si="101"/>
        <v>7.7543558406370519</v>
      </c>
      <c r="AK121" s="29">
        <f t="shared" si="97"/>
        <v>6.8243934888311752</v>
      </c>
      <c r="AL121" s="30">
        <f t="shared" si="98"/>
        <v>6.7350828377329952</v>
      </c>
      <c r="AM121" s="31">
        <f t="shared" si="96"/>
        <v>6.6600780130529351</v>
      </c>
      <c r="AN121" s="1">
        <f t="shared" si="89"/>
        <v>4.8938322509408078E-2</v>
      </c>
      <c r="AO121" s="1">
        <f t="shared" si="90"/>
        <v>5.1441941764878998E-2</v>
      </c>
      <c r="AP121" s="1">
        <f t="shared" si="91"/>
        <v>6.5895944520475494E-2</v>
      </c>
      <c r="AQ121" s="1">
        <f t="shared" si="92"/>
        <v>0.17720837230268435</v>
      </c>
      <c r="AR121" s="1">
        <f t="shared" si="80"/>
        <v>1.0011973876288561E-2</v>
      </c>
      <c r="AT121" s="1">
        <f t="shared" si="93"/>
        <v>8.5</v>
      </c>
      <c r="AU121" s="1">
        <f t="shared" si="81"/>
        <v>417.54361088961167</v>
      </c>
      <c r="AV121" s="1">
        <f t="shared" si="82"/>
        <v>377.88990751159821</v>
      </c>
      <c r="AW121" s="1">
        <f t="shared" si="83"/>
        <v>230.29400115728896</v>
      </c>
      <c r="AX121" s="1">
        <f t="shared" si="84"/>
        <v>31.844286823786529</v>
      </c>
      <c r="AY121" s="1">
        <f t="shared" si="95"/>
        <v>9976.0951909699579</v>
      </c>
      <c r="BF121" s="17"/>
      <c r="BH121" s="23">
        <f t="shared" si="85"/>
        <v>7.3176798315168128</v>
      </c>
      <c r="BI121">
        <f t="shared" si="86"/>
        <v>-1.424044554426251</v>
      </c>
      <c r="BJ121">
        <v>36681417570937</v>
      </c>
      <c r="BK121">
        <v>349963233511.375</v>
      </c>
      <c r="BM121" s="28"/>
      <c r="BP121" s="33"/>
      <c r="BR121" s="29"/>
      <c r="BS121" s="21"/>
      <c r="BT121" s="33"/>
      <c r="BU121" s="33"/>
      <c r="BW121" s="17"/>
      <c r="BX121" s="17"/>
      <c r="BY121" s="33"/>
      <c r="BZ121" s="33"/>
      <c r="CD121" s="33"/>
      <c r="CE121" s="33"/>
      <c r="CJ121">
        <f t="shared" si="87"/>
        <v>7.3243934888311752</v>
      </c>
      <c r="CK121" s="17">
        <f t="shared" si="94"/>
        <v>7.3243934888311752</v>
      </c>
      <c r="CQ121" s="12"/>
      <c r="CT121">
        <f t="shared" si="65"/>
        <v>9.2999998167498781</v>
      </c>
      <c r="CU121">
        <f t="shared" si="66"/>
        <v>9.5833333333333339</v>
      </c>
      <c r="CV121">
        <f t="shared" si="67"/>
        <v>16.097694077831626</v>
      </c>
      <c r="CW121">
        <f t="shared" si="68"/>
        <v>10.074581736120138</v>
      </c>
      <c r="CX121">
        <f t="shared" si="69"/>
        <v>-9.0658809309596791</v>
      </c>
      <c r="CY121">
        <f t="shared" si="70"/>
        <v>-6.3205315199366332</v>
      </c>
      <c r="CZ121">
        <f t="shared" si="71"/>
        <v>8.5261042504270126</v>
      </c>
      <c r="DB121">
        <f t="shared" si="72"/>
        <v>-9.2999998167498781</v>
      </c>
      <c r="DC121">
        <f t="shared" si="73"/>
        <v>-8.6201758861863524</v>
      </c>
      <c r="DD121">
        <f t="shared" si="74"/>
        <v>-10.074581736120138</v>
      </c>
      <c r="DE121">
        <f t="shared" si="75"/>
        <v>9.0658809309596791</v>
      </c>
      <c r="DF121" s="17">
        <f t="shared" si="76"/>
        <v>6.3205315199366332</v>
      </c>
      <c r="DG121">
        <f t="shared" si="77"/>
        <v>-8.5261042504270126</v>
      </c>
      <c r="DI121" s="15"/>
      <c r="DJ121" s="15"/>
      <c r="DN121" s="15"/>
      <c r="DO121" s="15"/>
      <c r="DS121" s="15"/>
      <c r="DT121" s="15"/>
    </row>
    <row r="122" spans="2:124" x14ac:dyDescent="0.25">
      <c r="B122">
        <v>1</v>
      </c>
      <c r="C122">
        <v>105</v>
      </c>
      <c r="D122" t="s">
        <v>114</v>
      </c>
      <c r="E122">
        <v>1974510255.8055799</v>
      </c>
      <c r="F122">
        <f t="shared" si="78"/>
        <v>8.6666666666666661</v>
      </c>
      <c r="G122">
        <f t="shared" si="79"/>
        <v>9.2954593938477998</v>
      </c>
      <c r="AG122" s="12">
        <f t="shared" si="88"/>
        <v>8.5833333333333339</v>
      </c>
      <c r="AH122" s="24">
        <f t="shared" si="99"/>
        <v>9.2246764963799297</v>
      </c>
      <c r="AI122" s="23">
        <f t="shared" si="100"/>
        <v>8.7004990370521735</v>
      </c>
      <c r="AJ122" s="23">
        <f t="shared" si="101"/>
        <v>7.707446736474167</v>
      </c>
      <c r="AK122" s="29">
        <f t="shared" si="97"/>
        <v>6.8249107086974883</v>
      </c>
      <c r="AL122" s="30">
        <f t="shared" si="98"/>
        <v>6.7356000575993082</v>
      </c>
      <c r="AM122" s="31">
        <f t="shared" si="96"/>
        <v>6.6605952329192482</v>
      </c>
      <c r="AN122" s="1">
        <f t="shared" si="89"/>
        <v>4.7260794419212313E-2</v>
      </c>
      <c r="AO122" s="1">
        <f t="shared" si="90"/>
        <v>0.11748833018886833</v>
      </c>
      <c r="AP122" s="1">
        <f t="shared" si="91"/>
        <v>4.0948324329982057E-2</v>
      </c>
      <c r="AQ122" s="1">
        <f t="shared" si="92"/>
        <v>8.9021491695221985E-2</v>
      </c>
      <c r="AR122" s="1">
        <f t="shared" si="80"/>
        <v>1.98953808130184E-2</v>
      </c>
      <c r="AT122" s="1">
        <f t="shared" si="93"/>
        <v>8.5833333333333339</v>
      </c>
      <c r="AU122" s="1">
        <f t="shared" si="81"/>
        <v>447.71120624472957</v>
      </c>
      <c r="AV122" s="1">
        <f t="shared" si="82"/>
        <v>72.445353711466453</v>
      </c>
      <c r="AW122" s="1">
        <f t="shared" si="83"/>
        <v>596.38639982295069</v>
      </c>
      <c r="AX122" s="1">
        <f t="shared" si="84"/>
        <v>126.18573607345904</v>
      </c>
      <c r="AY122" s="1">
        <f t="shared" si="95"/>
        <v>2526.361459525519</v>
      </c>
      <c r="BF122" s="17"/>
      <c r="BH122" s="23">
        <f t="shared" si="85"/>
        <v>7.3299750734316609</v>
      </c>
      <c r="BI122">
        <f t="shared" si="86"/>
        <v>-1.3705239636205127</v>
      </c>
      <c r="BJ122">
        <v>37160904395027.102</v>
      </c>
      <c r="BK122">
        <v>354361875436.37201</v>
      </c>
      <c r="BM122" s="28"/>
      <c r="BP122" s="33"/>
      <c r="BR122" s="29"/>
      <c r="BS122" s="21"/>
      <c r="BT122" s="33"/>
      <c r="BU122" s="33"/>
      <c r="BW122" s="17"/>
      <c r="BX122" s="17"/>
      <c r="BY122" s="33"/>
      <c r="BZ122" s="33"/>
      <c r="CD122" s="33"/>
      <c r="CE122" s="33"/>
      <c r="CJ122">
        <f t="shared" si="87"/>
        <v>7.3249107086974883</v>
      </c>
      <c r="CK122" s="17">
        <f t="shared" si="94"/>
        <v>7.3249107086974883</v>
      </c>
      <c r="CQ122" s="12"/>
      <c r="CT122">
        <f t="shared" si="65"/>
        <v>9.2999998476383254</v>
      </c>
      <c r="CU122">
        <f t="shared" si="66"/>
        <v>9.6666666666666661</v>
      </c>
      <c r="CV122">
        <f t="shared" si="67"/>
        <v>16.185496866909212</v>
      </c>
      <c r="CW122">
        <f t="shared" si="68"/>
        <v>10.106277945156542</v>
      </c>
      <c r="CX122">
        <f t="shared" si="69"/>
        <v>-9.200832256271692</v>
      </c>
      <c r="CY122">
        <f t="shared" si="70"/>
        <v>-6.4316080146527881</v>
      </c>
      <c r="CZ122">
        <f t="shared" si="71"/>
        <v>8.5441222018141563</v>
      </c>
      <c r="DB122">
        <f t="shared" si="72"/>
        <v>-9.2999998476383254</v>
      </c>
      <c r="DC122">
        <f t="shared" si="73"/>
        <v>-8.6956833975461336</v>
      </c>
      <c r="DD122">
        <f t="shared" si="74"/>
        <v>-10.106277945156542</v>
      </c>
      <c r="DE122">
        <f t="shared" si="75"/>
        <v>9.200832256271692</v>
      </c>
      <c r="DF122" s="17">
        <f t="shared" si="76"/>
        <v>6.4316080146527881</v>
      </c>
      <c r="DG122">
        <f t="shared" si="77"/>
        <v>-8.5441222018141563</v>
      </c>
      <c r="DI122" s="15"/>
      <c r="DJ122" s="15"/>
      <c r="DN122" s="15"/>
      <c r="DO122" s="15"/>
      <c r="DS122" s="15"/>
      <c r="DT122" s="15"/>
    </row>
    <row r="123" spans="2:124" x14ac:dyDescent="0.25">
      <c r="B123">
        <v>1</v>
      </c>
      <c r="C123">
        <v>106</v>
      </c>
      <c r="D123" t="s">
        <v>115</v>
      </c>
      <c r="E123">
        <v>1979715060.6790099</v>
      </c>
      <c r="F123">
        <f t="shared" si="78"/>
        <v>8.75</v>
      </c>
      <c r="G123">
        <f t="shared" si="79"/>
        <v>9.296602686988896</v>
      </c>
      <c r="AG123" s="12">
        <f t="shared" si="88"/>
        <v>8.6666666666666661</v>
      </c>
      <c r="AH123" s="24">
        <f t="shared" si="99"/>
        <v>9.1280520559513576</v>
      </c>
      <c r="AI123" s="23">
        <f t="shared" si="100"/>
        <v>8.7538896206622265</v>
      </c>
      <c r="AJ123" s="23">
        <f t="shared" si="101"/>
        <v>7.670597986765797</v>
      </c>
      <c r="AK123" s="29">
        <f t="shared" si="97"/>
        <v>6.8254279285638013</v>
      </c>
      <c r="AL123" s="30">
        <f t="shared" si="98"/>
        <v>6.7361172774656213</v>
      </c>
      <c r="AM123" s="31">
        <f t="shared" si="96"/>
        <v>6.6611124527855612</v>
      </c>
      <c r="AN123" s="1">
        <f t="shared" si="89"/>
        <v>1.3140992347983993E-2</v>
      </c>
      <c r="AO123" s="1">
        <f t="shared" si="90"/>
        <v>1.4576270329755961E-2</v>
      </c>
      <c r="AP123" s="1">
        <f t="shared" si="91"/>
        <v>2.6915904695848786E-3</v>
      </c>
      <c r="AQ123" s="1">
        <f t="shared" si="92"/>
        <v>0.11427343659219434</v>
      </c>
      <c r="AR123" s="1">
        <f t="shared" si="80"/>
        <v>3.8549505098119059E-2</v>
      </c>
      <c r="AT123" s="1">
        <f t="shared" si="93"/>
        <v>8.6666666666666661</v>
      </c>
      <c r="AU123" s="1">
        <f t="shared" si="81"/>
        <v>5790.8681289514279</v>
      </c>
      <c r="AV123" s="1">
        <f t="shared" si="82"/>
        <v>4706.5987144058572</v>
      </c>
      <c r="AW123" s="1">
        <f t="shared" si="83"/>
        <v>138032.71688413844</v>
      </c>
      <c r="AX123" s="1">
        <f t="shared" si="84"/>
        <v>76.578952842168405</v>
      </c>
      <c r="AY123" s="1">
        <f t="shared" si="95"/>
        <v>672.9183729505969</v>
      </c>
      <c r="BF123" s="17"/>
      <c r="BH123" s="23">
        <f t="shared" si="85"/>
        <v>7.3422703181143731</v>
      </c>
      <c r="BI123">
        <f t="shared" si="86"/>
        <v>-1.4116193025478534</v>
      </c>
      <c r="BJ123">
        <v>37643290123988.102</v>
      </c>
      <c r="BK123">
        <v>358783424725.56</v>
      </c>
      <c r="BM123" s="28"/>
      <c r="BP123" s="33"/>
      <c r="BR123" s="29"/>
      <c r="BS123" s="21"/>
      <c r="BT123" s="33"/>
      <c r="BU123" s="33"/>
      <c r="BW123" s="17"/>
      <c r="BX123" s="17"/>
      <c r="BY123" s="33"/>
      <c r="BZ123" s="33"/>
      <c r="CD123" s="33"/>
      <c r="CE123" s="33"/>
      <c r="CJ123">
        <f t="shared" si="87"/>
        <v>7.3254279285638013</v>
      </c>
      <c r="CK123" s="17">
        <f t="shared" si="94"/>
        <v>7.3254279285638013</v>
      </c>
      <c r="CQ123" s="12"/>
      <c r="CT123">
        <f t="shared" si="65"/>
        <v>9.2999998733202478</v>
      </c>
      <c r="CU123">
        <f t="shared" si="66"/>
        <v>9.75</v>
      </c>
      <c r="CV123">
        <f t="shared" si="67"/>
        <v>16.273365581000451</v>
      </c>
      <c r="CW123">
        <f t="shared" si="68"/>
        <v>10.137976236161423</v>
      </c>
      <c r="CX123">
        <f t="shared" si="69"/>
        <v>-9.3357835815837031</v>
      </c>
      <c r="CY123">
        <f t="shared" si="70"/>
        <v>-6.5426845093689456</v>
      </c>
      <c r="CZ123">
        <f t="shared" si="71"/>
        <v>8.5621402442315713</v>
      </c>
      <c r="DB123">
        <f t="shared" si="72"/>
        <v>-9.2999998733202478</v>
      </c>
      <c r="DC123">
        <f t="shared" si="73"/>
        <v>-8.7712568311815282</v>
      </c>
      <c r="DD123">
        <f t="shared" si="74"/>
        <v>-10.137976236161423</v>
      </c>
      <c r="DE123">
        <f t="shared" si="75"/>
        <v>9.3357835815837031</v>
      </c>
      <c r="DF123" s="17">
        <f t="shared" si="76"/>
        <v>6.5426845093689456</v>
      </c>
      <c r="DG123">
        <f t="shared" si="77"/>
        <v>-8.5621402442315713</v>
      </c>
      <c r="DI123" s="15"/>
      <c r="DJ123" s="15"/>
      <c r="DN123" s="15"/>
      <c r="DO123" s="15"/>
      <c r="DS123" s="15"/>
      <c r="DT123" s="15"/>
    </row>
    <row r="124" spans="2:124" x14ac:dyDescent="0.25">
      <c r="B124">
        <v>1</v>
      </c>
      <c r="C124">
        <v>107</v>
      </c>
      <c r="D124" t="s">
        <v>116</v>
      </c>
      <c r="E124">
        <v>1631488253.1247699</v>
      </c>
      <c r="F124">
        <f t="shared" si="78"/>
        <v>8.8333333333333339</v>
      </c>
      <c r="G124">
        <f t="shared" si="79"/>
        <v>9.2125839511723413</v>
      </c>
      <c r="AG124" s="12">
        <f t="shared" si="88"/>
        <v>8.75</v>
      </c>
      <c r="AH124" s="24">
        <f t="shared" si="99"/>
        <v>9.1931904682348122</v>
      </c>
      <c r="AI124" s="23">
        <f t="shared" si="100"/>
        <v>8.776286334121675</v>
      </c>
      <c r="AJ124" s="23">
        <f t="shared" si="101"/>
        <v>7.7177222514376034</v>
      </c>
      <c r="AK124" s="29">
        <f t="shared" si="97"/>
        <v>6.8259451484301144</v>
      </c>
      <c r="AL124" s="30">
        <f t="shared" si="98"/>
        <v>6.7366344973319343</v>
      </c>
      <c r="AM124" s="31">
        <f t="shared" si="96"/>
        <v>6.6616296726518742</v>
      </c>
      <c r="AN124" s="1">
        <f t="shared" si="89"/>
        <v>8.2226940527541537E-2</v>
      </c>
      <c r="AO124" s="1">
        <f t="shared" si="90"/>
        <v>5.8349689326008869E-2</v>
      </c>
      <c r="AP124" s="1">
        <f t="shared" si="91"/>
        <v>5.0640458534950104E-2</v>
      </c>
      <c r="AQ124" s="1">
        <f t="shared" si="92"/>
        <v>0.14866637564199425</v>
      </c>
      <c r="AR124" s="1">
        <f t="shared" si="80"/>
        <v>2.8149686100931302E-2</v>
      </c>
      <c r="AT124" s="1">
        <f t="shared" si="93"/>
        <v>8.75</v>
      </c>
      <c r="AU124" s="1">
        <f t="shared" si="81"/>
        <v>147.9012134102349</v>
      </c>
      <c r="AV124" s="1">
        <f t="shared" si="82"/>
        <v>293.71282056680798</v>
      </c>
      <c r="AW124" s="1">
        <f t="shared" si="83"/>
        <v>389.94624363080663</v>
      </c>
      <c r="AX124" s="1">
        <f t="shared" si="84"/>
        <v>45.245406283429013</v>
      </c>
      <c r="AY124" s="1">
        <f t="shared" si="95"/>
        <v>1261.9812060620286</v>
      </c>
      <c r="BF124" s="17"/>
      <c r="BH124" s="23">
        <f t="shared" si="85"/>
        <v>7.3545655655626456</v>
      </c>
      <c r="BI124">
        <f t="shared" si="86"/>
        <v>-1.4217207685590294</v>
      </c>
      <c r="BJ124">
        <v>38128592287249.797</v>
      </c>
      <c r="BK124">
        <v>363228000704.81</v>
      </c>
      <c r="BM124" s="28"/>
      <c r="BP124" s="33"/>
      <c r="BR124" s="29"/>
      <c r="BS124" s="21"/>
      <c r="BT124" s="33"/>
      <c r="BU124" s="33"/>
      <c r="BW124" s="17"/>
      <c r="BX124" s="17"/>
      <c r="BY124" s="33"/>
      <c r="BZ124" s="33"/>
      <c r="CD124" s="33"/>
      <c r="CE124" s="33"/>
      <c r="CJ124">
        <f t="shared" si="87"/>
        <v>7.3259451484301144</v>
      </c>
      <c r="CK124" s="17">
        <f t="shared" si="94"/>
        <v>7.3259451484301144</v>
      </c>
      <c r="CQ124" s="12"/>
      <c r="CT124">
        <f t="shared" si="65"/>
        <v>9.2999998946732543</v>
      </c>
      <c r="CU124">
        <f t="shared" si="66"/>
        <v>9.8333333333333339</v>
      </c>
      <c r="CV124">
        <f t="shared" si="67"/>
        <v>16.361300165190734</v>
      </c>
      <c r="CW124">
        <f t="shared" si="68"/>
        <v>10.169676581277617</v>
      </c>
      <c r="CX124">
        <f t="shared" si="69"/>
        <v>-9.4707349068957196</v>
      </c>
      <c r="CY124">
        <f t="shared" si="70"/>
        <v>-6.6537610040851041</v>
      </c>
      <c r="CZ124">
        <f t="shared" si="71"/>
        <v>8.5801583773700081</v>
      </c>
      <c r="DB124">
        <f t="shared" si="72"/>
        <v>-9.2999998946732543</v>
      </c>
      <c r="DC124">
        <f t="shared" si="73"/>
        <v>-8.8468961321802038</v>
      </c>
      <c r="DD124">
        <f t="shared" si="74"/>
        <v>-10.169676581277617</v>
      </c>
      <c r="DE124">
        <f t="shared" si="75"/>
        <v>9.4707349068957196</v>
      </c>
      <c r="DF124" s="17">
        <f t="shared" si="76"/>
        <v>6.6537610040851041</v>
      </c>
      <c r="DG124">
        <f t="shared" si="77"/>
        <v>-8.5801583773700081</v>
      </c>
      <c r="DI124" s="15"/>
      <c r="DJ124" s="15"/>
      <c r="DN124" s="15"/>
      <c r="DO124" s="15"/>
      <c r="DS124" s="15"/>
      <c r="DT124" s="15"/>
    </row>
    <row r="125" spans="2:124" x14ac:dyDescent="0.25">
      <c r="B125">
        <v>1</v>
      </c>
      <c r="C125">
        <v>108</v>
      </c>
      <c r="D125" t="s">
        <v>117</v>
      </c>
      <c r="E125">
        <v>2085379321.18121</v>
      </c>
      <c r="F125">
        <f t="shared" si="78"/>
        <v>8.9166666666666661</v>
      </c>
      <c r="G125">
        <f t="shared" si="79"/>
        <v>9.3191850627210417</v>
      </c>
      <c r="AG125" s="12">
        <f t="shared" si="88"/>
        <v>8.8333333333333339</v>
      </c>
      <c r="AH125" s="24">
        <f t="shared" si="99"/>
        <v>9.1802120463835521</v>
      </c>
      <c r="AI125" s="23">
        <f t="shared" si="100"/>
        <v>8.7706651805582361</v>
      </c>
      <c r="AJ125" s="23">
        <f t="shared" si="101"/>
        <v>7.7191869744586574</v>
      </c>
      <c r="AK125" s="29">
        <f t="shared" si="97"/>
        <v>6.8264623682964283</v>
      </c>
      <c r="AL125" s="30">
        <f t="shared" si="98"/>
        <v>6.7371517171982482</v>
      </c>
      <c r="AM125" s="31">
        <f t="shared" si="96"/>
        <v>6.6621468925181881</v>
      </c>
      <c r="AN125" s="1">
        <f t="shared" si="89"/>
        <v>2.651303350072064E-2</v>
      </c>
      <c r="AO125" s="1">
        <f t="shared" si="90"/>
        <v>6.7173796637399599E-2</v>
      </c>
      <c r="AP125" s="1">
        <f t="shared" si="91"/>
        <v>1.1936206468448365E-2</v>
      </c>
      <c r="AQ125" s="1">
        <f t="shared" si="92"/>
        <v>0.15446230918531975</v>
      </c>
      <c r="AR125" s="1">
        <f t="shared" si="80"/>
        <v>2.6096056457386427E-2</v>
      </c>
      <c r="AT125" s="1">
        <f t="shared" si="93"/>
        <v>8.8333333333333339</v>
      </c>
      <c r="AU125" s="1">
        <f t="shared" si="81"/>
        <v>1422.5946098733225</v>
      </c>
      <c r="AV125" s="1">
        <f t="shared" si="82"/>
        <v>221.61553960236719</v>
      </c>
      <c r="AW125" s="1">
        <f t="shared" si="83"/>
        <v>7018.8725269270481</v>
      </c>
      <c r="AX125" s="1">
        <f t="shared" si="84"/>
        <v>41.913598960386423</v>
      </c>
      <c r="AY125" s="1">
        <f t="shared" si="95"/>
        <v>1468.4198054565695</v>
      </c>
      <c r="BF125" s="17"/>
      <c r="BH125" s="23">
        <f t="shared" si="85"/>
        <v>7.3668608157741735</v>
      </c>
      <c r="BI125">
        <f t="shared" si="86"/>
        <v>-1.4038043647840626</v>
      </c>
      <c r="BJ125">
        <v>38616828520257.203</v>
      </c>
      <c r="BK125">
        <v>367695723321.69</v>
      </c>
      <c r="BM125" s="28"/>
      <c r="BP125" s="33"/>
      <c r="BR125" s="29"/>
      <c r="BS125" s="21"/>
      <c r="BT125" s="33"/>
      <c r="BU125" s="33"/>
      <c r="BW125" s="17"/>
      <c r="BX125" s="17"/>
      <c r="BY125" s="33"/>
      <c r="BZ125" s="33"/>
      <c r="CD125" s="33"/>
      <c r="CE125" s="33"/>
      <c r="CJ125">
        <f t="shared" si="87"/>
        <v>7.3264623682964283</v>
      </c>
      <c r="CK125" s="17">
        <f t="shared" si="94"/>
        <v>7.3264623682964283</v>
      </c>
      <c r="CQ125" s="12"/>
      <c r="CT125">
        <f t="shared" si="65"/>
        <v>9.2999999124270207</v>
      </c>
      <c r="CU125">
        <f t="shared" si="66"/>
        <v>9.9166666666666661</v>
      </c>
      <c r="CV125">
        <f t="shared" si="67"/>
        <v>16.449300564611161</v>
      </c>
      <c r="CW125">
        <f t="shared" si="68"/>
        <v>10.20137895302069</v>
      </c>
      <c r="CX125">
        <f t="shared" si="69"/>
        <v>-9.6056862322077325</v>
      </c>
      <c r="CY125">
        <f t="shared" si="70"/>
        <v>-6.7648374988012607</v>
      </c>
      <c r="CZ125">
        <f t="shared" si="71"/>
        <v>8.5981766009212652</v>
      </c>
      <c r="DB125">
        <f t="shared" si="72"/>
        <v>-9.2999999124270207</v>
      </c>
      <c r="DC125">
        <f t="shared" si="73"/>
        <v>-8.9226012456755406</v>
      </c>
      <c r="DD125">
        <f t="shared" si="74"/>
        <v>-10.20137895302069</v>
      </c>
      <c r="DE125">
        <f t="shared" si="75"/>
        <v>9.6056862322077325</v>
      </c>
      <c r="DF125" s="17">
        <f t="shared" si="76"/>
        <v>6.7648374988012607</v>
      </c>
      <c r="DG125">
        <f t="shared" si="77"/>
        <v>-8.5981766009212652</v>
      </c>
      <c r="DI125" s="15"/>
      <c r="DJ125" s="15"/>
      <c r="DN125" s="15"/>
      <c r="DO125" s="15"/>
      <c r="DS125" s="15"/>
      <c r="DT125" s="15"/>
    </row>
    <row r="126" spans="2:124" x14ac:dyDescent="0.25">
      <c r="B126">
        <v>1</v>
      </c>
      <c r="C126">
        <v>109</v>
      </c>
      <c r="D126" t="s">
        <v>118</v>
      </c>
      <c r="E126">
        <v>2286818306.8641801</v>
      </c>
      <c r="F126">
        <f t="shared" si="78"/>
        <v>9</v>
      </c>
      <c r="G126">
        <f t="shared" si="79"/>
        <v>9.3592316602512913</v>
      </c>
      <c r="AG126" s="12">
        <f t="shared" si="88"/>
        <v>8.9166666666666661</v>
      </c>
      <c r="AH126" s="24">
        <f t="shared" si="99"/>
        <v>9.2002037052579357</v>
      </c>
      <c r="AI126" s="23">
        <f t="shared" si="100"/>
        <v>8.7568169666598674</v>
      </c>
      <c r="AJ126" s="23">
        <f t="shared" si="101"/>
        <v>7.7257275764882127</v>
      </c>
      <c r="AK126" s="29">
        <f t="shared" si="97"/>
        <v>6.8269795881627413</v>
      </c>
      <c r="AL126" s="30">
        <f t="shared" si="98"/>
        <v>6.7376689370645613</v>
      </c>
      <c r="AM126" s="31">
        <f t="shared" si="96"/>
        <v>6.6626641123845012</v>
      </c>
      <c r="AN126" s="1">
        <f t="shared" si="89"/>
        <v>6.9255197168710272E-2</v>
      </c>
      <c r="AO126" s="1">
        <f t="shared" si="90"/>
        <v>9.9842526475320686E-2</v>
      </c>
      <c r="AP126" s="1">
        <f t="shared" si="91"/>
        <v>3.5844693342407828E-2</v>
      </c>
      <c r="AQ126" s="1">
        <f t="shared" si="92"/>
        <v>9.294629302891344E-2</v>
      </c>
      <c r="AR126" s="1">
        <f t="shared" si="80"/>
        <v>8.6828876707223515E-2</v>
      </c>
      <c r="AT126" s="1">
        <f t="shared" si="93"/>
        <v>8.9166666666666661</v>
      </c>
      <c r="AU126" s="1">
        <f t="shared" si="81"/>
        <v>208.49481539657077</v>
      </c>
      <c r="AV126" s="1">
        <f t="shared" si="82"/>
        <v>100.31569255177416</v>
      </c>
      <c r="AW126" s="1">
        <f t="shared" si="83"/>
        <v>778.30579031224318</v>
      </c>
      <c r="AX126" s="1">
        <f t="shared" si="84"/>
        <v>115.75395882708919</v>
      </c>
      <c r="AY126" s="1">
        <f t="shared" si="95"/>
        <v>132.63912086223027</v>
      </c>
      <c r="BF126" s="17"/>
      <c r="BH126" s="23">
        <f t="shared" si="85"/>
        <v>7.3791560687466546</v>
      </c>
      <c r="BI126">
        <f t="shared" si="86"/>
        <v>-1.3776608979132128</v>
      </c>
      <c r="BJ126">
        <v>39108016565111.398</v>
      </c>
      <c r="BK126">
        <v>372186713148.71198</v>
      </c>
      <c r="BM126" s="28"/>
      <c r="BP126" s="33"/>
      <c r="BR126" s="29"/>
      <c r="BS126" s="21"/>
      <c r="BT126" s="33"/>
      <c r="BU126" s="33"/>
      <c r="BW126" s="17"/>
      <c r="BX126" s="17"/>
      <c r="BY126" s="33"/>
      <c r="BZ126" s="33"/>
      <c r="CD126" s="33"/>
      <c r="CE126" s="33"/>
      <c r="CJ126">
        <f t="shared" si="87"/>
        <v>7.3269795881627413</v>
      </c>
      <c r="CK126" s="17">
        <f t="shared" si="94"/>
        <v>7.3269795881627413</v>
      </c>
      <c r="CQ126" s="12"/>
      <c r="CT126">
        <f t="shared" si="65"/>
        <v>9.2999999271882317</v>
      </c>
      <c r="CU126">
        <f t="shared" si="66"/>
        <v>10</v>
      </c>
      <c r="CV126">
        <f t="shared" si="67"/>
        <v>16.537366724438552</v>
      </c>
      <c r="CW126">
        <f t="shared" si="68"/>
        <v>10.233083324273961</v>
      </c>
      <c r="CX126">
        <f t="shared" si="69"/>
        <v>-9.7406375575197472</v>
      </c>
      <c r="CY126">
        <f t="shared" si="70"/>
        <v>-6.8759139935174174</v>
      </c>
      <c r="CZ126">
        <f t="shared" si="71"/>
        <v>8.6161949145781946</v>
      </c>
      <c r="DB126">
        <f t="shared" si="72"/>
        <v>-9.2999999271882317</v>
      </c>
      <c r="DC126">
        <f t="shared" si="73"/>
        <v>-8.9983721168466388</v>
      </c>
      <c r="DD126">
        <f t="shared" si="74"/>
        <v>-10.233083324273961</v>
      </c>
      <c r="DE126">
        <f t="shared" si="75"/>
        <v>9.7406375575197472</v>
      </c>
      <c r="DF126" s="17">
        <f t="shared" si="76"/>
        <v>6.8759139935174174</v>
      </c>
      <c r="DG126">
        <f t="shared" si="77"/>
        <v>-8.6161949145781946</v>
      </c>
      <c r="DI126" s="15"/>
      <c r="DJ126" s="15"/>
      <c r="DN126" s="15"/>
      <c r="DO126" s="15"/>
      <c r="DS126" s="15"/>
      <c r="DT126" s="15"/>
    </row>
    <row r="127" spans="2:124" x14ac:dyDescent="0.25">
      <c r="B127">
        <v>1</v>
      </c>
      <c r="C127">
        <v>110</v>
      </c>
      <c r="D127" t="s">
        <v>119</v>
      </c>
      <c r="E127">
        <v>2108015901.1484101</v>
      </c>
      <c r="F127">
        <f t="shared" si="78"/>
        <v>9.0833333333333339</v>
      </c>
      <c r="G127">
        <f t="shared" si="79"/>
        <v>9.3238738825153504</v>
      </c>
      <c r="AG127" s="12">
        <f t="shared" si="88"/>
        <v>9</v>
      </c>
      <c r="AH127" s="24">
        <f t="shared" si="99"/>
        <v>9.2829361713779672</v>
      </c>
      <c r="AI127" s="23">
        <f t="shared" si="100"/>
        <v>8.7802560514348169</v>
      </c>
      <c r="AJ127" s="23">
        <f t="shared" si="101"/>
        <v>7.780952419395212</v>
      </c>
      <c r="AK127" s="29">
        <f t="shared" si="97"/>
        <v>6.8274968080290543</v>
      </c>
      <c r="AL127" s="30">
        <f t="shared" si="98"/>
        <v>6.7381861569308743</v>
      </c>
      <c r="AM127" s="31">
        <f t="shared" si="96"/>
        <v>6.6631813322508142</v>
      </c>
      <c r="AN127" s="1">
        <f t="shared" si="89"/>
        <v>0.10981277317983995</v>
      </c>
      <c r="AO127" s="1">
        <f t="shared" si="90"/>
        <v>2.9507986073001907E-3</v>
      </c>
      <c r="AP127" s="1">
        <f t="shared" si="91"/>
        <v>5.788948155417686E-3</v>
      </c>
      <c r="AQ127" s="1">
        <f t="shared" si="92"/>
        <v>0.13432793353429451</v>
      </c>
      <c r="AR127" s="1">
        <f t="shared" si="80"/>
        <v>3.2483265371378384E-2</v>
      </c>
      <c r="AT127" s="1">
        <f t="shared" si="93"/>
        <v>9</v>
      </c>
      <c r="AU127" s="1">
        <f t="shared" si="81"/>
        <v>82.926680563117912</v>
      </c>
      <c r="AV127" s="1">
        <f t="shared" si="82"/>
        <v>114847.31871316668</v>
      </c>
      <c r="AW127" s="1">
        <f t="shared" si="83"/>
        <v>29840.127863037029</v>
      </c>
      <c r="AX127" s="1">
        <f t="shared" si="84"/>
        <v>55.420103503513545</v>
      </c>
      <c r="AY127" s="1">
        <f t="shared" si="95"/>
        <v>947.72129632970177</v>
      </c>
      <c r="BF127" s="17"/>
      <c r="BH127" s="23">
        <f t="shared" si="85"/>
        <v>7.3914513244777904</v>
      </c>
      <c r="BI127">
        <f t="shared" si="86"/>
        <v>-1.3888047269570265</v>
      </c>
      <c r="BJ127">
        <v>39602174271214.797</v>
      </c>
      <c r="BK127">
        <v>376701091386.57703</v>
      </c>
      <c r="BM127" s="28"/>
      <c r="BP127" s="33"/>
      <c r="BR127" s="29"/>
      <c r="BS127" s="21"/>
      <c r="BT127" s="33"/>
      <c r="BU127" s="33"/>
      <c r="BW127" s="17"/>
      <c r="BX127" s="17"/>
      <c r="BY127" s="33"/>
      <c r="BZ127" s="33"/>
      <c r="CD127" s="33"/>
      <c r="CE127" s="33"/>
      <c r="CJ127">
        <f t="shared" si="87"/>
        <v>7.3274968080290543</v>
      </c>
      <c r="CK127" s="17">
        <f t="shared" si="94"/>
        <v>7.3274968080290543</v>
      </c>
      <c r="CQ127" s="12"/>
      <c r="CT127">
        <f t="shared" si="65"/>
        <v>9.2999999394613084</v>
      </c>
      <c r="CU127">
        <f t="shared" si="66"/>
        <v>10.083333333333334</v>
      </c>
      <c r="CV127">
        <f t="shared" si="67"/>
        <v>16.625498589895418</v>
      </c>
      <c r="CW127">
        <f t="shared" si="68"/>
        <v>10.264789668283575</v>
      </c>
      <c r="CX127">
        <f t="shared" si="69"/>
        <v>-9.8755888828317637</v>
      </c>
      <c r="CY127">
        <f t="shared" si="70"/>
        <v>-6.9869904882335749</v>
      </c>
      <c r="CZ127">
        <f t="shared" si="71"/>
        <v>8.6342133180346821</v>
      </c>
      <c r="DB127">
        <f t="shared" si="72"/>
        <v>-9.2999999394613084</v>
      </c>
      <c r="DC127">
        <f t="shared" si="73"/>
        <v>-9.0742086909182813</v>
      </c>
      <c r="DD127">
        <f t="shared" si="74"/>
        <v>-10.264789668283575</v>
      </c>
      <c r="DE127">
        <f t="shared" si="75"/>
        <v>9.8755888828317637</v>
      </c>
      <c r="DF127" s="17">
        <f t="shared" si="76"/>
        <v>6.9869904882335749</v>
      </c>
      <c r="DG127">
        <f t="shared" si="77"/>
        <v>-8.6342133180346821</v>
      </c>
      <c r="DI127" s="15"/>
      <c r="DJ127" s="15"/>
      <c r="DN127" s="15"/>
      <c r="DO127" s="15"/>
      <c r="DS127" s="15"/>
      <c r="DT127" s="15"/>
    </row>
    <row r="128" spans="2:124" x14ac:dyDescent="0.25">
      <c r="B128">
        <v>1</v>
      </c>
      <c r="C128">
        <v>111</v>
      </c>
      <c r="D128" t="s">
        <v>120</v>
      </c>
      <c r="E128">
        <v>2205437231.2653499</v>
      </c>
      <c r="F128">
        <f t="shared" si="78"/>
        <v>9.1666666666666661</v>
      </c>
      <c r="G128">
        <f t="shared" si="79"/>
        <v>9.3434947018772849</v>
      </c>
      <c r="AG128" s="12">
        <f t="shared" si="88"/>
        <v>9.0833333333333339</v>
      </c>
      <c r="AH128" s="24">
        <f t="shared" si="99"/>
        <v>9.3008261950903108</v>
      </c>
      <c r="AI128" s="23">
        <f t="shared" si="100"/>
        <v>8.7912254653407462</v>
      </c>
      <c r="AJ128" s="23">
        <f t="shared" si="101"/>
        <v>7.7693924717119929</v>
      </c>
      <c r="AK128" s="29">
        <f t="shared" si="97"/>
        <v>6.8280140278953683</v>
      </c>
      <c r="AL128" s="30">
        <f t="shared" si="98"/>
        <v>6.7387033767971882</v>
      </c>
      <c r="AM128" s="31">
        <f t="shared" si="96"/>
        <v>6.6636985521171281</v>
      </c>
      <c r="AN128" s="1">
        <f t="shared" si="89"/>
        <v>0.1114116238273011</v>
      </c>
      <c r="AO128" s="1">
        <f t="shared" si="90"/>
        <v>6.770307719157779E-3</v>
      </c>
      <c r="AP128" s="1">
        <f t="shared" si="91"/>
        <v>5.573756008718133E-2</v>
      </c>
      <c r="AQ128" s="1">
        <f t="shared" si="92"/>
        <v>0.14354814654660181</v>
      </c>
      <c r="AR128" s="1">
        <f t="shared" si="80"/>
        <v>2.2392524129709497E-4</v>
      </c>
      <c r="AT128" s="1">
        <f t="shared" si="93"/>
        <v>9.0833333333333339</v>
      </c>
      <c r="AU128" s="1">
        <f t="shared" si="81"/>
        <v>80.563623601600312</v>
      </c>
      <c r="AV128" s="1">
        <f t="shared" si="82"/>
        <v>21816.404798824893</v>
      </c>
      <c r="AW128" s="1">
        <f t="shared" si="83"/>
        <v>321.88748595459117</v>
      </c>
      <c r="AX128" s="1">
        <f t="shared" si="84"/>
        <v>48.529388753223444</v>
      </c>
      <c r="AY128" s="1">
        <f t="shared" si="95"/>
        <v>19943156.543430038</v>
      </c>
      <c r="BF128" s="17"/>
      <c r="BH128" s="23">
        <f t="shared" si="85"/>
        <v>7.4037465829652831</v>
      </c>
      <c r="BI128">
        <f t="shared" si="86"/>
        <v>-1.3874788823754631</v>
      </c>
      <c r="BJ128">
        <v>40099319595920.602</v>
      </c>
      <c r="BK128">
        <v>381238979867.46002</v>
      </c>
      <c r="BM128" s="28"/>
      <c r="BP128" s="33"/>
      <c r="BR128" s="29"/>
      <c r="BS128" s="21"/>
      <c r="BT128" s="33"/>
      <c r="BU128" s="33"/>
      <c r="BW128" s="17"/>
      <c r="BX128" s="17"/>
      <c r="BY128" s="33"/>
      <c r="BZ128" s="33"/>
      <c r="CD128" s="33"/>
      <c r="CE128" s="33"/>
      <c r="CJ128">
        <f t="shared" si="87"/>
        <v>7.3280140278953683</v>
      </c>
      <c r="CK128" s="17">
        <f t="shared" si="94"/>
        <v>7.3280140278953683</v>
      </c>
      <c r="CQ128" s="12"/>
      <c r="CT128">
        <f t="shared" si="65"/>
        <v>9.2999999496656471</v>
      </c>
      <c r="CU128">
        <f t="shared" si="66"/>
        <v>10.166666666666666</v>
      </c>
      <c r="CV128">
        <f t="shared" si="67"/>
        <v>16.713696106249856</v>
      </c>
      <c r="CW128">
        <f t="shared" si="68"/>
        <v>10.296497958653644</v>
      </c>
      <c r="CX128">
        <f t="shared" si="69"/>
        <v>-10.010540208143777</v>
      </c>
      <c r="CY128">
        <f t="shared" si="70"/>
        <v>-7.098066982949728</v>
      </c>
      <c r="CZ128">
        <f t="shared" si="71"/>
        <v>8.6522318109856613</v>
      </c>
      <c r="DB128">
        <f t="shared" si="72"/>
        <v>-9.2999999496656471</v>
      </c>
      <c r="DC128">
        <f t="shared" si="73"/>
        <v>-9.1501109131608374</v>
      </c>
      <c r="DD128">
        <f t="shared" si="74"/>
        <v>-10.296497958653644</v>
      </c>
      <c r="DE128">
        <f t="shared" si="75"/>
        <v>10.010540208143777</v>
      </c>
      <c r="DF128" s="17">
        <f t="shared" si="76"/>
        <v>7.098066982949728</v>
      </c>
      <c r="DG128">
        <f t="shared" si="77"/>
        <v>-8.6522318109856613</v>
      </c>
      <c r="DI128" s="15"/>
      <c r="DJ128" s="15"/>
      <c r="DN128" s="15"/>
      <c r="DO128" s="15"/>
      <c r="DS128" s="15"/>
      <c r="DT128" s="15"/>
    </row>
    <row r="129" spans="2:124" x14ac:dyDescent="0.25">
      <c r="B129">
        <v>1</v>
      </c>
      <c r="C129">
        <v>112</v>
      </c>
      <c r="D129" t="s">
        <v>121</v>
      </c>
      <c r="E129">
        <v>1998376044.0574501</v>
      </c>
      <c r="F129">
        <f t="shared" si="78"/>
        <v>9.25</v>
      </c>
      <c r="G129">
        <f t="shared" si="79"/>
        <v>9.3006772148671217</v>
      </c>
      <c r="AG129" s="12">
        <f t="shared" si="88"/>
        <v>9.1666666666666661</v>
      </c>
      <c r="AH129" s="24">
        <f t="shared" si="99"/>
        <v>9.3103978703903589</v>
      </c>
      <c r="AI129" s="23">
        <f t="shared" si="100"/>
        <v>8.7846874658798129</v>
      </c>
      <c r="AJ129" s="23">
        <f t="shared" si="101"/>
        <v>7.6847882440449187</v>
      </c>
      <c r="AK129" s="29">
        <f t="shared" si="97"/>
        <v>6.8285312477616813</v>
      </c>
      <c r="AL129" s="30">
        <f t="shared" si="98"/>
        <v>6.7392205966635013</v>
      </c>
      <c r="AM129" s="31">
        <f t="shared" si="96"/>
        <v>6.6642157719834412</v>
      </c>
      <c r="AN129" s="1">
        <f t="shared" si="89"/>
        <v>6.2878093646946728E-2</v>
      </c>
      <c r="AO129" s="1">
        <f t="shared" si="90"/>
        <v>6.4977931636534605E-2</v>
      </c>
      <c r="AP129" s="1">
        <f t="shared" si="91"/>
        <v>6.9999291305289368E-2</v>
      </c>
      <c r="AQ129" s="1">
        <f t="shared" si="92"/>
        <v>0.14856573920152466</v>
      </c>
      <c r="AR129" s="1">
        <f t="shared" si="80"/>
        <v>3.1923426239790054E-2</v>
      </c>
      <c r="AT129" s="1">
        <f t="shared" si="93"/>
        <v>9.1666666666666661</v>
      </c>
      <c r="AU129" s="1">
        <f t="shared" si="81"/>
        <v>252.93053790122212</v>
      </c>
      <c r="AV129" s="1">
        <f t="shared" si="82"/>
        <v>236.84718876510874</v>
      </c>
      <c r="AW129" s="1">
        <f t="shared" si="83"/>
        <v>204.08576504649116</v>
      </c>
      <c r="AX129" s="1">
        <f t="shared" si="84"/>
        <v>45.306724307962114</v>
      </c>
      <c r="AY129" s="1">
        <f t="shared" si="95"/>
        <v>981.25302082846167</v>
      </c>
      <c r="BF129" s="17"/>
      <c r="BH129" s="23">
        <f t="shared" si="85"/>
        <v>7.416041844206835</v>
      </c>
      <c r="BI129">
        <f t="shared" si="86"/>
        <v>-1.3686456216729779</v>
      </c>
      <c r="BJ129">
        <v>40599470605185.102</v>
      </c>
      <c r="BK129">
        <v>385800501058.29602</v>
      </c>
      <c r="BM129" s="28"/>
      <c r="BP129" s="33"/>
      <c r="BR129" s="29"/>
      <c r="BS129" s="21"/>
      <c r="BT129" s="33"/>
      <c r="BU129" s="33"/>
      <c r="BW129" s="17"/>
      <c r="BX129" s="17"/>
      <c r="BY129" s="33"/>
      <c r="BZ129" s="33"/>
      <c r="CD129" s="33"/>
      <c r="CE129" s="33"/>
      <c r="CJ129">
        <f t="shared" si="87"/>
        <v>7.3285312477616813</v>
      </c>
      <c r="CK129" s="17">
        <f t="shared" si="94"/>
        <v>7.3285312477616813</v>
      </c>
      <c r="CQ129" s="12"/>
      <c r="CT129">
        <f t="shared" si="65"/>
        <v>9.2999999581499537</v>
      </c>
      <c r="CU129">
        <f t="shared" si="66"/>
        <v>10.25</v>
      </c>
      <c r="CV129">
        <f t="shared" si="67"/>
        <v>16.801959218815576</v>
      </c>
      <c r="CW129">
        <f t="shared" si="68"/>
        <v>10.328208169341469</v>
      </c>
      <c r="CX129">
        <f t="shared" si="69"/>
        <v>-10.145491533455791</v>
      </c>
      <c r="CY129">
        <f t="shared" si="70"/>
        <v>-7.2091434776658865</v>
      </c>
      <c r="CZ129">
        <f t="shared" si="71"/>
        <v>8.6702503931271</v>
      </c>
      <c r="DB129">
        <f t="shared" si="72"/>
        <v>-9.2999999581499537</v>
      </c>
      <c r="DC129">
        <f t="shared" si="73"/>
        <v>-9.2260787288902915</v>
      </c>
      <c r="DD129">
        <f t="shared" si="74"/>
        <v>-10.328208169341469</v>
      </c>
      <c r="DE129">
        <f t="shared" si="75"/>
        <v>10.145491533455791</v>
      </c>
      <c r="DF129" s="17">
        <f t="shared" si="76"/>
        <v>7.2091434776658865</v>
      </c>
      <c r="DG129">
        <f t="shared" si="77"/>
        <v>-8.6702503931271</v>
      </c>
      <c r="DI129" s="15"/>
      <c r="DJ129" s="15"/>
      <c r="DN129" s="15"/>
      <c r="DO129" s="15"/>
      <c r="DS129" s="15"/>
      <c r="DT129" s="15"/>
    </row>
    <row r="130" spans="2:124" s="1" customFormat="1" x14ac:dyDescent="0.25">
      <c r="B130" s="1">
        <v>1</v>
      </c>
      <c r="C130" s="1">
        <v>113</v>
      </c>
      <c r="D130" s="1" t="s">
        <v>122</v>
      </c>
      <c r="E130" s="1">
        <v>2238285824.5837002</v>
      </c>
      <c r="F130">
        <f t="shared" si="78"/>
        <v>9.3333333333333339</v>
      </c>
      <c r="G130" s="1">
        <f t="shared" si="79"/>
        <v>9.349915544262684</v>
      </c>
      <c r="AG130" s="12">
        <f t="shared" si="88"/>
        <v>9.25</v>
      </c>
      <c r="AH130" s="24">
        <f t="shared" si="99"/>
        <v>9.2549848647726911</v>
      </c>
      <c r="AI130" s="23">
        <f t="shared" si="100"/>
        <v>8.8229777671422642</v>
      </c>
      <c r="AJ130" s="23">
        <f t="shared" si="101"/>
        <v>7.7382713311653903</v>
      </c>
      <c r="AK130" s="29">
        <f t="shared" si="97"/>
        <v>6.8290484676279943</v>
      </c>
      <c r="AL130" s="30">
        <f t="shared" si="98"/>
        <v>6.7397378165298143</v>
      </c>
      <c r="AM130" s="31">
        <f t="shared" si="96"/>
        <v>6.6647329918497542</v>
      </c>
      <c r="AN130" s="1">
        <f t="shared" si="89"/>
        <v>4.8414634518579615E-2</v>
      </c>
      <c r="AO130" s="1">
        <f t="shared" si="90"/>
        <v>1.3932686112802285E-2</v>
      </c>
      <c r="AP130" s="1">
        <f t="shared" si="91"/>
        <v>5.9983953221314371E-3</v>
      </c>
      <c r="AQ130" s="1">
        <f t="shared" si="92"/>
        <v>0.15177354555623815</v>
      </c>
      <c r="AR130" s="1">
        <f t="shared" si="80"/>
        <v>1.0714587075650681E-2</v>
      </c>
      <c r="AT130" s="1">
        <f t="shared" si="93"/>
        <v>9.25</v>
      </c>
      <c r="AU130" s="1">
        <f t="shared" si="81"/>
        <v>426.62537650796793</v>
      </c>
      <c r="AV130" s="1">
        <f t="shared" si="82"/>
        <v>5151.4595479036179</v>
      </c>
      <c r="AW130" s="1">
        <f t="shared" si="83"/>
        <v>27792.641868944094</v>
      </c>
      <c r="AX130" s="1">
        <f t="shared" si="84"/>
        <v>43.411804699735001</v>
      </c>
      <c r="AY130" s="1">
        <f t="shared" si="95"/>
        <v>8710.6210958827396</v>
      </c>
      <c r="BE130" s="24"/>
      <c r="BF130" s="19"/>
      <c r="BH130" s="23">
        <f t="shared" si="85"/>
        <v>7.4283371082001537</v>
      </c>
      <c r="BI130">
        <f t="shared" si="86"/>
        <v>-1.3946406589421105</v>
      </c>
      <c r="BJ130">
        <v>41102645474225</v>
      </c>
      <c r="BK130">
        <v>390385778064.08197</v>
      </c>
      <c r="BM130" s="28"/>
      <c r="BP130" s="34"/>
      <c r="BR130" s="29"/>
      <c r="BS130" s="19"/>
      <c r="BT130" s="34"/>
      <c r="BU130" s="34"/>
      <c r="BW130" s="17"/>
      <c r="BX130" s="19"/>
      <c r="BY130" s="34"/>
      <c r="BZ130" s="34"/>
      <c r="CB130"/>
      <c r="CD130" s="34"/>
      <c r="CE130" s="34"/>
      <c r="CJ130" s="1">
        <f t="shared" si="87"/>
        <v>7.3290484676279943</v>
      </c>
      <c r="CK130" s="19">
        <f t="shared" si="94"/>
        <v>7.3290484676279943</v>
      </c>
      <c r="CT130">
        <f t="shared" si="65"/>
        <v>9.2999999652041545</v>
      </c>
      <c r="CU130">
        <f t="shared" si="66"/>
        <v>10.333333333333334</v>
      </c>
      <c r="CV130">
        <f t="shared" si="67"/>
        <v>16.890287872951838</v>
      </c>
      <c r="CW130">
        <f t="shared" si="68"/>
        <v>10.359920274652803</v>
      </c>
      <c r="CX130">
        <f t="shared" si="69"/>
        <v>-10.280442858767804</v>
      </c>
      <c r="CY130">
        <f t="shared" si="70"/>
        <v>-7.3202199723820431</v>
      </c>
      <c r="CZ130">
        <f t="shared" si="71"/>
        <v>8.6882690641559996</v>
      </c>
      <c r="DB130">
        <f t="shared" si="72"/>
        <v>-9.2999999652041545</v>
      </c>
      <c r="DC130">
        <f t="shared" si="73"/>
        <v>-9.3021120834681721</v>
      </c>
      <c r="DD130">
        <f t="shared" si="74"/>
        <v>-10.359920274652803</v>
      </c>
      <c r="DE130">
        <f t="shared" si="75"/>
        <v>10.280442858767804</v>
      </c>
      <c r="DF130" s="17">
        <f t="shared" si="76"/>
        <v>7.3202199723820431</v>
      </c>
      <c r="DG130">
        <f t="shared" si="77"/>
        <v>-8.6882690641559996</v>
      </c>
    </row>
    <row r="131" spans="2:124" x14ac:dyDescent="0.25">
      <c r="B131">
        <v>1</v>
      </c>
      <c r="C131">
        <v>114</v>
      </c>
      <c r="D131" t="s">
        <v>123</v>
      </c>
      <c r="E131">
        <v>2221762580.4712501</v>
      </c>
      <c r="F131">
        <f t="shared" si="78"/>
        <v>9.4166666666666661</v>
      </c>
      <c r="G131">
        <f t="shared" si="79"/>
        <v>9.3466976479890747</v>
      </c>
      <c r="AG131" s="12">
        <f t="shared" si="88"/>
        <v>9.3333333333333339</v>
      </c>
      <c r="AH131" s="24">
        <f t="shared" si="99"/>
        <v>9.3359586427474266</v>
      </c>
      <c r="AI131" s="23">
        <f t="shared" si="100"/>
        <v>8.8414386155383706</v>
      </c>
      <c r="AJ131" s="23">
        <f t="shared" si="101"/>
        <v>7.8251311322703341</v>
      </c>
      <c r="AK131" s="29">
        <f t="shared" si="97"/>
        <v>6.8295656874943074</v>
      </c>
      <c r="AL131" s="30">
        <f t="shared" si="98"/>
        <v>6.7402550363961273</v>
      </c>
      <c r="AM131" s="31">
        <f t="shared" si="96"/>
        <v>6.6652502117160672</v>
      </c>
      <c r="AN131" s="1">
        <f t="shared" si="89"/>
        <v>8.3782625806897715E-2</v>
      </c>
      <c r="AO131" s="1">
        <f t="shared" si="90"/>
        <v>7.6648920391592656E-2</v>
      </c>
      <c r="AP131" s="1">
        <f t="shared" si="91"/>
        <v>1.1514981562979185E-2</v>
      </c>
      <c r="AQ131" s="1">
        <f t="shared" si="92"/>
        <v>0.12481040475848759</v>
      </c>
      <c r="AR131" s="1">
        <f t="shared" si="80"/>
        <v>3.2254635520349004E-2</v>
      </c>
      <c r="AT131" s="1">
        <f t="shared" si="93"/>
        <v>9.3333333333333339</v>
      </c>
      <c r="AU131" s="1">
        <f t="shared" si="81"/>
        <v>142.45971308242355</v>
      </c>
      <c r="AV131" s="1">
        <f t="shared" si="82"/>
        <v>170.21111462870084</v>
      </c>
      <c r="AW131" s="1">
        <f t="shared" si="83"/>
        <v>7541.7738630424328</v>
      </c>
      <c r="AX131" s="1">
        <f t="shared" si="84"/>
        <v>64.194588131112582</v>
      </c>
      <c r="AY131" s="1">
        <f t="shared" si="95"/>
        <v>961.20433900749663</v>
      </c>
      <c r="BF131" s="17"/>
      <c r="BH131" s="23">
        <f t="shared" si="85"/>
        <v>7.4406323749429459</v>
      </c>
      <c r="BI131">
        <f t="shared" si="86"/>
        <v>-1.4008062405954247</v>
      </c>
      <c r="BJ131">
        <v>41608862488178.203</v>
      </c>
      <c r="BK131">
        <v>394994934631.21399</v>
      </c>
      <c r="BM131" s="28"/>
      <c r="BP131" s="33"/>
      <c r="BR131" s="29"/>
      <c r="BS131" s="21"/>
      <c r="BT131" s="33"/>
      <c r="BU131" s="33"/>
      <c r="BW131" s="17"/>
      <c r="BX131" s="17"/>
      <c r="BY131" s="33"/>
      <c r="BZ131" s="33"/>
      <c r="CD131" s="33"/>
      <c r="CE131" s="33"/>
      <c r="CJ131">
        <f t="shared" si="87"/>
        <v>7.3295656874943074</v>
      </c>
      <c r="CK131" s="17">
        <f t="shared" si="94"/>
        <v>7.3295656874943074</v>
      </c>
      <c r="CQ131" s="12"/>
      <c r="CT131">
        <f t="shared" si="65"/>
        <v>9.2999999710693064</v>
      </c>
      <c r="CU131">
        <f t="shared" si="66"/>
        <v>10.416666666666666</v>
      </c>
      <c r="CV131">
        <f t="shared" si="67"/>
        <v>16.97868201406342</v>
      </c>
      <c r="CW131">
        <f t="shared" si="68"/>
        <v>10.391634249237196</v>
      </c>
      <c r="CX131">
        <f t="shared" si="69"/>
        <v>-10.415394184079817</v>
      </c>
      <c r="CY131">
        <f t="shared" si="70"/>
        <v>-7.431296467098198</v>
      </c>
      <c r="CZ131">
        <f t="shared" si="71"/>
        <v>8.7062878237703867</v>
      </c>
      <c r="DB131">
        <f t="shared" si="72"/>
        <v>-9.2999999710693064</v>
      </c>
      <c r="DC131">
        <f t="shared" si="73"/>
        <v>-9.3782109223015233</v>
      </c>
      <c r="DD131">
        <f t="shared" si="74"/>
        <v>-10.391634249237196</v>
      </c>
      <c r="DE131">
        <f t="shared" si="75"/>
        <v>10.415394184079817</v>
      </c>
      <c r="DF131" s="17">
        <f t="shared" si="76"/>
        <v>7.431296467098198</v>
      </c>
      <c r="DG131">
        <f t="shared" si="77"/>
        <v>-8.7062878237703867</v>
      </c>
      <c r="DI131" s="15"/>
      <c r="DJ131" s="15"/>
      <c r="DN131" s="15"/>
      <c r="DO131" s="15"/>
      <c r="DS131" s="15"/>
      <c r="DT131" s="15"/>
    </row>
    <row r="132" spans="2:124" x14ac:dyDescent="0.25">
      <c r="B132">
        <v>1</v>
      </c>
      <c r="C132">
        <v>115</v>
      </c>
      <c r="D132" t="s">
        <v>124</v>
      </c>
      <c r="E132">
        <v>2222264683.9225702</v>
      </c>
      <c r="F132">
        <f t="shared" si="78"/>
        <v>9.5</v>
      </c>
      <c r="G132">
        <f t="shared" si="79"/>
        <v>9.3467957845423442</v>
      </c>
      <c r="AG132" s="12">
        <f t="shared" si="88"/>
        <v>9.4166666666666661</v>
      </c>
      <c r="AH132" s="24">
        <f t="shared" si="99"/>
        <v>9.2552931235409162</v>
      </c>
      <c r="AI132" s="23">
        <f t="shared" si="100"/>
        <v>8.8170062884468425</v>
      </c>
      <c r="AJ132" s="23">
        <f t="shared" si="101"/>
        <v>7.6856251495219094</v>
      </c>
      <c r="AK132" s="29">
        <f t="shared" si="97"/>
        <v>6.8300829073606213</v>
      </c>
      <c r="AL132" s="30">
        <f t="shared" si="98"/>
        <v>6.7407722562624413</v>
      </c>
      <c r="AM132" s="31">
        <f t="shared" si="96"/>
        <v>6.6657674315823812</v>
      </c>
      <c r="AN132" s="1">
        <f t="shared" si="89"/>
        <v>4.1672434159482845E-2</v>
      </c>
      <c r="AO132" s="1">
        <f t="shared" si="90"/>
        <v>6.6200835754657919E-2</v>
      </c>
      <c r="AP132" s="1">
        <f t="shared" si="91"/>
        <v>7.3489672192563915E-2</v>
      </c>
      <c r="AQ132" s="1">
        <f t="shared" si="92"/>
        <v>0.12787601704461513</v>
      </c>
      <c r="AR132" s="1">
        <f t="shared" si="80"/>
        <v>6.8372610439485781E-2</v>
      </c>
      <c r="AT132" s="1">
        <f t="shared" si="93"/>
        <v>9.4166666666666661</v>
      </c>
      <c r="AU132" s="1">
        <f t="shared" si="81"/>
        <v>575.84057346107295</v>
      </c>
      <c r="AV132" s="1">
        <f t="shared" si="82"/>
        <v>228.17762504283115</v>
      </c>
      <c r="AW132" s="1">
        <f t="shared" si="83"/>
        <v>185.16008848493667</v>
      </c>
      <c r="AX132" s="1">
        <f t="shared" si="84"/>
        <v>61.153567625313372</v>
      </c>
      <c r="AY132" s="1">
        <f t="shared" si="95"/>
        <v>213.91226053256807</v>
      </c>
      <c r="BF132" s="17"/>
      <c r="BH132" s="23">
        <f t="shared" si="85"/>
        <v>7.452927644432922</v>
      </c>
      <c r="BI132">
        <f t="shared" si="86"/>
        <v>-1.3640786440139205</v>
      </c>
      <c r="BJ132">
        <v>42118140042768.703</v>
      </c>
      <c r="BK132">
        <v>399628095150.81897</v>
      </c>
      <c r="BM132" s="28"/>
      <c r="BP132" s="33"/>
      <c r="BR132" s="29"/>
      <c r="BS132" s="21"/>
      <c r="BT132" s="33"/>
      <c r="BU132" s="33"/>
      <c r="BW132" s="17"/>
      <c r="BX132" s="17"/>
      <c r="BY132" s="33"/>
      <c r="BZ132" s="33"/>
      <c r="CD132" s="33"/>
      <c r="CE132" s="33"/>
      <c r="CJ132">
        <f t="shared" si="87"/>
        <v>7.3300829073606213</v>
      </c>
      <c r="CK132" s="17">
        <f t="shared" si="94"/>
        <v>7.3300829073606213</v>
      </c>
      <c r="CQ132" s="12"/>
      <c r="CT132">
        <f t="shared" si="65"/>
        <v>9.2999999759458341</v>
      </c>
      <c r="CU132">
        <f t="shared" si="66"/>
        <v>10.5</v>
      </c>
      <c r="CV132">
        <f t="shared" si="67"/>
        <v>17.067141587600577</v>
      </c>
      <c r="CW132">
        <f t="shared" si="68"/>
        <v>10.423350068083391</v>
      </c>
      <c r="CX132">
        <f t="shared" si="69"/>
        <v>-10.550345509391834</v>
      </c>
      <c r="CY132">
        <f t="shared" si="70"/>
        <v>-7.5423729618143565</v>
      </c>
      <c r="CZ132">
        <f t="shared" si="71"/>
        <v>8.7243066716693196</v>
      </c>
      <c r="DB132">
        <f t="shared" si="72"/>
        <v>-9.2999999759458341</v>
      </c>
      <c r="DC132">
        <f t="shared" si="73"/>
        <v>-9.4543751908428657</v>
      </c>
      <c r="DD132">
        <f t="shared" si="74"/>
        <v>-10.423350068083391</v>
      </c>
      <c r="DE132">
        <f t="shared" si="75"/>
        <v>10.550345509391834</v>
      </c>
      <c r="DF132" s="17">
        <f t="shared" si="76"/>
        <v>7.5423729618143565</v>
      </c>
      <c r="DG132">
        <f t="shared" si="77"/>
        <v>-8.7243066716693196</v>
      </c>
      <c r="DI132" s="15"/>
      <c r="DJ132" s="15"/>
      <c r="DN132" s="15"/>
      <c r="DO132" s="15"/>
      <c r="DS132" s="15"/>
      <c r="DT132" s="15"/>
    </row>
    <row r="133" spans="2:124" x14ac:dyDescent="0.25">
      <c r="B133">
        <v>1</v>
      </c>
      <c r="C133">
        <v>116</v>
      </c>
      <c r="D133" t="s">
        <v>125</v>
      </c>
      <c r="E133">
        <v>2128317058.493</v>
      </c>
      <c r="F133">
        <f t="shared" si="78"/>
        <v>9.5833333333333339</v>
      </c>
      <c r="G133">
        <f t="shared" si="79"/>
        <v>9.3280363259242307</v>
      </c>
      <c r="AG133" s="12">
        <f t="shared" si="88"/>
        <v>9.5</v>
      </c>
      <c r="AH133" s="24">
        <f t="shared" si="99"/>
        <v>9.246856256190604</v>
      </c>
      <c r="AI133" s="23">
        <f t="shared" si="100"/>
        <v>8.7994310763068935</v>
      </c>
      <c r="AJ133" s="23">
        <f t="shared" si="101"/>
        <v>7.6989816158336088</v>
      </c>
      <c r="AK133" s="29">
        <f t="shared" si="97"/>
        <v>6.8306001272269343</v>
      </c>
      <c r="AL133" s="30">
        <f t="shared" si="98"/>
        <v>6.7412894761287543</v>
      </c>
      <c r="AM133" s="31">
        <f t="shared" si="96"/>
        <v>6.6662846514486942</v>
      </c>
      <c r="AN133" s="1">
        <f t="shared" si="89"/>
        <v>7.0902269022750736E-2</v>
      </c>
      <c r="AO133" s="1">
        <f t="shared" si="90"/>
        <v>3.1473345636256943E-2</v>
      </c>
      <c r="AP133" s="1">
        <f t="shared" si="91"/>
        <v>5.4877806358790489E-4</v>
      </c>
      <c r="AQ133" s="1">
        <f t="shared" si="92"/>
        <v>0.14946617177305402</v>
      </c>
      <c r="AR133" s="1">
        <f t="shared" si="80"/>
        <v>1.1131080316438604E-2</v>
      </c>
      <c r="AT133" s="1">
        <f t="shared" si="93"/>
        <v>9.5</v>
      </c>
      <c r="AU133" s="1">
        <f t="shared" si="81"/>
        <v>198.92058716938843</v>
      </c>
      <c r="AV133" s="1">
        <f t="shared" si="82"/>
        <v>1009.5182574890827</v>
      </c>
      <c r="AW133" s="1">
        <f t="shared" si="83"/>
        <v>3320523.1636657538</v>
      </c>
      <c r="AX133" s="1">
        <f t="shared" si="84"/>
        <v>44.762483872868138</v>
      </c>
      <c r="AY133" s="1">
        <f t="shared" si="95"/>
        <v>8070.9632007028731</v>
      </c>
      <c r="BF133" s="17"/>
      <c r="BH133" s="23">
        <f t="shared" si="85"/>
        <v>7.465222916667793</v>
      </c>
      <c r="BI133">
        <f t="shared" si="86"/>
        <v>-1.3342081596391004</v>
      </c>
      <c r="BJ133">
        <v>42630496644975.203</v>
      </c>
      <c r="BK133">
        <v>404285384662.11798</v>
      </c>
      <c r="BM133" s="28"/>
      <c r="BP133" s="33"/>
      <c r="BR133" s="29"/>
      <c r="BS133" s="21"/>
      <c r="BT133" s="33"/>
      <c r="BU133" s="33"/>
      <c r="BW133" s="17"/>
      <c r="BX133" s="17"/>
      <c r="BY133" s="33"/>
      <c r="BZ133" s="33"/>
      <c r="CD133" s="33"/>
      <c r="CE133" s="33"/>
      <c r="CJ133">
        <f t="shared" si="87"/>
        <v>7.3306001272269343</v>
      </c>
      <c r="CK133" s="17">
        <f t="shared" si="94"/>
        <v>7.3306001272269343</v>
      </c>
      <c r="CQ133" s="12"/>
      <c r="CT133">
        <f t="shared" si="65"/>
        <v>9.299999980000381</v>
      </c>
      <c r="CU133">
        <f t="shared" si="66"/>
        <v>10.583333333333334</v>
      </c>
      <c r="CV133">
        <f t="shared" si="67"/>
        <v>17.155666539059002</v>
      </c>
      <c r="CW133">
        <f t="shared" si="68"/>
        <v>10.455067706514786</v>
      </c>
      <c r="CX133">
        <f t="shared" si="69"/>
        <v>-10.685296834703848</v>
      </c>
      <c r="CY133">
        <f t="shared" si="70"/>
        <v>-7.6534494565305113</v>
      </c>
      <c r="CZ133">
        <f t="shared" si="71"/>
        <v>8.7423256075528748</v>
      </c>
      <c r="DB133">
        <f t="shared" si="72"/>
        <v>-9.299999980000381</v>
      </c>
      <c r="DC133">
        <f t="shared" si="73"/>
        <v>-9.5306048345901573</v>
      </c>
      <c r="DD133">
        <f t="shared" si="74"/>
        <v>-10.455067706514786</v>
      </c>
      <c r="DE133">
        <f t="shared" si="75"/>
        <v>10.685296834703848</v>
      </c>
      <c r="DF133" s="17">
        <f t="shared" si="76"/>
        <v>7.6534494565305113</v>
      </c>
      <c r="DG133">
        <f t="shared" si="77"/>
        <v>-8.7423256075528748</v>
      </c>
      <c r="DI133" s="15"/>
      <c r="DJ133" s="15"/>
      <c r="DN133" s="15"/>
      <c r="DO133" s="15"/>
      <c r="DS133" s="15"/>
      <c r="DT133" s="15"/>
    </row>
    <row r="134" spans="2:124" x14ac:dyDescent="0.25">
      <c r="B134">
        <v>1</v>
      </c>
      <c r="C134">
        <v>117</v>
      </c>
      <c r="D134" t="s">
        <v>126</v>
      </c>
      <c r="E134">
        <v>2474598306.8400202</v>
      </c>
      <c r="F134">
        <f t="shared" si="78"/>
        <v>9.6666666666666661</v>
      </c>
      <c r="G134">
        <f t="shared" si="79"/>
        <v>9.3935047114387906</v>
      </c>
      <c r="AG134" s="12">
        <f t="shared" si="88"/>
        <v>9.5833333333333339</v>
      </c>
      <c r="AH134" s="24">
        <f t="shared" si="99"/>
        <v>9.2499096050605818</v>
      </c>
      <c r="AI134" s="23">
        <f t="shared" si="100"/>
        <v>8.7937045741160773</v>
      </c>
      <c r="AJ134" s="23">
        <f t="shared" si="101"/>
        <v>7.755415260910147</v>
      </c>
      <c r="AK134" s="29">
        <f t="shared" si="97"/>
        <v>6.8311173470932474</v>
      </c>
      <c r="AL134" s="30">
        <f t="shared" si="98"/>
        <v>6.7418066959950673</v>
      </c>
      <c r="AM134" s="31">
        <f t="shared" si="96"/>
        <v>6.6668018713150072</v>
      </c>
      <c r="AN134" s="1">
        <f t="shared" si="89"/>
        <v>5.8614249687096436E-2</v>
      </c>
      <c r="AO134" s="1">
        <f t="shared" si="90"/>
        <v>3.9580141151366974E-2</v>
      </c>
      <c r="AP134" s="1">
        <f t="shared" si="91"/>
        <v>2.2915169955151814E-2</v>
      </c>
      <c r="AQ134" s="1">
        <f t="shared" si="92"/>
        <v>0.18607682425116628</v>
      </c>
      <c r="AR134" s="1">
        <f t="shared" si="80"/>
        <v>2.2152196606290149E-2</v>
      </c>
      <c r="AT134" s="1">
        <f t="shared" si="93"/>
        <v>9.5833333333333339</v>
      </c>
      <c r="AU134" s="1">
        <f t="shared" si="81"/>
        <v>291.06740902398968</v>
      </c>
      <c r="AV134" s="1">
        <f t="shared" si="82"/>
        <v>638.3300984101279</v>
      </c>
      <c r="AW134" s="1">
        <f t="shared" si="83"/>
        <v>1904.3809775163231</v>
      </c>
      <c r="AX134" s="1">
        <f t="shared" si="84"/>
        <v>28.88121298103075</v>
      </c>
      <c r="AY134" s="1">
        <f t="shared" si="95"/>
        <v>2037.8227462692964</v>
      </c>
      <c r="BF134" s="17"/>
      <c r="BH134" s="23">
        <f t="shared" si="85"/>
        <v>7.4775181916452729</v>
      </c>
      <c r="BI134">
        <f t="shared" si="86"/>
        <v>-1.3161863824708044</v>
      </c>
      <c r="BJ134">
        <v>43145950913704.398</v>
      </c>
      <c r="BK134">
        <v>408966928855.80603</v>
      </c>
      <c r="BM134" s="28"/>
      <c r="BP134" s="33"/>
      <c r="BR134" s="29"/>
      <c r="BS134" s="21"/>
      <c r="BT134" s="33"/>
      <c r="BU134" s="33"/>
      <c r="BW134" s="17"/>
      <c r="BX134" s="17"/>
      <c r="BY134" s="33"/>
      <c r="BZ134" s="33"/>
      <c r="CD134" s="33"/>
      <c r="CE134" s="33"/>
      <c r="CJ134">
        <f t="shared" si="87"/>
        <v>7.3311173470932474</v>
      </c>
      <c r="CK134" s="17">
        <f t="shared" si="94"/>
        <v>7.3311173470932474</v>
      </c>
      <c r="CQ134" s="12"/>
      <c r="CT134">
        <f t="shared" ref="CT134:CT197" si="102">LOG(Nmax/(1+(Nmax/No-1)*EXP(-Kg*CU134)))</f>
        <v>9.2999999833714959</v>
      </c>
      <c r="CU134">
        <f t="shared" ref="CU134:CU197" si="103">AG147</f>
        <v>10.666666666666666</v>
      </c>
      <c r="CV134">
        <f t="shared" ref="CV134:CV197" si="104">LOG(No*EXP((Kg-mo_11+so_11^2/a_11)*AG147+so_11^2/a_11^2*(EXP(-a_11*AG147)-1)))</f>
        <v>17.244256813979781</v>
      </c>
      <c r="CW134">
        <f t="shared" ref="CW134:CW197" si="105">LOG(No*EXP((Kg-mo_44+so_44^2/a_44)*AG147+so_44^2/a_44^2*(EXP(-a_44*AG147)-1)))</f>
        <v>10.486787140184958</v>
      </c>
      <c r="CX134">
        <f t="shared" ref="CX134:CX197" si="106">LOG(No*EXP((Kg-mo_16+so_16^2/a_16)*AG147+so_16^2/a_16^2*(EXP(-a_16*AG147)-1)))</f>
        <v>-10.820248160015861</v>
      </c>
      <c r="CY134">
        <f t="shared" ref="CY134:CY197" si="107">LOG(No*EXP((Kg-mo_64+so_64^2/a_64)*AG147+so_64^2/a_64^2*(EXP(-a_64*AG147)-1)))</f>
        <v>-7.7645259512466662</v>
      </c>
      <c r="CZ134">
        <f t="shared" ref="CZ134:CZ197" si="108">LOG(No*EXP((Kg-mo_256+so_256^2/a_256)*AG147+so_256^2/a_256^2*(EXP(-a_256*AG147)-1)))</f>
        <v>8.76034463112215</v>
      </c>
      <c r="DB134">
        <f t="shared" si="72"/>
        <v>-9.2999999833714959</v>
      </c>
      <c r="DC134">
        <f t="shared" si="73"/>
        <v>-9.6068997990867437</v>
      </c>
      <c r="DD134">
        <f t="shared" si="74"/>
        <v>-10.486787140184958</v>
      </c>
      <c r="DE134">
        <f t="shared" si="75"/>
        <v>10.820248160015861</v>
      </c>
      <c r="DF134" s="17">
        <f t="shared" si="76"/>
        <v>7.7645259512466662</v>
      </c>
      <c r="DG134">
        <f t="shared" si="77"/>
        <v>-8.76034463112215</v>
      </c>
      <c r="DI134" s="15"/>
      <c r="DJ134" s="15"/>
      <c r="DN134" s="15"/>
      <c r="DO134" s="15"/>
      <c r="DS134" s="15"/>
      <c r="DT134" s="15"/>
    </row>
    <row r="135" spans="2:124" x14ac:dyDescent="0.25">
      <c r="B135">
        <v>1</v>
      </c>
      <c r="C135">
        <v>118</v>
      </c>
      <c r="D135" t="s">
        <v>127</v>
      </c>
      <c r="E135">
        <v>2188241684.0288501</v>
      </c>
      <c r="F135">
        <f t="shared" si="78"/>
        <v>9.75</v>
      </c>
      <c r="G135">
        <f t="shared" si="79"/>
        <v>9.3400952866940834</v>
      </c>
      <c r="AG135" s="12">
        <f t="shared" si="88"/>
        <v>9.6666666666666661</v>
      </c>
      <c r="AH135" s="24">
        <f t="shared" si="99"/>
        <v>9.2732219933055244</v>
      </c>
      <c r="AI135" s="23">
        <f t="shared" si="100"/>
        <v>8.7807961911999239</v>
      </c>
      <c r="AJ135" s="23">
        <f t="shared" si="101"/>
        <v>7.778684481646116</v>
      </c>
      <c r="AK135" s="29">
        <f t="shared" si="97"/>
        <v>6.8316345669595604</v>
      </c>
      <c r="AL135" s="30">
        <f t="shared" si="98"/>
        <v>6.7423239158613804</v>
      </c>
      <c r="AM135" s="31">
        <f t="shared" si="96"/>
        <v>6.6673190911813203</v>
      </c>
      <c r="AN135" s="1">
        <f t="shared" si="89"/>
        <v>6.9039957296190557E-2</v>
      </c>
      <c r="AO135" s="1">
        <f t="shared" si="90"/>
        <v>2.9653611897757098E-2</v>
      </c>
      <c r="AP135" s="1">
        <f t="shared" si="91"/>
        <v>1.4818601808418296E-4</v>
      </c>
      <c r="AQ135" s="1">
        <f t="shared" si="92"/>
        <v>0.15028851196134577</v>
      </c>
      <c r="AR135" s="1">
        <f t="shared" si="80"/>
        <v>8.2661966559648067E-2</v>
      </c>
      <c r="AT135" s="1">
        <f t="shared" si="93"/>
        <v>9.6666666666666661</v>
      </c>
      <c r="AU135" s="1">
        <f t="shared" si="81"/>
        <v>209.79685418305485</v>
      </c>
      <c r="AV135" s="1">
        <f t="shared" si="82"/>
        <v>1137.2208183869363</v>
      </c>
      <c r="AW135" s="1">
        <f t="shared" si="83"/>
        <v>45539215.36751128</v>
      </c>
      <c r="AX135" s="1">
        <f t="shared" si="84"/>
        <v>44.273966400345429</v>
      </c>
      <c r="AY135" s="1">
        <f t="shared" si="95"/>
        <v>146.34858704615255</v>
      </c>
      <c r="BF135" s="17"/>
      <c r="BH135" s="23">
        <f t="shared" si="85"/>
        <v>7.4898134693630771</v>
      </c>
      <c r="BI135">
        <f t="shared" si="86"/>
        <v>-1.2909827218368468</v>
      </c>
      <c r="BJ135">
        <v>43664521580468.297</v>
      </c>
      <c r="BK135">
        <v>413672854077.44299</v>
      </c>
      <c r="BM135" s="28"/>
      <c r="BP135" s="33"/>
      <c r="BR135" s="29"/>
      <c r="BS135" s="21"/>
      <c r="BT135" s="33"/>
      <c r="BU135" s="33"/>
      <c r="BW135" s="17"/>
      <c r="BX135" s="17"/>
      <c r="BY135" s="33"/>
      <c r="BZ135" s="33"/>
      <c r="CD135" s="33"/>
      <c r="CE135" s="33"/>
      <c r="CJ135">
        <f t="shared" si="87"/>
        <v>7.3316345669595604</v>
      </c>
      <c r="CK135" s="17">
        <f t="shared" si="94"/>
        <v>7.3316345669595604</v>
      </c>
      <c r="CQ135" s="12"/>
      <c r="CT135">
        <f t="shared" si="102"/>
        <v>9.2999999861743792</v>
      </c>
      <c r="CU135">
        <f t="shared" si="103"/>
        <v>10.75</v>
      </c>
      <c r="CV135">
        <f t="shared" si="104"/>
        <v>17.332912357949382</v>
      </c>
      <c r="CW135">
        <f t="shared" si="105"/>
        <v>10.518508345073245</v>
      </c>
      <c r="CX135">
        <f t="shared" si="106"/>
        <v>-10.955199485327874</v>
      </c>
      <c r="CY135">
        <f t="shared" si="107"/>
        <v>-7.8756024459628238</v>
      </c>
      <c r="CZ135">
        <f t="shared" si="108"/>
        <v>8.7783637420792573</v>
      </c>
      <c r="DB135">
        <f t="shared" ref="DB135:DB198" si="109">BE148-CT135</f>
        <v>-9.2999999861743792</v>
      </c>
      <c r="DC135">
        <f t="shared" ref="DC135:DC198" si="110">BH148-CV135</f>
        <v>-9.6832600299213567</v>
      </c>
      <c r="DD135">
        <f t="shared" ref="DD135:DD198" si="111">BM148-CW135</f>
        <v>-10.518508345073245</v>
      </c>
      <c r="DE135">
        <f t="shared" ref="DE135:DE198" si="112">BR148-CX135</f>
        <v>10.955199485327874</v>
      </c>
      <c r="DF135" s="17">
        <f t="shared" ref="DF135:DF198" si="113">BW148-CY135</f>
        <v>7.8756024459628238</v>
      </c>
      <c r="DG135">
        <f t="shared" ref="DG135:DG198" si="114">CB148-CZ135</f>
        <v>-8.7783637420792573</v>
      </c>
      <c r="DI135" s="15"/>
      <c r="DJ135" s="15"/>
      <c r="DN135" s="15"/>
      <c r="DO135" s="15"/>
      <c r="DS135" s="15"/>
      <c r="DT135" s="15"/>
    </row>
    <row r="136" spans="2:124" x14ac:dyDescent="0.25">
      <c r="B136">
        <v>1</v>
      </c>
      <c r="C136">
        <v>119</v>
      </c>
      <c r="D136" t="s">
        <v>128</v>
      </c>
      <c r="E136">
        <v>2633938176.0731502</v>
      </c>
      <c r="F136">
        <f t="shared" si="78"/>
        <v>9.8333333333333339</v>
      </c>
      <c r="G136">
        <f t="shared" si="79"/>
        <v>9.4206055769638866</v>
      </c>
      <c r="AG136" s="12">
        <f t="shared" si="88"/>
        <v>9.75</v>
      </c>
      <c r="AH136" s="24">
        <f t="shared" si="99"/>
        <v>9.249206185220924</v>
      </c>
      <c r="AI136" s="23">
        <f t="shared" si="100"/>
        <v>8.8259270351235575</v>
      </c>
      <c r="AJ136" s="23">
        <f t="shared" si="101"/>
        <v>7.7353435561342421</v>
      </c>
      <c r="AK136" s="29">
        <f t="shared" si="97"/>
        <v>6.8321517868258743</v>
      </c>
      <c r="AL136" s="30">
        <f t="shared" si="98"/>
        <v>6.7428411357276943</v>
      </c>
      <c r="AM136" s="31">
        <f t="shared" si="96"/>
        <v>6.6678363110476342</v>
      </c>
      <c r="AN136" s="1">
        <f t="shared" si="89"/>
        <v>4.3293989772092534E-2</v>
      </c>
      <c r="AO136" s="1">
        <f t="shared" si="90"/>
        <v>7.2504704538139439E-2</v>
      </c>
      <c r="AP136" s="1">
        <f t="shared" si="91"/>
        <v>1.1845346150324032E-2</v>
      </c>
      <c r="AQ136" s="1">
        <f t="shared" si="92"/>
        <v>0.17210100630891775</v>
      </c>
      <c r="AR136" s="1">
        <f t="shared" si="80"/>
        <v>2.0676807108670713E-2</v>
      </c>
      <c r="AT136" s="1">
        <f t="shared" si="93"/>
        <v>9.75</v>
      </c>
      <c r="AU136" s="1">
        <f t="shared" si="81"/>
        <v>533.51272154097671</v>
      </c>
      <c r="AV136" s="1">
        <f t="shared" si="82"/>
        <v>190.22501446252497</v>
      </c>
      <c r="AW136" s="1">
        <f t="shared" si="83"/>
        <v>7126.9627218838168</v>
      </c>
      <c r="AX136" s="1">
        <f t="shared" si="84"/>
        <v>33.762389866140452</v>
      </c>
      <c r="AY136" s="1">
        <f t="shared" si="95"/>
        <v>2339.0152180604355</v>
      </c>
      <c r="BF136" s="17"/>
      <c r="BH136" s="23">
        <f t="shared" si="85"/>
        <v>7.5021087498189232</v>
      </c>
      <c r="BI136">
        <f t="shared" si="86"/>
        <v>-1.3238182853046343</v>
      </c>
      <c r="BJ136">
        <v>44186227490064.203</v>
      </c>
      <c r="BK136">
        <v>418403287330.867</v>
      </c>
      <c r="BM136" s="28"/>
      <c r="BP136" s="33"/>
      <c r="BR136" s="29"/>
      <c r="BS136" s="21"/>
      <c r="BT136" s="33"/>
      <c r="BU136" s="33"/>
      <c r="BW136" s="17"/>
      <c r="BX136" s="17"/>
      <c r="BY136" s="33"/>
      <c r="BZ136" s="33"/>
      <c r="CD136" s="33"/>
      <c r="CE136" s="33"/>
      <c r="CJ136">
        <f t="shared" si="87"/>
        <v>7.3321517868258743</v>
      </c>
      <c r="CK136" s="17">
        <f t="shared" si="94"/>
        <v>7.3321517868258743</v>
      </c>
      <c r="CQ136" s="12"/>
      <c r="CT136">
        <f t="shared" si="102"/>
        <v>9.2999999885048119</v>
      </c>
      <c r="CU136">
        <f t="shared" si="103"/>
        <v>10.833333333333334</v>
      </c>
      <c r="CV136">
        <f t="shared" si="104"/>
        <v>17.421633116599573</v>
      </c>
      <c r="CW136">
        <f t="shared" si="105"/>
        <v>10.550231297480385</v>
      </c>
      <c r="CX136">
        <f t="shared" si="106"/>
        <v>-11.090150810639891</v>
      </c>
      <c r="CY136">
        <f t="shared" si="107"/>
        <v>-7.9866789406789787</v>
      </c>
      <c r="CZ136">
        <f t="shared" si="108"/>
        <v>8.7963829401273212</v>
      </c>
      <c r="DB136">
        <f t="shared" si="109"/>
        <v>-9.2999999885048119</v>
      </c>
      <c r="DC136">
        <f t="shared" si="110"/>
        <v>-9.7596854727280196</v>
      </c>
      <c r="DD136">
        <f t="shared" si="111"/>
        <v>-10.550231297480385</v>
      </c>
      <c r="DE136">
        <f t="shared" si="112"/>
        <v>11.090150810639891</v>
      </c>
      <c r="DF136" s="17">
        <f t="shared" si="113"/>
        <v>7.9866789406789787</v>
      </c>
      <c r="DG136">
        <f t="shared" si="114"/>
        <v>-8.7963829401273212</v>
      </c>
      <c r="DI136" s="15"/>
      <c r="DJ136" s="15"/>
      <c r="DN136" s="15"/>
      <c r="DO136" s="15"/>
      <c r="DS136" s="15"/>
      <c r="DT136" s="15"/>
    </row>
    <row r="137" spans="2:124" x14ac:dyDescent="0.25">
      <c r="B137">
        <v>1</v>
      </c>
      <c r="C137">
        <v>120</v>
      </c>
      <c r="D137" t="s">
        <v>129</v>
      </c>
      <c r="E137">
        <v>2023224239.66137</v>
      </c>
      <c r="F137">
        <f t="shared" si="78"/>
        <v>9.9166666666666661</v>
      </c>
      <c r="G137">
        <f t="shared" si="79"/>
        <v>9.3060440195234353</v>
      </c>
      <c r="AG137" s="12">
        <f t="shared" si="88"/>
        <v>9.8333333333333339</v>
      </c>
      <c r="AH137" s="24">
        <f t="shared" si="99"/>
        <v>9.311723473657004</v>
      </c>
      <c r="AI137" s="23">
        <f t="shared" si="100"/>
        <v>8.7736793546607483</v>
      </c>
      <c r="AJ137" s="23">
        <f t="shared" si="101"/>
        <v>7.7281185320784065</v>
      </c>
      <c r="AK137" s="29">
        <f t="shared" si="97"/>
        <v>6.8326690066921874</v>
      </c>
      <c r="AL137" s="30">
        <f t="shared" si="98"/>
        <v>6.7433583555940073</v>
      </c>
      <c r="AM137" s="31">
        <f t="shared" si="96"/>
        <v>6.6683535309139472</v>
      </c>
      <c r="AN137" s="1">
        <f t="shared" si="89"/>
        <v>7.8862397235772444E-2</v>
      </c>
      <c r="AO137" s="1">
        <f t="shared" si="90"/>
        <v>3.006752976354363E-2</v>
      </c>
      <c r="AP137" s="1">
        <f t="shared" si="91"/>
        <v>9.4893794424023556E-2</v>
      </c>
      <c r="AQ137" s="1">
        <f t="shared" si="92"/>
        <v>0.16776946293441053</v>
      </c>
      <c r="AR137" s="1">
        <f t="shared" si="80"/>
        <v>5.263543851374012E-2</v>
      </c>
      <c r="AT137" s="1">
        <f t="shared" si="93"/>
        <v>9.8333333333333339</v>
      </c>
      <c r="AU137" s="1">
        <f t="shared" si="81"/>
        <v>160.79037608468863</v>
      </c>
      <c r="AV137" s="1">
        <f t="shared" si="82"/>
        <v>1106.1257457394806</v>
      </c>
      <c r="AW137" s="1">
        <f t="shared" si="83"/>
        <v>111.05148608521533</v>
      </c>
      <c r="AX137" s="1">
        <f t="shared" si="84"/>
        <v>35.528279067257046</v>
      </c>
      <c r="AY137" s="1">
        <f t="shared" si="95"/>
        <v>360.94706029182726</v>
      </c>
      <c r="BF137" s="17"/>
      <c r="BH137" s="23">
        <f t="shared" si="85"/>
        <v>7.5144040330105302</v>
      </c>
      <c r="BI137">
        <f t="shared" si="86"/>
        <v>-1.2592753216502182</v>
      </c>
      <c r="BJ137">
        <v>44711087601261.297</v>
      </c>
      <c r="BK137">
        <v>423158356281.62701</v>
      </c>
      <c r="BM137" s="28"/>
      <c r="BP137" s="33"/>
      <c r="BR137" s="29"/>
      <c r="BS137" s="21"/>
      <c r="BT137" s="33"/>
      <c r="BU137" s="33"/>
      <c r="BW137" s="17"/>
      <c r="BX137" s="17"/>
      <c r="BY137" s="33"/>
      <c r="BZ137" s="33"/>
      <c r="CD137" s="33"/>
      <c r="CE137" s="33"/>
      <c r="CJ137">
        <f t="shared" si="87"/>
        <v>7.3326690066921874</v>
      </c>
      <c r="CK137" s="17">
        <f t="shared" si="94"/>
        <v>7.3326690066921874</v>
      </c>
      <c r="CQ137" s="12"/>
      <c r="CT137">
        <f t="shared" si="102"/>
        <v>9.29999999044243</v>
      </c>
      <c r="CU137">
        <f t="shared" si="103"/>
        <v>10.916666666666666</v>
      </c>
      <c r="CV137">
        <f t="shared" si="104"/>
        <v>17.510419035607423</v>
      </c>
      <c r="CW137">
        <f t="shared" si="105"/>
        <v>10.581955974024217</v>
      </c>
      <c r="CX137">
        <f t="shared" si="106"/>
        <v>-11.225102135951904</v>
      </c>
      <c r="CY137">
        <f t="shared" si="107"/>
        <v>-8.0977554353951344</v>
      </c>
      <c r="CZ137">
        <f t="shared" si="108"/>
        <v>8.8144022249704737</v>
      </c>
      <c r="DB137">
        <f t="shared" si="109"/>
        <v>-9.29999999044243</v>
      </c>
      <c r="DC137">
        <f t="shared" si="110"/>
        <v>-9.8361760731860564</v>
      </c>
      <c r="DD137">
        <f t="shared" si="111"/>
        <v>-10.581955974024217</v>
      </c>
      <c r="DE137">
        <f t="shared" si="112"/>
        <v>11.225102135951904</v>
      </c>
      <c r="DF137" s="17">
        <f t="shared" si="113"/>
        <v>8.0977554353951344</v>
      </c>
      <c r="DG137">
        <f t="shared" si="114"/>
        <v>-8.8144022249704737</v>
      </c>
      <c r="DI137" s="15"/>
      <c r="DJ137" s="15"/>
      <c r="DN137" s="15"/>
      <c r="DO137" s="15"/>
      <c r="DS137" s="15"/>
      <c r="DT137" s="15"/>
    </row>
    <row r="138" spans="2:124" x14ac:dyDescent="0.25">
      <c r="B138">
        <v>1</v>
      </c>
      <c r="C138">
        <v>121</v>
      </c>
      <c r="D138" t="s">
        <v>130</v>
      </c>
      <c r="E138">
        <v>1991151179.69962</v>
      </c>
      <c r="F138">
        <f t="shared" si="78"/>
        <v>10</v>
      </c>
      <c r="G138">
        <f t="shared" si="79"/>
        <v>9.299104235425073</v>
      </c>
      <c r="AG138" s="12">
        <f t="shared" si="88"/>
        <v>9.9166666666666661</v>
      </c>
      <c r="AH138" s="24">
        <f t="shared" si="99"/>
        <v>9.2883311347582165</v>
      </c>
      <c r="AI138" s="23">
        <f t="shared" si="100"/>
        <v>8.7691450116169669</v>
      </c>
      <c r="AJ138" s="23">
        <f t="shared" si="101"/>
        <v>7.7741535928757735</v>
      </c>
      <c r="AK138" s="29">
        <f t="shared" si="97"/>
        <v>6.8331862265585004</v>
      </c>
      <c r="AL138" s="30">
        <f t="shared" si="98"/>
        <v>6.7438755754603203</v>
      </c>
      <c r="AM138" s="31">
        <f t="shared" si="96"/>
        <v>6.6688707507802603</v>
      </c>
      <c r="AN138" s="1">
        <f t="shared" si="89"/>
        <v>0.112313063899608</v>
      </c>
      <c r="AO138" s="1">
        <f t="shared" si="90"/>
        <v>7.5944827143111029E-2</v>
      </c>
      <c r="AP138" s="1">
        <f t="shared" si="91"/>
        <v>1.788222331674718E-2</v>
      </c>
      <c r="AQ138" s="1">
        <f t="shared" si="92"/>
        <v>0.1292303004974153</v>
      </c>
      <c r="AR138" s="1">
        <f t="shared" si="80"/>
        <v>2.0918964585115298E-2</v>
      </c>
      <c r="AT138" s="1">
        <f t="shared" si="93"/>
        <v>9.9166666666666661</v>
      </c>
      <c r="AU138" s="1">
        <f t="shared" si="81"/>
        <v>79.275584009943245</v>
      </c>
      <c r="AV138" s="1">
        <f t="shared" si="82"/>
        <v>173.38183861948826</v>
      </c>
      <c r="AW138" s="1">
        <f t="shared" si="83"/>
        <v>3127.2094638819699</v>
      </c>
      <c r="AX138" s="1">
        <f t="shared" si="84"/>
        <v>59.878552284437703</v>
      </c>
      <c r="AY138" s="1">
        <f t="shared" si="95"/>
        <v>2285.1758757484336</v>
      </c>
      <c r="BF138" s="17"/>
      <c r="BH138" s="23">
        <f t="shared" si="85"/>
        <v>7.5266993189356191</v>
      </c>
      <c r="BI138">
        <f t="shared" si="86"/>
        <v>-1.2424456926813479</v>
      </c>
      <c r="BJ138">
        <v>45239120987489</v>
      </c>
      <c r="BK138">
        <v>427938189260.42902</v>
      </c>
      <c r="BM138" s="28"/>
      <c r="BP138" s="33"/>
      <c r="BR138" s="29"/>
      <c r="BS138" s="21"/>
      <c r="BT138" s="33"/>
      <c r="BU138" s="33"/>
      <c r="BW138" s="17"/>
      <c r="BX138" s="17"/>
      <c r="BY138" s="33"/>
      <c r="BZ138" s="33"/>
      <c r="CD138" s="33"/>
      <c r="CE138" s="33"/>
      <c r="CJ138">
        <f t="shared" si="87"/>
        <v>7.3331862265585004</v>
      </c>
      <c r="CK138" s="17">
        <f t="shared" si="94"/>
        <v>7.3331862265585004</v>
      </c>
      <c r="CQ138" s="12"/>
      <c r="CT138">
        <f t="shared" si="102"/>
        <v>9.2999999920534435</v>
      </c>
      <c r="CU138">
        <f t="shared" si="103"/>
        <v>11</v>
      </c>
      <c r="CV138">
        <f t="shared" si="104"/>
        <v>17.599270060695279</v>
      </c>
      <c r="CW138">
        <f t="shared" si="105"/>
        <v>10.61368235163544</v>
      </c>
      <c r="CX138">
        <f t="shared" si="106"/>
        <v>-11.360053461263918</v>
      </c>
      <c r="CY138">
        <f t="shared" si="107"/>
        <v>-8.2088319301112893</v>
      </c>
      <c r="CZ138">
        <f t="shared" si="108"/>
        <v>8.8324215963138517</v>
      </c>
      <c r="DB138">
        <f t="shared" si="109"/>
        <v>-9.2999999920534435</v>
      </c>
      <c r="DC138">
        <f t="shared" si="110"/>
        <v>-9.9127317770200705</v>
      </c>
      <c r="DD138">
        <f t="shared" si="111"/>
        <v>-10.61368235163544</v>
      </c>
      <c r="DE138">
        <f t="shared" si="112"/>
        <v>11.360053461263918</v>
      </c>
      <c r="DF138" s="17">
        <f t="shared" si="113"/>
        <v>8.2088319301112893</v>
      </c>
      <c r="DG138">
        <f t="shared" si="114"/>
        <v>-8.8324215963138517</v>
      </c>
      <c r="DI138" s="15"/>
      <c r="DJ138" s="15"/>
      <c r="DN138" s="15"/>
      <c r="DO138" s="15"/>
      <c r="DS138" s="15"/>
      <c r="DT138" s="15"/>
    </row>
    <row r="139" spans="2:124" x14ac:dyDescent="0.25">
      <c r="B139">
        <v>1</v>
      </c>
      <c r="C139">
        <v>122</v>
      </c>
      <c r="D139" t="s">
        <v>131</v>
      </c>
      <c r="E139">
        <v>2203386211.4614801</v>
      </c>
      <c r="F139">
        <f t="shared" si="78"/>
        <v>10.083333333333334</v>
      </c>
      <c r="G139">
        <f t="shared" si="79"/>
        <v>9.3430906273395209</v>
      </c>
      <c r="AG139" s="12">
        <f t="shared" si="88"/>
        <v>10</v>
      </c>
      <c r="AH139" s="24">
        <f t="shared" si="99"/>
        <v>9.2663762072545577</v>
      </c>
      <c r="AI139" s="23">
        <f t="shared" si="100"/>
        <v>8.7831300422802112</v>
      </c>
      <c r="AJ139" s="23">
        <f t="shared" si="101"/>
        <v>7.6893858791566831</v>
      </c>
      <c r="AK139" s="29">
        <f t="shared" si="97"/>
        <v>6.8337034464248143</v>
      </c>
      <c r="AL139" s="30">
        <f t="shared" si="98"/>
        <v>6.7443927953266343</v>
      </c>
      <c r="AM139" s="31">
        <f t="shared" si="96"/>
        <v>6.6693879706465742</v>
      </c>
      <c r="AN139" s="1">
        <f t="shared" si="89"/>
        <v>4.9449483480083239E-2</v>
      </c>
      <c r="AO139" s="1">
        <f t="shared" si="90"/>
        <v>4.8341883826376206E-2</v>
      </c>
      <c r="AP139" s="1">
        <f t="shared" si="91"/>
        <v>3.0665122922192728E-2</v>
      </c>
      <c r="AQ139" s="1">
        <f t="shared" si="92"/>
        <v>0.19888803817995859</v>
      </c>
      <c r="AR139" s="1">
        <f t="shared" si="80"/>
        <v>6.5481364876351991E-3</v>
      </c>
      <c r="AT139" s="1">
        <f t="shared" si="93"/>
        <v>10</v>
      </c>
      <c r="AU139" s="1">
        <f t="shared" si="81"/>
        <v>408.95590256032244</v>
      </c>
      <c r="AV139" s="1">
        <f t="shared" si="82"/>
        <v>427.91041727684694</v>
      </c>
      <c r="AW139" s="1">
        <f t="shared" si="83"/>
        <v>1063.43409490917</v>
      </c>
      <c r="AX139" s="1">
        <f t="shared" si="84"/>
        <v>25.280326122235905</v>
      </c>
      <c r="AY139" s="1">
        <f t="shared" si="95"/>
        <v>23321.933554728406</v>
      </c>
      <c r="BF139" s="17"/>
      <c r="BH139" s="23">
        <f t="shared" si="85"/>
        <v>7.5389946075919125</v>
      </c>
      <c r="BI139">
        <f t="shared" si="86"/>
        <v>-1.2441354346882987</v>
      </c>
      <c r="BJ139">
        <v>45770346837530.797</v>
      </c>
      <c r="BK139">
        <v>432742915266.59998</v>
      </c>
      <c r="BM139" s="28"/>
      <c r="BP139" s="33"/>
      <c r="BR139" s="29"/>
      <c r="BS139" s="21"/>
      <c r="BT139" s="33"/>
      <c r="BU139" s="33"/>
      <c r="BW139" s="17"/>
      <c r="BX139" s="17"/>
      <c r="BY139" s="33"/>
      <c r="BZ139" s="33"/>
      <c r="CD139" s="33"/>
      <c r="CE139" s="33"/>
      <c r="CJ139">
        <f t="shared" si="87"/>
        <v>7.3337034464248143</v>
      </c>
      <c r="CK139" s="17">
        <f t="shared" si="94"/>
        <v>7.3337034464248143</v>
      </c>
      <c r="CQ139" s="12"/>
      <c r="CT139">
        <f t="shared" si="102"/>
        <v>9.2999999933929072</v>
      </c>
      <c r="CU139">
        <f t="shared" si="103"/>
        <v>11.083333333333334</v>
      </c>
      <c r="CV139">
        <f t="shared" si="104"/>
        <v>17.688186137630652</v>
      </c>
      <c r="CW139">
        <f t="shared" si="105"/>
        <v>10.645410407553422</v>
      </c>
      <c r="CX139">
        <f t="shared" si="106"/>
        <v>-11.495004786575935</v>
      </c>
      <c r="CY139">
        <f t="shared" si="107"/>
        <v>-8.3199084248274477</v>
      </c>
      <c r="CZ139">
        <f t="shared" si="108"/>
        <v>8.850441053863598</v>
      </c>
      <c r="DB139">
        <f t="shared" si="109"/>
        <v>-9.2999999933929072</v>
      </c>
      <c r="DC139">
        <f t="shared" si="110"/>
        <v>-9.9893525299998274</v>
      </c>
      <c r="DD139">
        <f t="shared" si="111"/>
        <v>-10.645410407553422</v>
      </c>
      <c r="DE139">
        <f t="shared" si="112"/>
        <v>11.495004786575935</v>
      </c>
      <c r="DF139" s="17">
        <f t="shared" si="113"/>
        <v>8.3199084248274477</v>
      </c>
      <c r="DG139">
        <f t="shared" si="114"/>
        <v>-8.850441053863598</v>
      </c>
      <c r="DI139" s="15"/>
      <c r="DJ139" s="15"/>
      <c r="DN139" s="15"/>
      <c r="DO139" s="15"/>
      <c r="DS139" s="15"/>
      <c r="DT139" s="15"/>
    </row>
    <row r="140" spans="2:124" x14ac:dyDescent="0.25">
      <c r="B140">
        <v>1</v>
      </c>
      <c r="C140">
        <v>123</v>
      </c>
      <c r="D140" t="s">
        <v>132</v>
      </c>
      <c r="E140">
        <v>2360962286.8365202</v>
      </c>
      <c r="F140">
        <f t="shared" si="78"/>
        <v>10.166666666666666</v>
      </c>
      <c r="G140">
        <f t="shared" si="79"/>
        <v>9.3730890498700834</v>
      </c>
      <c r="AG140" s="12">
        <f t="shared" si="88"/>
        <v>10.083333333333334</v>
      </c>
      <c r="AH140" s="24">
        <f t="shared" si="99"/>
        <v>9.2688589587432446</v>
      </c>
      <c r="AI140" s="23">
        <f t="shared" si="100"/>
        <v>8.8115666697441153</v>
      </c>
      <c r="AJ140" s="23">
        <f t="shared" si="101"/>
        <v>7.7753927510684981</v>
      </c>
      <c r="AK140" s="29">
        <f t="shared" si="97"/>
        <v>6.8342206662911273</v>
      </c>
      <c r="AL140" s="30">
        <f t="shared" si="98"/>
        <v>6.7449100151929473</v>
      </c>
      <c r="AM140" s="31">
        <f t="shared" si="96"/>
        <v>6.6699051905128872</v>
      </c>
      <c r="AN140" s="1">
        <f t="shared" si="89"/>
        <v>5.8609824986128919E-2</v>
      </c>
      <c r="AO140" s="1">
        <f t="shared" si="90"/>
        <v>1.0908731060516428E-2</v>
      </c>
      <c r="AP140" s="1">
        <f t="shared" si="91"/>
        <v>1.6855311918474562E-2</v>
      </c>
      <c r="AQ140" s="1">
        <f t="shared" si="92"/>
        <v>0.16041566783688044</v>
      </c>
      <c r="AR140" s="1">
        <f t="shared" si="80"/>
        <v>1.6545346261262507E-2</v>
      </c>
      <c r="AT140" s="1">
        <f t="shared" si="93"/>
        <v>10.083333333333334</v>
      </c>
      <c r="AU140" s="1">
        <f t="shared" si="81"/>
        <v>291.1113584765119</v>
      </c>
      <c r="AV140" s="1">
        <f t="shared" si="82"/>
        <v>8403.3321552686884</v>
      </c>
      <c r="AW140" s="1">
        <f t="shared" si="83"/>
        <v>3519.8682853350751</v>
      </c>
      <c r="AX140" s="1">
        <f t="shared" si="84"/>
        <v>38.860325381146225</v>
      </c>
      <c r="AY140" s="1">
        <f t="shared" si="95"/>
        <v>3652.98828102279</v>
      </c>
      <c r="BF140" s="17"/>
      <c r="BH140" s="23">
        <f t="shared" si="85"/>
        <v>7.5512898989771369</v>
      </c>
      <c r="BI140">
        <f t="shared" si="86"/>
        <v>-1.2602767707669784</v>
      </c>
      <c r="BJ140">
        <v>46304784456222.5</v>
      </c>
      <c r="BK140">
        <v>437572663971.58002</v>
      </c>
      <c r="BM140" s="28"/>
      <c r="BP140" s="33"/>
      <c r="BR140" s="29"/>
      <c r="BS140" s="21"/>
      <c r="BT140" s="33"/>
      <c r="BU140" s="33"/>
      <c r="BW140" s="17"/>
      <c r="BX140" s="17"/>
      <c r="BY140" s="33"/>
      <c r="BZ140" s="33"/>
      <c r="CD140" s="33"/>
      <c r="CE140" s="33"/>
      <c r="CJ140">
        <f t="shared" si="87"/>
        <v>7.3342206662911273</v>
      </c>
      <c r="CK140" s="17">
        <f t="shared" si="94"/>
        <v>7.3342206662911273</v>
      </c>
      <c r="CQ140" s="12"/>
      <c r="CT140">
        <f t="shared" si="102"/>
        <v>9.2999999945065923</v>
      </c>
      <c r="CU140">
        <f t="shared" si="103"/>
        <v>11.166666666666666</v>
      </c>
      <c r="CV140">
        <f t="shared" si="104"/>
        <v>17.77716721222626</v>
      </c>
      <c r="CW140">
        <f t="shared" si="105"/>
        <v>10.677140119322074</v>
      </c>
      <c r="CX140">
        <f t="shared" si="106"/>
        <v>-11.629956111887948</v>
      </c>
      <c r="CY140">
        <f t="shared" si="107"/>
        <v>-8.4309849195436026</v>
      </c>
      <c r="CZ140">
        <f t="shared" si="108"/>
        <v>8.86846059732685</v>
      </c>
      <c r="DB140">
        <f t="shared" si="109"/>
        <v>-9.2999999945065923</v>
      </c>
      <c r="DC140">
        <f t="shared" si="110"/>
        <v>-10.06603827794029</v>
      </c>
      <c r="DD140">
        <f t="shared" si="111"/>
        <v>-10.677140119322074</v>
      </c>
      <c r="DE140">
        <f t="shared" si="112"/>
        <v>11.629956111887948</v>
      </c>
      <c r="DF140" s="17">
        <f t="shared" si="113"/>
        <v>8.4309849195436026</v>
      </c>
      <c r="DG140">
        <f t="shared" si="114"/>
        <v>-8.86846059732685</v>
      </c>
      <c r="DI140" s="15"/>
      <c r="DJ140" s="15"/>
      <c r="DN140" s="15"/>
      <c r="DO140" s="15"/>
      <c r="DS140" s="15"/>
      <c r="DT140" s="15"/>
    </row>
    <row r="141" spans="2:124" x14ac:dyDescent="0.25">
      <c r="B141">
        <v>1</v>
      </c>
      <c r="C141">
        <v>124</v>
      </c>
      <c r="D141" t="s">
        <v>133</v>
      </c>
      <c r="E141">
        <v>1959540121.3752601</v>
      </c>
      <c r="F141">
        <f t="shared" si="78"/>
        <v>10.25</v>
      </c>
      <c r="G141">
        <f t="shared" si="79"/>
        <v>9.2921541600384128</v>
      </c>
      <c r="AG141" s="12">
        <f t="shared" si="88"/>
        <v>10.166666666666666</v>
      </c>
      <c r="AH141" s="24">
        <f t="shared" si="99"/>
        <v>9.2896306403303104</v>
      </c>
      <c r="AI141" s="23">
        <f t="shared" si="100"/>
        <v>8.7566872973656071</v>
      </c>
      <c r="AJ141" s="23">
        <f t="shared" si="101"/>
        <v>7.7559927991028434</v>
      </c>
      <c r="AK141" s="29">
        <f t="shared" si="97"/>
        <v>6.8347378861574404</v>
      </c>
      <c r="AL141" s="30">
        <f t="shared" si="98"/>
        <v>6.7454272350592603</v>
      </c>
      <c r="AM141" s="31">
        <f t="shared" si="96"/>
        <v>6.6704224103792003</v>
      </c>
      <c r="AN141" s="1">
        <f t="shared" si="89"/>
        <v>0.11080218996616151</v>
      </c>
      <c r="AO141" s="1">
        <f t="shared" si="90"/>
        <v>1.1702944660453827E-2</v>
      </c>
      <c r="AP141" s="1">
        <f t="shared" si="91"/>
        <v>3.8713111481826538E-2</v>
      </c>
      <c r="AQ141" s="1">
        <f t="shared" si="92"/>
        <v>0.16091976363630492</v>
      </c>
      <c r="AR141" s="1">
        <f t="shared" si="80"/>
        <v>3.0980577521271403E-2</v>
      </c>
      <c r="AT141" s="1">
        <f t="shared" si="93"/>
        <v>10.166666666666666</v>
      </c>
      <c r="AU141" s="1">
        <f t="shared" si="81"/>
        <v>81.452292410368131</v>
      </c>
      <c r="AV141" s="1">
        <f t="shared" si="82"/>
        <v>7301.4597794138017</v>
      </c>
      <c r="AW141" s="1">
        <f t="shared" si="83"/>
        <v>667.24271927882091</v>
      </c>
      <c r="AX141" s="1">
        <f t="shared" si="84"/>
        <v>38.617239713198728</v>
      </c>
      <c r="AY141" s="1">
        <f t="shared" si="95"/>
        <v>1041.8878686303253</v>
      </c>
      <c r="BF141" s="17"/>
      <c r="BH141" s="23">
        <f t="shared" si="85"/>
        <v>7.5635851930890174</v>
      </c>
      <c r="BI141">
        <f t="shared" si="86"/>
        <v>-1.1931021042765897</v>
      </c>
      <c r="BJ141">
        <v>46842453265153.5</v>
      </c>
      <c r="BK141">
        <v>442427565722.41302</v>
      </c>
      <c r="BM141" s="28"/>
      <c r="BP141" s="33"/>
      <c r="BR141" s="29"/>
      <c r="BS141" s="21"/>
      <c r="BT141" s="33"/>
      <c r="BU141" s="33"/>
      <c r="BW141" s="17"/>
      <c r="BX141" s="17"/>
      <c r="BY141" s="33"/>
      <c r="BZ141" s="33"/>
      <c r="CD141" s="33"/>
      <c r="CE141" s="33"/>
      <c r="CJ141">
        <f t="shared" si="87"/>
        <v>7.3347378861574404</v>
      </c>
      <c r="CK141" s="17">
        <f t="shared" si="94"/>
        <v>7.3347378861574404</v>
      </c>
      <c r="CQ141" s="12"/>
      <c r="CT141">
        <f t="shared" si="102"/>
        <v>9.2999999954325556</v>
      </c>
      <c r="CU141">
        <f t="shared" si="103"/>
        <v>11.25</v>
      </c>
      <c r="CV141">
        <f t="shared" si="104"/>
        <v>17.866213230339941</v>
      </c>
      <c r="CW141">
        <f t="shared" si="105"/>
        <v>10.708871464785776</v>
      </c>
      <c r="CX141">
        <f t="shared" si="106"/>
        <v>-11.764907437199962</v>
      </c>
      <c r="CY141">
        <f t="shared" si="107"/>
        <v>-8.5420614142597575</v>
      </c>
      <c r="CZ141">
        <f t="shared" si="108"/>
        <v>8.886480226411738</v>
      </c>
      <c r="DB141">
        <f t="shared" si="109"/>
        <v>-9.2999999954325556</v>
      </c>
      <c r="DC141">
        <f t="shared" si="110"/>
        <v>-10.142788966701552</v>
      </c>
      <c r="DD141">
        <f t="shared" si="111"/>
        <v>-10.708871464785776</v>
      </c>
      <c r="DE141">
        <f t="shared" si="112"/>
        <v>11.764907437199962</v>
      </c>
      <c r="DF141" s="17">
        <f t="shared" si="113"/>
        <v>8.5420614142597575</v>
      </c>
      <c r="DG141">
        <f t="shared" si="114"/>
        <v>-8.886480226411738</v>
      </c>
      <c r="DI141" s="15"/>
      <c r="DJ141" s="15"/>
      <c r="DN141" s="15"/>
      <c r="DO141" s="15"/>
      <c r="DS141" s="15"/>
      <c r="DT141" s="15"/>
    </row>
    <row r="142" spans="2:124" x14ac:dyDescent="0.25">
      <c r="B142">
        <v>1</v>
      </c>
      <c r="C142">
        <v>125</v>
      </c>
      <c r="D142" t="s">
        <v>134</v>
      </c>
      <c r="E142">
        <v>2179007318.1433101</v>
      </c>
      <c r="F142">
        <f t="shared" si="78"/>
        <v>10.333333333333334</v>
      </c>
      <c r="G142">
        <f t="shared" si="79"/>
        <v>9.3382586888162056</v>
      </c>
      <c r="AG142" s="12">
        <f t="shared" si="88"/>
        <v>10.25</v>
      </c>
      <c r="AH142" s="24">
        <f t="shared" si="99"/>
        <v>9.2682082755360948</v>
      </c>
      <c r="AI142" s="23">
        <f t="shared" si="100"/>
        <v>8.7448921289361632</v>
      </c>
      <c r="AJ142" s="23">
        <f t="shared" si="101"/>
        <v>7.7388464478241286</v>
      </c>
      <c r="AK142" s="29">
        <f t="shared" si="97"/>
        <v>6.8352551060237534</v>
      </c>
      <c r="AL142" s="30">
        <f t="shared" si="98"/>
        <v>6.7459444549255734</v>
      </c>
      <c r="AM142" s="31">
        <f t="shared" si="96"/>
        <v>6.6709396302455133</v>
      </c>
      <c r="AN142" s="1">
        <f t="shared" si="89"/>
        <v>9.2714344876068458E-2</v>
      </c>
      <c r="AO142" s="1">
        <f t="shared" si="90"/>
        <v>2.0085936307047029E-2</v>
      </c>
      <c r="AP142" s="1">
        <f t="shared" si="91"/>
        <v>2.2626432389964073E-2</v>
      </c>
      <c r="AQ142" s="1">
        <f t="shared" si="92"/>
        <v>0.1559396723792211</v>
      </c>
      <c r="AR142" s="1">
        <f t="shared" si="80"/>
        <v>3.7126321683021192E-2</v>
      </c>
      <c r="AT142" s="1">
        <f t="shared" si="93"/>
        <v>10.25</v>
      </c>
      <c r="AU142" s="1">
        <f t="shared" si="81"/>
        <v>116.33385833703477</v>
      </c>
      <c r="AV142" s="1">
        <f t="shared" si="82"/>
        <v>2478.6536038387458</v>
      </c>
      <c r="AW142" s="1">
        <f t="shared" si="83"/>
        <v>1953.2949874128917</v>
      </c>
      <c r="AX142" s="1">
        <f t="shared" si="84"/>
        <v>41.123187044450425</v>
      </c>
      <c r="AY142" s="1">
        <f t="shared" si="95"/>
        <v>725.49788943852536</v>
      </c>
      <c r="BF142" s="17"/>
      <c r="BH142" s="23">
        <f t="shared" si="85"/>
        <v>7.5758804899252841</v>
      </c>
      <c r="BI142">
        <f t="shared" si="86"/>
        <v>-1.1690116390108791</v>
      </c>
      <c r="BJ142">
        <v>47383372803373.297</v>
      </c>
      <c r="BK142">
        <v>447307751545.27899</v>
      </c>
      <c r="BM142" s="28"/>
      <c r="BP142" s="33"/>
      <c r="BR142" s="29"/>
      <c r="BS142" s="21"/>
      <c r="BT142" s="33"/>
      <c r="BU142" s="33"/>
      <c r="BW142" s="17"/>
      <c r="BX142" s="17"/>
      <c r="BY142" s="33"/>
      <c r="BZ142" s="33"/>
      <c r="CD142" s="33"/>
      <c r="CE142" s="33"/>
      <c r="CJ142">
        <f t="shared" si="87"/>
        <v>7.3352551060237534</v>
      </c>
      <c r="CK142" s="17">
        <f t="shared" si="94"/>
        <v>7.3352551060237534</v>
      </c>
      <c r="CQ142" s="12"/>
      <c r="CT142">
        <f t="shared" si="102"/>
        <v>9.2999999962024393</v>
      </c>
      <c r="CU142">
        <f t="shared" si="103"/>
        <v>11.333333333333334</v>
      </c>
      <c r="CV142">
        <f t="shared" si="104"/>
        <v>17.955324137874637</v>
      </c>
      <c r="CW142">
        <f t="shared" si="105"/>
        <v>10.740604422085353</v>
      </c>
      <c r="CX142">
        <f t="shared" si="106"/>
        <v>-11.899858762511975</v>
      </c>
      <c r="CY142">
        <f t="shared" si="107"/>
        <v>-8.6531379089759142</v>
      </c>
      <c r="CZ142">
        <f t="shared" si="108"/>
        <v>8.9044999408273888</v>
      </c>
      <c r="DB142">
        <f t="shared" si="109"/>
        <v>-9.2999999962024393</v>
      </c>
      <c r="DC142">
        <f t="shared" si="110"/>
        <v>-10.219604542188794</v>
      </c>
      <c r="DD142">
        <f t="shared" si="111"/>
        <v>-10.740604422085353</v>
      </c>
      <c r="DE142">
        <f t="shared" si="112"/>
        <v>11.899858762511975</v>
      </c>
      <c r="DF142" s="17">
        <f t="shared" si="113"/>
        <v>8.6531379089759142</v>
      </c>
      <c r="DG142">
        <f t="shared" si="114"/>
        <v>-8.9044999408273888</v>
      </c>
      <c r="DI142" s="15"/>
      <c r="DJ142" s="15"/>
      <c r="DN142" s="15"/>
      <c r="DO142" s="15"/>
      <c r="DS142" s="15"/>
      <c r="DT142" s="15"/>
    </row>
    <row r="143" spans="2:124" x14ac:dyDescent="0.25">
      <c r="B143">
        <v>1</v>
      </c>
      <c r="C143">
        <v>126</v>
      </c>
      <c r="D143" t="s">
        <v>135</v>
      </c>
      <c r="E143">
        <v>2015473134.5180199</v>
      </c>
      <c r="F143">
        <f t="shared" si="78"/>
        <v>10.416666666666666</v>
      </c>
      <c r="G143">
        <f t="shared" si="79"/>
        <v>9.3043770135491837</v>
      </c>
      <c r="AG143" s="12">
        <f t="shared" si="88"/>
        <v>10.333333333333334</v>
      </c>
      <c r="AH143" s="24">
        <f t="shared" si="99"/>
        <v>9.3023235189730062</v>
      </c>
      <c r="AI143" s="23">
        <f t="shared" si="100"/>
        <v>8.7952264040981074</v>
      </c>
      <c r="AJ143" s="23">
        <f t="shared" si="101"/>
        <v>7.8197950855358407</v>
      </c>
      <c r="AK143" s="29">
        <f t="shared" si="97"/>
        <v>6.8357723258900673</v>
      </c>
      <c r="AL143" s="30">
        <f t="shared" si="98"/>
        <v>6.7464616747918873</v>
      </c>
      <c r="AM143" s="31">
        <f t="shared" si="96"/>
        <v>6.6714568501118272</v>
      </c>
      <c r="AN143" s="1">
        <f t="shared" si="89"/>
        <v>6.0809439813217764E-2</v>
      </c>
      <c r="AO143" s="1">
        <f t="shared" si="90"/>
        <v>4.1289577743309457E-2</v>
      </c>
      <c r="AP143" s="1">
        <f t="shared" si="91"/>
        <v>1.5708232253529287E-2</v>
      </c>
      <c r="AQ143" s="1">
        <f t="shared" si="92"/>
        <v>0.16301895962410742</v>
      </c>
      <c r="AR143" s="1">
        <f t="shared" si="80"/>
        <v>3.2797032076287451E-3</v>
      </c>
      <c r="AT143" s="1">
        <f t="shared" si="93"/>
        <v>10.333333333333334</v>
      </c>
      <c r="AU143" s="1">
        <f t="shared" si="81"/>
        <v>270.43194688432686</v>
      </c>
      <c r="AV143" s="1">
        <f t="shared" si="82"/>
        <v>586.56901364278463</v>
      </c>
      <c r="AW143" s="1">
        <f t="shared" si="83"/>
        <v>4052.7085460954681</v>
      </c>
      <c r="AX143" s="1">
        <f t="shared" si="84"/>
        <v>37.629094326388184</v>
      </c>
      <c r="AY143" s="1">
        <f t="shared" si="95"/>
        <v>92967.448275200019</v>
      </c>
      <c r="BF143" s="17"/>
      <c r="BH143" s="23">
        <f t="shared" si="85"/>
        <v>7.5881757894836657</v>
      </c>
      <c r="BI143">
        <f t="shared" si="86"/>
        <v>-1.2070506146144417</v>
      </c>
      <c r="BJ143">
        <v>47927562728101.898</v>
      </c>
      <c r="BK143">
        <v>452213353149.02502</v>
      </c>
      <c r="BM143" s="28"/>
      <c r="BP143" s="33"/>
      <c r="BR143" s="29"/>
      <c r="BS143" s="21"/>
      <c r="BT143" s="33"/>
      <c r="BU143" s="33"/>
      <c r="BW143" s="17"/>
      <c r="BX143" s="17"/>
      <c r="BY143" s="33"/>
      <c r="BZ143" s="33"/>
      <c r="CD143" s="33"/>
      <c r="CE143" s="33"/>
      <c r="CJ143">
        <f t="shared" si="87"/>
        <v>7.3357723258900673</v>
      </c>
      <c r="CK143" s="17">
        <f t="shared" si="94"/>
        <v>7.3357723258900673</v>
      </c>
      <c r="CQ143" s="12"/>
      <c r="CT143">
        <f t="shared" si="102"/>
        <v>9.2999999968425531</v>
      </c>
      <c r="CU143">
        <f t="shared" si="103"/>
        <v>11.416666666666666</v>
      </c>
      <c r="CV143">
        <f t="shared" si="104"/>
        <v>18.044499880778371</v>
      </c>
      <c r="CW143">
        <f t="shared" si="105"/>
        <v>10.772338969654108</v>
      </c>
      <c r="CX143">
        <f t="shared" si="106"/>
        <v>-12.034810087823988</v>
      </c>
      <c r="CY143">
        <f t="shared" si="107"/>
        <v>-8.7642144036920673</v>
      </c>
      <c r="CZ143">
        <f t="shared" si="108"/>
        <v>8.9225197402839136</v>
      </c>
      <c r="DB143">
        <f t="shared" si="109"/>
        <v>-9.2999999968425531</v>
      </c>
      <c r="DC143">
        <f t="shared" si="110"/>
        <v>-10.296484950352291</v>
      </c>
      <c r="DD143">
        <f t="shared" si="111"/>
        <v>-10.772338969654108</v>
      </c>
      <c r="DE143">
        <f t="shared" si="112"/>
        <v>12.034810087823988</v>
      </c>
      <c r="DF143" s="17">
        <f t="shared" si="113"/>
        <v>8.7642144036920673</v>
      </c>
      <c r="DG143">
        <f t="shared" si="114"/>
        <v>-8.9225197402839136</v>
      </c>
      <c r="DI143" s="15"/>
      <c r="DJ143" s="15"/>
      <c r="DN143" s="15"/>
      <c r="DO143" s="15"/>
      <c r="DS143" s="15"/>
      <c r="DT143" s="15"/>
    </row>
    <row r="144" spans="2:124" x14ac:dyDescent="0.25">
      <c r="B144">
        <v>1</v>
      </c>
      <c r="C144">
        <v>127</v>
      </c>
      <c r="D144" t="s">
        <v>136</v>
      </c>
      <c r="E144">
        <v>2030664893.2313299</v>
      </c>
      <c r="F144">
        <f t="shared" si="78"/>
        <v>10.5</v>
      </c>
      <c r="G144">
        <f t="shared" si="79"/>
        <v>9.3076382606632286</v>
      </c>
      <c r="AG144" s="12">
        <f t="shared" si="88"/>
        <v>10.416666666666666</v>
      </c>
      <c r="AH144" s="24">
        <f t="shared" si="99"/>
        <v>9.2490277434527268</v>
      </c>
      <c r="AI144" s="23">
        <f t="shared" si="100"/>
        <v>8.7609111216759192</v>
      </c>
      <c r="AJ144" s="23">
        <f t="shared" si="101"/>
        <v>7.7452582945076314</v>
      </c>
      <c r="AK144" s="29">
        <f t="shared" si="97"/>
        <v>6.8362895457563804</v>
      </c>
      <c r="AL144" s="30">
        <f t="shared" si="98"/>
        <v>6.7469788946582003</v>
      </c>
      <c r="AM144" s="31">
        <f t="shared" si="96"/>
        <v>6.6719740699781402</v>
      </c>
      <c r="AN144" s="1">
        <f t="shared" si="89"/>
        <v>7.2048032081144187E-2</v>
      </c>
      <c r="AO144" s="1">
        <f t="shared" si="90"/>
        <v>3.0065146186397679E-2</v>
      </c>
      <c r="AP144" s="1">
        <f t="shared" si="91"/>
        <v>1.4823254430548501E-2</v>
      </c>
      <c r="AQ144" s="1">
        <f t="shared" si="92"/>
        <v>0.17888332844478852</v>
      </c>
      <c r="AR144" s="1">
        <f t="shared" si="80"/>
        <v>1.7658413586531141E-2</v>
      </c>
      <c r="AT144" s="1">
        <f t="shared" si="93"/>
        <v>10.416666666666666</v>
      </c>
      <c r="AU144" s="1">
        <f t="shared" si="81"/>
        <v>192.64411833592084</v>
      </c>
      <c r="AV144" s="1">
        <f t="shared" si="82"/>
        <v>1106.3011408993495</v>
      </c>
      <c r="AW144" s="1">
        <f t="shared" si="83"/>
        <v>4551.063277642289</v>
      </c>
      <c r="AX144" s="1">
        <f t="shared" si="84"/>
        <v>31.250737131170304</v>
      </c>
      <c r="AY144" s="1">
        <f t="shared" si="95"/>
        <v>3206.982803355465</v>
      </c>
      <c r="BF144" s="17"/>
      <c r="BH144" s="23">
        <f t="shared" si="85"/>
        <v>7.6004710917618974</v>
      </c>
      <c r="BI144">
        <f t="shared" si="86"/>
        <v>-1.1604400299140218</v>
      </c>
      <c r="BJ144">
        <v>48475042815444.703</v>
      </c>
      <c r="BK144">
        <v>457144502928.724</v>
      </c>
      <c r="BM144" s="28"/>
      <c r="BP144" s="33"/>
      <c r="BR144" s="29"/>
      <c r="BS144" s="21"/>
      <c r="BT144" s="33"/>
      <c r="BU144" s="33"/>
      <c r="BW144" s="17"/>
      <c r="BX144" s="17"/>
      <c r="BY144" s="33"/>
      <c r="BZ144" s="33"/>
      <c r="CD144" s="33"/>
      <c r="CE144" s="33"/>
      <c r="CJ144">
        <f t="shared" si="87"/>
        <v>7.3362895457563804</v>
      </c>
      <c r="CK144" s="17">
        <f t="shared" si="94"/>
        <v>7.3362895457563804</v>
      </c>
      <c r="CQ144" s="12"/>
      <c r="CT144">
        <f t="shared" si="102"/>
        <v>9.2999999973747691</v>
      </c>
      <c r="CU144">
        <f t="shared" si="103"/>
        <v>11.5</v>
      </c>
      <c r="CV144">
        <f t="shared" si="104"/>
        <v>18.133740405044154</v>
      </c>
      <c r="CW144">
        <f t="shared" si="105"/>
        <v>10.804075086213917</v>
      </c>
      <c r="CX144">
        <f t="shared" si="106"/>
        <v>-12.169761413136005</v>
      </c>
      <c r="CY144">
        <f t="shared" si="107"/>
        <v>-8.8752908984082257</v>
      </c>
      <c r="CZ144">
        <f t="shared" si="108"/>
        <v>8.9405396244924109</v>
      </c>
      <c r="DB144">
        <f t="shared" si="109"/>
        <v>-9.2999999973747691</v>
      </c>
      <c r="DC144">
        <f t="shared" si="110"/>
        <v>-10.373430137187293</v>
      </c>
      <c r="DD144">
        <f t="shared" si="111"/>
        <v>-10.804075086213917</v>
      </c>
      <c r="DE144">
        <f t="shared" si="112"/>
        <v>12.169761413136005</v>
      </c>
      <c r="DF144" s="17">
        <f t="shared" si="113"/>
        <v>8.8752908984082257</v>
      </c>
      <c r="DG144">
        <f t="shared" si="114"/>
        <v>-8.9405396244924109</v>
      </c>
      <c r="DI144" s="15"/>
      <c r="DJ144" s="15"/>
      <c r="DN144" s="15"/>
      <c r="DO144" s="15"/>
      <c r="DS144" s="15"/>
      <c r="DT144" s="15"/>
    </row>
    <row r="145" spans="2:124" x14ac:dyDescent="0.25">
      <c r="B145">
        <v>1</v>
      </c>
      <c r="C145">
        <v>128</v>
      </c>
      <c r="D145" t="s">
        <v>137</v>
      </c>
      <c r="E145">
        <v>2368987463.6693401</v>
      </c>
      <c r="F145">
        <f t="shared" si="78"/>
        <v>10.583333333333334</v>
      </c>
      <c r="G145">
        <f t="shared" si="79"/>
        <v>9.3745627625067947</v>
      </c>
      <c r="AG145" s="12">
        <f t="shared" si="88"/>
        <v>10.5</v>
      </c>
      <c r="AH145" s="24">
        <f t="shared" si="99"/>
        <v>9.2880124961467523</v>
      </c>
      <c r="AI145" s="23">
        <f t="shared" si="100"/>
        <v>8.8174496350169331</v>
      </c>
      <c r="AJ145" s="23">
        <f t="shared" si="101"/>
        <v>7.7343111549897241</v>
      </c>
      <c r="AK145" s="29">
        <f t="shared" si="97"/>
        <v>6.8368067656226934</v>
      </c>
      <c r="AL145" s="30">
        <f t="shared" si="98"/>
        <v>6.7474961145245134</v>
      </c>
      <c r="AM145" s="31">
        <f t="shared" si="96"/>
        <v>6.6724912898444533</v>
      </c>
      <c r="AN145" s="1">
        <f t="shared" si="89"/>
        <v>6.7493446873633067E-2</v>
      </c>
      <c r="AO145" s="1">
        <f t="shared" si="90"/>
        <v>0.10705699421872682</v>
      </c>
      <c r="AP145" s="1">
        <f t="shared" si="91"/>
        <v>6.6489284624915469E-3</v>
      </c>
      <c r="AQ145" s="1">
        <f t="shared" si="92"/>
        <v>0.1393612402005619</v>
      </c>
      <c r="AR145" s="1">
        <f t="shared" si="80"/>
        <v>4.7826047406209576E-2</v>
      </c>
      <c r="AT145" s="1">
        <f t="shared" si="93"/>
        <v>10.5</v>
      </c>
      <c r="AU145" s="1">
        <f t="shared" si="81"/>
        <v>219.52135966778854</v>
      </c>
      <c r="AV145" s="1">
        <f t="shared" si="82"/>
        <v>87.250898599385991</v>
      </c>
      <c r="AW145" s="1">
        <f t="shared" si="83"/>
        <v>22620.212444537268</v>
      </c>
      <c r="AX145" s="1">
        <f t="shared" si="84"/>
        <v>51.489182307267868</v>
      </c>
      <c r="AY145" s="1">
        <f t="shared" si="95"/>
        <v>437.19080572388424</v>
      </c>
      <c r="BF145" s="17"/>
      <c r="BH145" s="23">
        <f t="shared" si="85"/>
        <v>7.6127663967577117</v>
      </c>
      <c r="BI145">
        <f t="shared" si="86"/>
        <v>-1.2046832382592214</v>
      </c>
      <c r="BJ145">
        <v>49025832961111.5</v>
      </c>
      <c r="BK145">
        <v>462101333969.255</v>
      </c>
      <c r="BM145" s="28"/>
      <c r="BP145" s="33"/>
      <c r="BR145" s="29"/>
      <c r="BS145" s="21"/>
      <c r="BT145" s="33"/>
      <c r="BU145" s="33"/>
      <c r="BW145" s="17"/>
      <c r="BX145" s="17"/>
      <c r="BY145" s="33"/>
      <c r="BZ145" s="33"/>
      <c r="CD145" s="33"/>
      <c r="CE145" s="33"/>
      <c r="CJ145">
        <f t="shared" si="87"/>
        <v>7.3368067656226934</v>
      </c>
      <c r="CK145" s="17">
        <f t="shared" si="94"/>
        <v>7.3368067656226934</v>
      </c>
      <c r="CQ145" s="12"/>
      <c r="CT145">
        <f t="shared" si="102"/>
        <v>9.2999999978172756</v>
      </c>
      <c r="CU145">
        <f t="shared" si="103"/>
        <v>11.583333333333334</v>
      </c>
      <c r="CV145">
        <f t="shared" si="104"/>
        <v>18.223045656710024</v>
      </c>
      <c r="CW145">
        <f t="shared" si="105"/>
        <v>10.835812750771357</v>
      </c>
      <c r="CX145">
        <f t="shared" si="106"/>
        <v>-12.304712738448019</v>
      </c>
      <c r="CY145">
        <f t="shared" si="107"/>
        <v>-8.9863673931243806</v>
      </c>
      <c r="CZ145">
        <f t="shared" si="108"/>
        <v>8.95855959316496</v>
      </c>
      <c r="DB145">
        <f t="shared" si="109"/>
        <v>-9.2999999978172756</v>
      </c>
      <c r="DC145">
        <f t="shared" si="110"/>
        <v>-10.45044004873408</v>
      </c>
      <c r="DD145">
        <f t="shared" si="111"/>
        <v>-10.835812750771357</v>
      </c>
      <c r="DE145">
        <f t="shared" si="112"/>
        <v>12.304712738448019</v>
      </c>
      <c r="DF145" s="17">
        <f t="shared" si="113"/>
        <v>8.9863673931243806</v>
      </c>
      <c r="DG145">
        <f t="shared" si="114"/>
        <v>-8.95855959316496</v>
      </c>
      <c r="DI145" s="15"/>
      <c r="DJ145" s="15"/>
      <c r="DN145" s="15"/>
      <c r="DO145" s="15"/>
      <c r="DS145" s="15"/>
      <c r="DT145" s="15"/>
    </row>
    <row r="146" spans="2:124" x14ac:dyDescent="0.25">
      <c r="B146">
        <v>1</v>
      </c>
      <c r="C146">
        <v>129</v>
      </c>
      <c r="D146" t="s">
        <v>138</v>
      </c>
      <c r="E146">
        <v>2004455612.0155001</v>
      </c>
      <c r="F146">
        <f t="shared" si="78"/>
        <v>10.666666666666666</v>
      </c>
      <c r="G146">
        <f t="shared" si="79"/>
        <v>9.301996443390145</v>
      </c>
      <c r="AG146" s="12">
        <f t="shared" si="88"/>
        <v>10.583333333333334</v>
      </c>
      <c r="AH146" s="24">
        <f t="shared" si="99"/>
        <v>9.3480544601743247</v>
      </c>
      <c r="AI146" s="23">
        <f t="shared" si="100"/>
        <v>8.7908831122188751</v>
      </c>
      <c r="AJ146" s="23">
        <f t="shared" si="101"/>
        <v>7.8359709205454635</v>
      </c>
      <c r="AK146" s="29">
        <f t="shared" si="97"/>
        <v>6.8373239854890073</v>
      </c>
      <c r="AL146" s="30">
        <f t="shared" si="98"/>
        <v>6.7480133343908273</v>
      </c>
      <c r="AM146" s="31">
        <f t="shared" si="96"/>
        <v>6.6730085097107672</v>
      </c>
      <c r="AN146" s="1">
        <f t="shared" si="89"/>
        <v>0.10768660339500219</v>
      </c>
      <c r="AO146" s="1">
        <f t="shared" si="90"/>
        <v>3.8265216560899838E-3</v>
      </c>
      <c r="AP146" s="1">
        <f t="shared" si="91"/>
        <v>5.2873876117506928E-2</v>
      </c>
      <c r="AQ146" s="1">
        <f t="shared" si="92"/>
        <v>0.1489272860913437</v>
      </c>
      <c r="AR146" s="1">
        <f t="shared" si="80"/>
        <v>2.9029883937915221E-2</v>
      </c>
      <c r="AT146" s="1">
        <f t="shared" si="93"/>
        <v>10.583333333333334</v>
      </c>
      <c r="AU146" s="1">
        <f t="shared" si="81"/>
        <v>86.233624881180049</v>
      </c>
      <c r="AV146" s="1">
        <f t="shared" si="82"/>
        <v>68295.430807360492</v>
      </c>
      <c r="AW146" s="1">
        <f t="shared" si="83"/>
        <v>357.69897996265195</v>
      </c>
      <c r="AX146" s="1">
        <f t="shared" si="84"/>
        <v>45.087011420847375</v>
      </c>
      <c r="AY146" s="1">
        <f t="shared" si="95"/>
        <v>1186.613816960737</v>
      </c>
      <c r="BF146" s="17"/>
      <c r="BH146" s="23">
        <f t="shared" si="85"/>
        <v>7.6250617044688456</v>
      </c>
      <c r="BI146">
        <f t="shared" si="86"/>
        <v>-1.1658214077500295</v>
      </c>
      <c r="BJ146">
        <v>49579953181140.102</v>
      </c>
      <c r="BK146">
        <v>467083980048.89398</v>
      </c>
      <c r="BM146" s="28"/>
      <c r="BP146" s="33"/>
      <c r="BR146" s="29"/>
      <c r="BS146" s="21"/>
      <c r="BT146" s="33"/>
      <c r="BU146" s="33"/>
      <c r="BW146" s="17"/>
      <c r="BX146" s="17"/>
      <c r="BY146" s="33"/>
      <c r="BZ146" s="33"/>
      <c r="CD146" s="33"/>
      <c r="CE146" s="33"/>
      <c r="CJ146">
        <f t="shared" si="87"/>
        <v>7.3373239854890073</v>
      </c>
      <c r="CK146" s="17">
        <f t="shared" si="94"/>
        <v>7.3373239854890073</v>
      </c>
      <c r="CQ146" s="12"/>
      <c r="CT146">
        <f t="shared" si="102"/>
        <v>9.2999999981851929</v>
      </c>
      <c r="CU146">
        <f t="shared" si="103"/>
        <v>11.666666666666666</v>
      </c>
      <c r="CV146">
        <f t="shared" si="104"/>
        <v>18.312415581858943</v>
      </c>
      <c r="CW146">
        <f t="shared" si="105"/>
        <v>10.867551942613899</v>
      </c>
      <c r="CX146">
        <f t="shared" si="106"/>
        <v>-12.439664063760032</v>
      </c>
      <c r="CY146">
        <f t="shared" si="107"/>
        <v>-9.0974438878405355</v>
      </c>
      <c r="CZ146">
        <f t="shared" si="108"/>
        <v>8.976579646014617</v>
      </c>
      <c r="DB146">
        <f t="shared" si="109"/>
        <v>-9.2999999981851929</v>
      </c>
      <c r="DC146">
        <f t="shared" si="110"/>
        <v>-10.527514631077857</v>
      </c>
      <c r="DD146">
        <f t="shared" si="111"/>
        <v>-10.867551942613899</v>
      </c>
      <c r="DE146">
        <f t="shared" si="112"/>
        <v>12.439664063760032</v>
      </c>
      <c r="DF146" s="17">
        <f t="shared" si="113"/>
        <v>9.0974438878405355</v>
      </c>
      <c r="DG146">
        <f t="shared" si="114"/>
        <v>-8.976579646014617</v>
      </c>
      <c r="DI146" s="15"/>
      <c r="DJ146" s="15"/>
      <c r="DN146" s="15"/>
      <c r="DO146" s="15"/>
      <c r="DS146" s="15"/>
      <c r="DT146" s="15"/>
    </row>
    <row r="147" spans="2:124" x14ac:dyDescent="0.25">
      <c r="B147">
        <v>1</v>
      </c>
      <c r="C147">
        <v>130</v>
      </c>
      <c r="D147" t="s">
        <v>139</v>
      </c>
      <c r="E147">
        <v>2193668805.5945301</v>
      </c>
      <c r="F147">
        <f t="shared" ref="F147:F210" si="115">(C147-1)*5/60</f>
        <v>10.75</v>
      </c>
      <c r="G147">
        <f t="shared" ref="G147:G210" si="116">LOG10(E147)</f>
        <v>9.3411710595376114</v>
      </c>
      <c r="AG147" s="12">
        <f t="shared" si="88"/>
        <v>10.666666666666666</v>
      </c>
      <c r="AH147" s="24">
        <f t="shared" si="99"/>
        <v>9.2519303216250659</v>
      </c>
      <c r="AI147" s="23">
        <f t="shared" si="100"/>
        <v>8.7614311387946451</v>
      </c>
      <c r="AJ147" s="23">
        <f t="shared" si="101"/>
        <v>7.7442329655939055</v>
      </c>
      <c r="AK147" s="29">
        <f t="shared" si="97"/>
        <v>6.8378412053553204</v>
      </c>
      <c r="AL147" s="30">
        <f t="shared" si="98"/>
        <v>6.7485305542571403</v>
      </c>
      <c r="AM147" s="31">
        <f t="shared" si="96"/>
        <v>6.6735257295770802</v>
      </c>
      <c r="AN147" s="1">
        <f t="shared" si="89"/>
        <v>7.693427208945415E-2</v>
      </c>
      <c r="AO147" s="1">
        <f t="shared" si="90"/>
        <v>3.6273209129025971E-2</v>
      </c>
      <c r="AP147" s="1">
        <f t="shared" si="91"/>
        <v>7.8311241460046685E-3</v>
      </c>
      <c r="AQ147" s="1">
        <f t="shared" si="92"/>
        <v>0.19782849133380676</v>
      </c>
      <c r="AR147" s="1">
        <f t="shared" ref="AR147:AR210" si="117">STDEV(G4141,G3906)</f>
        <v>2.4358941315321885E-2</v>
      </c>
      <c r="AT147" s="1">
        <f t="shared" si="93"/>
        <v>10.666666666666666</v>
      </c>
      <c r="AU147" s="1">
        <f t="shared" ref="AU147:AU210" si="118">1/AN147^2</f>
        <v>168.95081917565534</v>
      </c>
      <c r="AV147" s="1">
        <f t="shared" ref="AV147:AV210" si="119">1/AO147^2</f>
        <v>760.02528422191813</v>
      </c>
      <c r="AW147" s="1">
        <f t="shared" ref="AW147:AW210" si="120">1/AP147^2</f>
        <v>16306.163112317534</v>
      </c>
      <c r="AX147" s="1">
        <f t="shared" ref="AX147:AX210" si="121">1/AQ147^2</f>
        <v>25.551848390660364</v>
      </c>
      <c r="AY147" s="1">
        <f t="shared" si="95"/>
        <v>1685.323131932724</v>
      </c>
      <c r="BF147" s="17"/>
      <c r="BH147" s="23">
        <f t="shared" ref="BH147:BH210" si="122">LOG10(No__1*(EXP(lamda_11*(EXP(-a_11*AG147)-1)+(Kg-rmin_11)*AG147)+(Kd+rmin_11)*EXP(-lamda_11)/a_11*lamda_11^((Kg-rmin_11)/a_11)*BJ147+lamda_11*a_11*EXP(-lamda_11)/a_11*lamda_11^((Kg-rmin_11)/a_11-1)*BK147))</f>
        <v>7.6373570148930368</v>
      </c>
      <c r="BI147">
        <f t="shared" ref="BI147:BI210" si="123">BH147-AI147</f>
        <v>-1.1240741239016083</v>
      </c>
      <c r="BJ147">
        <v>50137423612623.797</v>
      </c>
      <c r="BK147">
        <v>472092575642.92499</v>
      </c>
      <c r="BM147" s="28"/>
      <c r="BP147" s="33"/>
      <c r="BR147" s="29"/>
      <c r="BS147" s="21"/>
      <c r="BT147" s="33"/>
      <c r="BU147" s="33"/>
      <c r="BW147" s="17"/>
      <c r="BX147" s="17"/>
      <c r="BY147" s="33"/>
      <c r="BZ147" s="33"/>
      <c r="CD147" s="33"/>
      <c r="CE147" s="33"/>
      <c r="CJ147">
        <f t="shared" ref="CJ147:CJ210" si="124">AK147+0.5</f>
        <v>7.3378412053553204</v>
      </c>
      <c r="CK147" s="17">
        <f t="shared" si="94"/>
        <v>7.3378412053553204</v>
      </c>
      <c r="CQ147" s="12"/>
      <c r="CT147">
        <f t="shared" si="102"/>
        <v>9.2999999984910957</v>
      </c>
      <c r="CU147">
        <f t="shared" si="103"/>
        <v>11.75</v>
      </c>
      <c r="CV147">
        <f t="shared" si="104"/>
        <v>18.40185012661879</v>
      </c>
      <c r="CW147">
        <f t="shared" si="105"/>
        <v>10.899292641306159</v>
      </c>
      <c r="CX147">
        <f t="shared" si="106"/>
        <v>-12.574615389072045</v>
      </c>
      <c r="CY147">
        <f t="shared" si="107"/>
        <v>-9.2085203825566921</v>
      </c>
      <c r="CZ147">
        <f t="shared" si="108"/>
        <v>8.9945997827554134</v>
      </c>
      <c r="DB147">
        <f t="shared" si="109"/>
        <v>-9.2999999984910957</v>
      </c>
      <c r="DC147">
        <f t="shared" si="110"/>
        <v>-10.604653830348735</v>
      </c>
      <c r="DD147">
        <f t="shared" si="111"/>
        <v>-10.899292641306159</v>
      </c>
      <c r="DE147">
        <f t="shared" si="112"/>
        <v>12.574615389072045</v>
      </c>
      <c r="DF147" s="17">
        <f t="shared" si="113"/>
        <v>9.2085203825566921</v>
      </c>
      <c r="DG147">
        <f t="shared" si="114"/>
        <v>-8.9945997827554134</v>
      </c>
      <c r="DI147" s="15"/>
      <c r="DJ147" s="15"/>
      <c r="DN147" s="15"/>
      <c r="DO147" s="15"/>
      <c r="DS147" s="15"/>
      <c r="DT147" s="15"/>
    </row>
    <row r="148" spans="2:124" x14ac:dyDescent="0.25">
      <c r="B148">
        <v>1</v>
      </c>
      <c r="C148">
        <v>131</v>
      </c>
      <c r="D148" t="s">
        <v>140</v>
      </c>
      <c r="E148">
        <v>2949329568.7056599</v>
      </c>
      <c r="F148">
        <f t="shared" si="115"/>
        <v>10.833333333333334</v>
      </c>
      <c r="G148">
        <f t="shared" si="116"/>
        <v>9.4697233048926108</v>
      </c>
      <c r="AG148" s="12">
        <f t="shared" ref="AG148:AG211" si="125">F147</f>
        <v>10.75</v>
      </c>
      <c r="AH148" s="24">
        <f t="shared" si="99"/>
        <v>9.2728768183966341</v>
      </c>
      <c r="AI148" s="23">
        <f t="shared" si="100"/>
        <v>8.7638346730685743</v>
      </c>
      <c r="AJ148" s="23">
        <f t="shared" si="101"/>
        <v>7.7049747881544786</v>
      </c>
      <c r="AK148" s="29">
        <f t="shared" si="97"/>
        <v>6.8383584252216334</v>
      </c>
      <c r="AL148" s="30">
        <f t="shared" si="98"/>
        <v>6.7490477741234534</v>
      </c>
      <c r="AM148" s="31">
        <f t="shared" si="96"/>
        <v>6.6740429494433933</v>
      </c>
      <c r="AN148" s="1">
        <f t="shared" ref="AN148:AN211" si="126">STDEV(G852,G1087,G1322)</f>
        <v>3.4903909552319146E-2</v>
      </c>
      <c r="AO148" s="1">
        <f t="shared" ref="AO148:AO211" si="127">STDEV(G1557,G1792)</f>
        <v>6.8013626458424542E-2</v>
      </c>
      <c r="AP148" s="1">
        <f t="shared" ref="AP148:AP211" si="128">STDEV(G2732,G2497)</f>
        <v>1.2794914513836714E-2</v>
      </c>
      <c r="AQ148" s="1">
        <f t="shared" ref="AQ148:AQ211" si="129">STDEV(G2967,G3202,G3438)</f>
        <v>0.17186367961566718</v>
      </c>
      <c r="AR148" s="1">
        <f t="shared" si="117"/>
        <v>3.9432986496352488E-3</v>
      </c>
      <c r="AT148" s="1">
        <f t="shared" ref="AT148:AT211" si="130">AG148</f>
        <v>10.75</v>
      </c>
      <c r="AU148" s="1">
        <f t="shared" si="118"/>
        <v>820.82741071749831</v>
      </c>
      <c r="AV148" s="1">
        <f t="shared" si="119"/>
        <v>216.17632834044795</v>
      </c>
      <c r="AW148" s="1">
        <f t="shared" si="120"/>
        <v>6108.3684143949167</v>
      </c>
      <c r="AX148" s="1">
        <f t="shared" si="121"/>
        <v>33.855699269783116</v>
      </c>
      <c r="AY148" s="1">
        <f t="shared" si="95"/>
        <v>64310.318420436008</v>
      </c>
      <c r="BF148" s="17"/>
      <c r="BH148" s="23">
        <f t="shared" si="122"/>
        <v>7.6496523280280257</v>
      </c>
      <c r="BI148">
        <f t="shared" si="123"/>
        <v>-1.1141823450405486</v>
      </c>
      <c r="BJ148">
        <v>50698264514444</v>
      </c>
      <c r="BK148">
        <v>477127255927.28003</v>
      </c>
      <c r="BM148" s="28"/>
      <c r="BP148" s="33"/>
      <c r="BR148" s="29"/>
      <c r="BS148" s="21"/>
      <c r="BT148" s="33"/>
      <c r="BU148" s="33"/>
      <c r="BW148" s="17"/>
      <c r="BX148" s="17"/>
      <c r="BY148" s="33"/>
      <c r="BZ148" s="33"/>
      <c r="CD148" s="33"/>
      <c r="CE148" s="33"/>
      <c r="CJ148">
        <f t="shared" si="124"/>
        <v>7.3383584252216334</v>
      </c>
      <c r="CK148" s="17">
        <f t="shared" ref="CK148:CK211" si="131">CJ148-BR148</f>
        <v>7.3383584252216334</v>
      </c>
      <c r="CQ148" s="12"/>
      <c r="CT148">
        <f t="shared" si="102"/>
        <v>9.2999999987454363</v>
      </c>
      <c r="CU148">
        <f t="shared" si="103"/>
        <v>11.833333333333334</v>
      </c>
      <c r="CV148">
        <f t="shared" si="104"/>
        <v>18.491349237162325</v>
      </c>
      <c r="CW148">
        <f t="shared" si="105"/>
        <v>10.931034826686178</v>
      </c>
      <c r="CX148">
        <f t="shared" si="106"/>
        <v>-12.709566714384062</v>
      </c>
      <c r="CY148">
        <f t="shared" si="107"/>
        <v>-9.319596877272847</v>
      </c>
      <c r="CZ148">
        <f t="shared" si="108"/>
        <v>9.0126200031023522</v>
      </c>
      <c r="DB148">
        <f t="shared" si="109"/>
        <v>-9.2999999987454363</v>
      </c>
      <c r="DC148">
        <f t="shared" si="110"/>
        <v>-10.681857592721709</v>
      </c>
      <c r="DD148">
        <f t="shared" si="111"/>
        <v>-10.931034826686178</v>
      </c>
      <c r="DE148">
        <f t="shared" si="112"/>
        <v>12.709566714384062</v>
      </c>
      <c r="DF148" s="17">
        <f t="shared" si="113"/>
        <v>9.319596877272847</v>
      </c>
      <c r="DG148">
        <f t="shared" si="114"/>
        <v>-9.0126200031023522</v>
      </c>
      <c r="DI148" s="15"/>
      <c r="DJ148" s="15"/>
      <c r="DN148" s="15"/>
      <c r="DO148" s="15"/>
      <c r="DS148" s="15"/>
      <c r="DT148" s="15"/>
    </row>
    <row r="149" spans="2:124" x14ac:dyDescent="0.25">
      <c r="B149">
        <v>1</v>
      </c>
      <c r="C149">
        <v>132</v>
      </c>
      <c r="D149" t="s">
        <v>141</v>
      </c>
      <c r="E149">
        <v>2393935321.3217201</v>
      </c>
      <c r="F149">
        <f t="shared" si="115"/>
        <v>10.916666666666666</v>
      </c>
      <c r="G149">
        <f t="shared" si="116"/>
        <v>9.3791124125814491</v>
      </c>
      <c r="AG149" s="12">
        <f t="shared" si="125"/>
        <v>10.833333333333334</v>
      </c>
      <c r="AH149" s="24">
        <f t="shared" si="99"/>
        <v>9.2940196492692397</v>
      </c>
      <c r="AI149" s="23">
        <f t="shared" si="100"/>
        <v>8.7427189782112738</v>
      </c>
      <c r="AJ149" s="23">
        <f t="shared" si="101"/>
        <v>7.7761265179839416</v>
      </c>
      <c r="AK149" s="29">
        <f t="shared" si="97"/>
        <v>6.8388756450879464</v>
      </c>
      <c r="AL149" s="30">
        <f t="shared" si="98"/>
        <v>6.7495649939897664</v>
      </c>
      <c r="AM149" s="31">
        <f t="shared" si="96"/>
        <v>6.6745601693097063</v>
      </c>
      <c r="AN149" s="1">
        <f t="shared" si="126"/>
        <v>0.11788406323319729</v>
      </c>
      <c r="AO149" s="1">
        <f t="shared" si="127"/>
        <v>7.6589476983039834E-2</v>
      </c>
      <c r="AP149" s="1">
        <f t="shared" si="128"/>
        <v>3.8712445640735893E-2</v>
      </c>
      <c r="AQ149" s="1">
        <f t="shared" si="129"/>
        <v>0.17142932111249359</v>
      </c>
      <c r="AR149" s="1">
        <f t="shared" si="117"/>
        <v>8.0346925909528064E-2</v>
      </c>
      <c r="AT149" s="1">
        <f t="shared" si="130"/>
        <v>10.833333333333334</v>
      </c>
      <c r="AU149" s="1">
        <f t="shared" si="118"/>
        <v>71.959776626782272</v>
      </c>
      <c r="AV149" s="1">
        <f t="shared" si="119"/>
        <v>170.47542914398528</v>
      </c>
      <c r="AW149" s="1">
        <f t="shared" si="120"/>
        <v>667.26567217850425</v>
      </c>
      <c r="AX149" s="1">
        <f t="shared" si="121"/>
        <v>34.027480162154475</v>
      </c>
      <c r="AY149" s="1">
        <f t="shared" si="95"/>
        <v>154.90358522304453</v>
      </c>
      <c r="BF149" s="17"/>
      <c r="BH149" s="23">
        <f t="shared" si="122"/>
        <v>7.6619476438715539</v>
      </c>
      <c r="BI149">
        <f t="shared" si="123"/>
        <v>-1.0807713343397198</v>
      </c>
      <c r="BJ149">
        <v>51262496268006.703</v>
      </c>
      <c r="BK149">
        <v>482188156782.18201</v>
      </c>
      <c r="BM149" s="28"/>
      <c r="BP149" s="33"/>
      <c r="BR149" s="29"/>
      <c r="BS149" s="21"/>
      <c r="BT149" s="33"/>
      <c r="BU149" s="33"/>
      <c r="BW149" s="17"/>
      <c r="BX149" s="17"/>
      <c r="BY149" s="33"/>
      <c r="BZ149" s="33"/>
      <c r="CD149" s="33"/>
      <c r="CE149" s="33"/>
      <c r="CJ149">
        <f t="shared" si="124"/>
        <v>7.3388756450879464</v>
      </c>
      <c r="CK149" s="17">
        <f t="shared" si="131"/>
        <v>7.3388756450879464</v>
      </c>
      <c r="CQ149" s="12"/>
      <c r="CT149">
        <f t="shared" si="102"/>
        <v>9.2999999989569044</v>
      </c>
      <c r="CU149">
        <f t="shared" si="103"/>
        <v>11.916666666666666</v>
      </c>
      <c r="CV149">
        <f t="shared" si="104"/>
        <v>18.580912859707126</v>
      </c>
      <c r="CW149">
        <f t="shared" si="105"/>
        <v>10.962778478861766</v>
      </c>
      <c r="CX149">
        <f t="shared" si="106"/>
        <v>-12.844518039696073</v>
      </c>
      <c r="CY149">
        <f t="shared" si="107"/>
        <v>-9.4306733719890037</v>
      </c>
      <c r="CZ149">
        <f t="shared" si="108"/>
        <v>9.0306403067714065</v>
      </c>
      <c r="DB149">
        <f t="shared" si="109"/>
        <v>-9.2999999989569044</v>
      </c>
      <c r="DC149">
        <f t="shared" si="110"/>
        <v>-10.7591258644166</v>
      </c>
      <c r="DD149">
        <f t="shared" si="111"/>
        <v>-10.962778478861766</v>
      </c>
      <c r="DE149">
        <f t="shared" si="112"/>
        <v>12.844518039696073</v>
      </c>
      <c r="DF149" s="17">
        <f t="shared" si="113"/>
        <v>9.4306733719890037</v>
      </c>
      <c r="DG149">
        <f t="shared" si="114"/>
        <v>-9.0306403067714065</v>
      </c>
      <c r="DI149" s="15"/>
      <c r="DJ149" s="15"/>
      <c r="DN149" s="15"/>
      <c r="DO149" s="15"/>
      <c r="DS149" s="15"/>
      <c r="DT149" s="15"/>
    </row>
    <row r="150" spans="2:124" x14ac:dyDescent="0.25">
      <c r="B150">
        <v>1</v>
      </c>
      <c r="C150">
        <v>133</v>
      </c>
      <c r="D150" t="s">
        <v>142</v>
      </c>
      <c r="E150">
        <v>2557070325.66817</v>
      </c>
      <c r="F150">
        <f t="shared" si="115"/>
        <v>11</v>
      </c>
      <c r="G150">
        <f t="shared" si="116"/>
        <v>9.4077426723476609</v>
      </c>
      <c r="AG150" s="12">
        <f t="shared" si="125"/>
        <v>10.916666666666666</v>
      </c>
      <c r="AH150" s="24">
        <f t="shared" si="99"/>
        <v>9.2576257434079814</v>
      </c>
      <c r="AI150" s="23">
        <f t="shared" si="100"/>
        <v>8.766946093996987</v>
      </c>
      <c r="AJ150" s="23">
        <f t="shared" si="101"/>
        <v>7.723060341155028</v>
      </c>
      <c r="AK150" s="29">
        <f t="shared" si="97"/>
        <v>6.8393928649542604</v>
      </c>
      <c r="AL150" s="30">
        <f t="shared" si="98"/>
        <v>6.7500822138560803</v>
      </c>
      <c r="AM150" s="31">
        <f t="shared" si="96"/>
        <v>6.6750773891760202</v>
      </c>
      <c r="AN150" s="1">
        <f t="shared" si="126"/>
        <v>7.3325748882073313E-2</v>
      </c>
      <c r="AO150" s="1">
        <f t="shared" si="127"/>
        <v>2.9049017350097392E-2</v>
      </c>
      <c r="AP150" s="1">
        <f t="shared" si="128"/>
        <v>2.39306398788014E-2</v>
      </c>
      <c r="AQ150" s="1">
        <f t="shared" si="129"/>
        <v>0.13625234656106025</v>
      </c>
      <c r="AR150" s="1">
        <f t="shared" si="117"/>
        <v>0.10085272880425618</v>
      </c>
      <c r="AT150" s="1">
        <f t="shared" si="130"/>
        <v>10.916666666666666</v>
      </c>
      <c r="AU150" s="1">
        <f t="shared" si="118"/>
        <v>185.98888278686769</v>
      </c>
      <c r="AV150" s="1">
        <f t="shared" si="119"/>
        <v>1185.0511827487853</v>
      </c>
      <c r="AW150" s="1">
        <f t="shared" si="120"/>
        <v>1746.1895197712424</v>
      </c>
      <c r="AX150" s="1">
        <f t="shared" si="121"/>
        <v>53.86566415389008</v>
      </c>
      <c r="AY150" s="1">
        <f t="shared" si="95"/>
        <v>98.316111377342835</v>
      </c>
      <c r="BF150" s="17"/>
      <c r="BH150" s="23">
        <f t="shared" si="122"/>
        <v>7.6742429624213662</v>
      </c>
      <c r="BI150">
        <f t="shared" si="123"/>
        <v>-1.0927031315756208</v>
      </c>
      <c r="BJ150">
        <v>51830139377983.398</v>
      </c>
      <c r="BK150">
        <v>487275414795.81799</v>
      </c>
      <c r="BM150" s="28"/>
      <c r="BP150" s="33"/>
      <c r="BR150" s="29"/>
      <c r="BS150" s="21"/>
      <c r="BT150" s="33"/>
      <c r="BU150" s="33"/>
      <c r="BW150" s="17"/>
      <c r="BX150" s="17"/>
      <c r="BY150" s="33"/>
      <c r="BZ150" s="33"/>
      <c r="CD150" s="33"/>
      <c r="CE150" s="33"/>
      <c r="CJ150">
        <f t="shared" si="124"/>
        <v>7.3393928649542604</v>
      </c>
      <c r="CK150" s="17">
        <f t="shared" si="131"/>
        <v>7.3393928649542604</v>
      </c>
      <c r="CQ150" s="12"/>
      <c r="CT150">
        <f t="shared" si="102"/>
        <v>9.2999999991327265</v>
      </c>
      <c r="CU150">
        <f t="shared" si="103"/>
        <v>12</v>
      </c>
      <c r="CV150">
        <f t="shared" si="104"/>
        <v>18.6705409405156</v>
      </c>
      <c r="CW150">
        <f t="shared" si="105"/>
        <v>10.994523578206902</v>
      </c>
      <c r="CX150">
        <f t="shared" si="106"/>
        <v>-12.979469365008089</v>
      </c>
      <c r="CY150">
        <f t="shared" si="107"/>
        <v>-9.5417498667051586</v>
      </c>
      <c r="CZ150">
        <f t="shared" si="108"/>
        <v>9.048660693479512</v>
      </c>
      <c r="DB150">
        <f t="shared" si="109"/>
        <v>-9.2999999991327265</v>
      </c>
      <c r="DC150">
        <f t="shared" si="110"/>
        <v>-10.836458591698035</v>
      </c>
      <c r="DD150">
        <f t="shared" si="111"/>
        <v>-10.994523578206902</v>
      </c>
      <c r="DE150">
        <f t="shared" si="112"/>
        <v>12.979469365008089</v>
      </c>
      <c r="DF150" s="17">
        <f t="shared" si="113"/>
        <v>9.5417498667051586</v>
      </c>
      <c r="DG150">
        <f t="shared" si="114"/>
        <v>-9.048660693479512</v>
      </c>
      <c r="DI150" s="15"/>
      <c r="DJ150" s="15"/>
      <c r="DN150" s="15"/>
      <c r="DO150" s="15"/>
      <c r="DS150" s="15"/>
      <c r="DT150" s="15"/>
    </row>
    <row r="151" spans="2:124" x14ac:dyDescent="0.25">
      <c r="B151">
        <v>1</v>
      </c>
      <c r="C151">
        <v>134</v>
      </c>
      <c r="D151" t="s">
        <v>143</v>
      </c>
      <c r="E151">
        <v>2309155900.3815098</v>
      </c>
      <c r="F151">
        <f t="shared" si="115"/>
        <v>11.083333333333334</v>
      </c>
      <c r="G151">
        <f t="shared" si="116"/>
        <v>9.3634532548703113</v>
      </c>
      <c r="AG151" s="12">
        <f t="shared" si="125"/>
        <v>11</v>
      </c>
      <c r="AH151" s="24">
        <f t="shared" si="99"/>
        <v>9.3053978159986741</v>
      </c>
      <c r="AI151" s="23">
        <f t="shared" si="100"/>
        <v>8.7565807569835972</v>
      </c>
      <c r="AJ151" s="23">
        <f t="shared" si="101"/>
        <v>7.7552866360568231</v>
      </c>
      <c r="AK151" s="29">
        <f t="shared" si="97"/>
        <v>6.8399100848205734</v>
      </c>
      <c r="AL151" s="30">
        <f t="shared" si="98"/>
        <v>6.7505994337223933</v>
      </c>
      <c r="AM151" s="31">
        <f t="shared" si="96"/>
        <v>6.6755946090423333</v>
      </c>
      <c r="AN151" s="1">
        <f t="shared" si="126"/>
        <v>3.9089024554488816E-2</v>
      </c>
      <c r="AO151" s="1">
        <f t="shared" si="127"/>
        <v>1.1359265829126658E-2</v>
      </c>
      <c r="AP151" s="1">
        <f t="shared" si="128"/>
        <v>1.2621063835303139E-2</v>
      </c>
      <c r="AQ151" s="1">
        <f t="shared" si="129"/>
        <v>0.13554898989437331</v>
      </c>
      <c r="AR151" s="1">
        <f t="shared" si="117"/>
        <v>5.9673009261997638E-2</v>
      </c>
      <c r="AT151" s="1">
        <f t="shared" si="130"/>
        <v>11</v>
      </c>
      <c r="AU151" s="1">
        <f t="shared" si="118"/>
        <v>654.47088933987118</v>
      </c>
      <c r="AV151" s="1">
        <f t="shared" si="119"/>
        <v>7749.9602320871436</v>
      </c>
      <c r="AW151" s="1">
        <f t="shared" si="120"/>
        <v>6277.8086388460915</v>
      </c>
      <c r="AX151" s="1">
        <f t="shared" si="121"/>
        <v>54.426126762556471</v>
      </c>
      <c r="AY151" s="1">
        <f t="shared" si="95"/>
        <v>280.8304015606198</v>
      </c>
      <c r="BF151" s="17"/>
      <c r="BH151" s="23">
        <f t="shared" si="122"/>
        <v>7.6865382836752074</v>
      </c>
      <c r="BI151">
        <f t="shared" si="123"/>
        <v>-1.0700424733083898</v>
      </c>
      <c r="BJ151">
        <v>52401214473057</v>
      </c>
      <c r="BK151">
        <v>492389167268.03003</v>
      </c>
      <c r="BM151" s="28"/>
      <c r="BP151" s="33"/>
      <c r="BR151" s="29"/>
      <c r="BS151" s="21"/>
      <c r="BT151" s="33"/>
      <c r="BU151" s="33"/>
      <c r="BW151" s="17"/>
      <c r="BX151" s="17"/>
      <c r="BY151" s="33"/>
      <c r="BZ151" s="33"/>
      <c r="CD151" s="33"/>
      <c r="CE151" s="33"/>
      <c r="CJ151">
        <f t="shared" si="124"/>
        <v>7.3399100848205734</v>
      </c>
      <c r="CK151" s="17">
        <f t="shared" si="131"/>
        <v>7.3399100848205734</v>
      </c>
      <c r="CQ151" s="12"/>
      <c r="CT151">
        <f t="shared" si="102"/>
        <v>9.2999999992789135</v>
      </c>
      <c r="CU151">
        <f t="shared" si="103"/>
        <v>12.083333333333334</v>
      </c>
      <c r="CV151">
        <f t="shared" si="104"/>
        <v>18.760233425894899</v>
      </c>
      <c r="CW151">
        <f t="shared" si="105"/>
        <v>11.026270105358158</v>
      </c>
      <c r="CX151">
        <f t="shared" si="106"/>
        <v>-13.114420690320106</v>
      </c>
      <c r="CY151">
        <f t="shared" si="107"/>
        <v>-9.6528263614213152</v>
      </c>
      <c r="CZ151">
        <f t="shared" si="108"/>
        <v>9.0666811629445672</v>
      </c>
      <c r="DB151">
        <f t="shared" si="109"/>
        <v>-9.2999999992789135</v>
      </c>
      <c r="DC151">
        <f t="shared" si="110"/>
        <v>-10.913855720875404</v>
      </c>
      <c r="DD151">
        <f t="shared" si="111"/>
        <v>-11.026270105358158</v>
      </c>
      <c r="DE151">
        <f t="shared" si="112"/>
        <v>13.114420690320106</v>
      </c>
      <c r="DF151" s="17">
        <f t="shared" si="113"/>
        <v>9.6528263614213152</v>
      </c>
      <c r="DG151">
        <f t="shared" si="114"/>
        <v>-9.0666811629445672</v>
      </c>
      <c r="DI151" s="15"/>
      <c r="DJ151" s="15"/>
      <c r="DN151" s="15"/>
      <c r="DO151" s="15"/>
      <c r="DS151" s="15"/>
      <c r="DT151" s="15"/>
    </row>
    <row r="152" spans="2:124" x14ac:dyDescent="0.25">
      <c r="B152">
        <v>1</v>
      </c>
      <c r="C152">
        <v>135</v>
      </c>
      <c r="D152" t="s">
        <v>144</v>
      </c>
      <c r="E152">
        <v>1735686250.3731501</v>
      </c>
      <c r="F152">
        <f t="shared" si="115"/>
        <v>11.166666666666666</v>
      </c>
      <c r="G152">
        <f t="shared" si="116"/>
        <v>9.2394712231179348</v>
      </c>
      <c r="AG152" s="12">
        <f t="shared" si="125"/>
        <v>11.083333333333334</v>
      </c>
      <c r="AH152" s="24">
        <f t="shared" si="99"/>
        <v>9.2576875516418369</v>
      </c>
      <c r="AI152" s="23">
        <f t="shared" si="100"/>
        <v>8.7859183926761357</v>
      </c>
      <c r="AJ152" s="23">
        <f t="shared" si="101"/>
        <v>7.8004190968399438</v>
      </c>
      <c r="AK152" s="29">
        <f t="shared" si="97"/>
        <v>6.8404273046868864</v>
      </c>
      <c r="AL152" s="30">
        <f t="shared" si="98"/>
        <v>6.7511166535887064</v>
      </c>
      <c r="AM152" s="31">
        <f t="shared" si="96"/>
        <v>6.6761118289086463</v>
      </c>
      <c r="AN152" s="1">
        <f t="shared" si="126"/>
        <v>6.476949492392689E-2</v>
      </c>
      <c r="AO152" s="1">
        <f t="shared" si="127"/>
        <v>1.8773898421511379E-2</v>
      </c>
      <c r="AP152" s="1">
        <f t="shared" si="128"/>
        <v>5.5399077447673861E-2</v>
      </c>
      <c r="AQ152" s="1">
        <f t="shared" si="129"/>
        <v>0.17841117402421422</v>
      </c>
      <c r="AR152" s="1">
        <f t="shared" si="117"/>
        <v>4.3043233505510335E-2</v>
      </c>
      <c r="AT152" s="1">
        <f t="shared" si="130"/>
        <v>11.083333333333334</v>
      </c>
      <c r="AU152" s="1">
        <f t="shared" si="118"/>
        <v>238.37405215206371</v>
      </c>
      <c r="AV152" s="1">
        <f t="shared" si="119"/>
        <v>2837.2073257270508</v>
      </c>
      <c r="AW152" s="1">
        <f t="shared" si="120"/>
        <v>325.83290084911522</v>
      </c>
      <c r="AX152" s="1">
        <f t="shared" si="121"/>
        <v>31.41636238533367</v>
      </c>
      <c r="AY152" s="1">
        <f t="shared" si="95"/>
        <v>539.74698101071078</v>
      </c>
      <c r="BF152" s="17"/>
      <c r="BH152" s="23">
        <f t="shared" si="122"/>
        <v>7.6988336076308252</v>
      </c>
      <c r="BI152">
        <f t="shared" si="123"/>
        <v>-1.0870847850453105</v>
      </c>
      <c r="BJ152">
        <v>52975742306672</v>
      </c>
      <c r="BK152">
        <v>497529552214.02197</v>
      </c>
      <c r="BM152" s="28"/>
      <c r="BP152" s="33"/>
      <c r="BR152" s="29"/>
      <c r="BS152" s="21"/>
      <c r="BT152" s="33"/>
      <c r="BU152" s="33"/>
      <c r="BW152" s="17"/>
      <c r="BX152" s="17"/>
      <c r="BY152" s="33"/>
      <c r="BZ152" s="33"/>
      <c r="CD152" s="33"/>
      <c r="CE152" s="33"/>
      <c r="CJ152">
        <f t="shared" si="124"/>
        <v>7.3404273046868864</v>
      </c>
      <c r="CK152" s="17">
        <f t="shared" si="131"/>
        <v>7.3404273046868864</v>
      </c>
      <c r="CQ152" s="12"/>
      <c r="CT152">
        <f t="shared" si="102"/>
        <v>9.2999999994004607</v>
      </c>
      <c r="CU152">
        <f t="shared" si="103"/>
        <v>12.166666666666666</v>
      </c>
      <c r="CV152">
        <f t="shared" si="104"/>
        <v>18.849990262196908</v>
      </c>
      <c r="CW152">
        <f t="shared" si="105"/>
        <v>11.058018041211195</v>
      </c>
      <c r="CX152">
        <f t="shared" si="106"/>
        <v>-13.249372015632119</v>
      </c>
      <c r="CY152">
        <f t="shared" si="107"/>
        <v>-9.7639028561374683</v>
      </c>
      <c r="CZ152">
        <f t="shared" si="108"/>
        <v>9.0847017148854263</v>
      </c>
      <c r="DB152">
        <f t="shared" si="109"/>
        <v>-9.2999999994004607</v>
      </c>
      <c r="DC152">
        <f t="shared" si="110"/>
        <v>-10.991317198302816</v>
      </c>
      <c r="DD152">
        <f t="shared" si="111"/>
        <v>-11.058018041211195</v>
      </c>
      <c r="DE152">
        <f t="shared" si="112"/>
        <v>13.249372015632119</v>
      </c>
      <c r="DF152" s="17">
        <f t="shared" si="113"/>
        <v>9.7639028561374683</v>
      </c>
      <c r="DG152">
        <f t="shared" si="114"/>
        <v>-9.0847017148854263</v>
      </c>
      <c r="DI152" s="15"/>
      <c r="DJ152" s="15"/>
      <c r="DN152" s="15"/>
      <c r="DO152" s="15"/>
      <c r="DS152" s="15"/>
      <c r="DT152" s="15"/>
    </row>
    <row r="153" spans="2:124" x14ac:dyDescent="0.25">
      <c r="B153">
        <v>1</v>
      </c>
      <c r="C153">
        <v>136</v>
      </c>
      <c r="D153" t="s">
        <v>145</v>
      </c>
      <c r="E153">
        <v>1849936857.4321401</v>
      </c>
      <c r="F153">
        <f t="shared" si="115"/>
        <v>11.25</v>
      </c>
      <c r="G153">
        <f t="shared" si="116"/>
        <v>9.2671569051939411</v>
      </c>
      <c r="AG153" s="12">
        <f t="shared" si="125"/>
        <v>11.166666666666666</v>
      </c>
      <c r="AH153" s="24">
        <f t="shared" si="99"/>
        <v>9.2496706209761772</v>
      </c>
      <c r="AI153" s="23">
        <f t="shared" si="100"/>
        <v>8.729838402626994</v>
      </c>
      <c r="AJ153" s="23">
        <f t="shared" si="101"/>
        <v>7.7848896427507226</v>
      </c>
      <c r="AK153" s="29">
        <f t="shared" si="97"/>
        <v>6.8409445245532003</v>
      </c>
      <c r="AL153" s="30">
        <f t="shared" si="98"/>
        <v>6.7516338734550203</v>
      </c>
      <c r="AM153" s="31">
        <f t="shared" si="96"/>
        <v>6.6766290487749602</v>
      </c>
      <c r="AN153" s="1">
        <f t="shared" si="126"/>
        <v>2.4108700569886694E-2</v>
      </c>
      <c r="AO153" s="1">
        <f t="shared" si="127"/>
        <v>2.5226716558430912E-2</v>
      </c>
      <c r="AP153" s="1">
        <f t="shared" si="128"/>
        <v>5.2841703252467703E-2</v>
      </c>
      <c r="AQ153" s="1">
        <f t="shared" si="129"/>
        <v>0.14254547150089508</v>
      </c>
      <c r="AR153" s="1">
        <f t="shared" si="117"/>
        <v>4.8494653935338777E-2</v>
      </c>
      <c r="AT153" s="1">
        <f t="shared" si="130"/>
        <v>11.166666666666666</v>
      </c>
      <c r="AU153" s="1">
        <f t="shared" si="118"/>
        <v>1720.4909554283793</v>
      </c>
      <c r="AV153" s="1">
        <f t="shared" si="119"/>
        <v>1571.3703159015706</v>
      </c>
      <c r="AW153" s="1">
        <f t="shared" si="120"/>
        <v>358.13468523722361</v>
      </c>
      <c r="AX153" s="1">
        <f t="shared" si="121"/>
        <v>49.214508283773576</v>
      </c>
      <c r="AY153" s="1">
        <f t="shared" si="95"/>
        <v>425.21861737943431</v>
      </c>
      <c r="BF153" s="17"/>
      <c r="BH153" s="23">
        <f t="shared" si="122"/>
        <v>7.711128934285969</v>
      </c>
      <c r="BI153">
        <f t="shared" si="123"/>
        <v>-1.0187094683410249</v>
      </c>
      <c r="BJ153">
        <v>53553743757789</v>
      </c>
      <c r="BK153">
        <v>502696708368.08899</v>
      </c>
      <c r="BM153" s="28"/>
      <c r="BP153" s="33"/>
      <c r="BR153" s="29"/>
      <c r="BS153" s="21"/>
      <c r="BT153" s="33"/>
      <c r="BU153" s="33"/>
      <c r="BW153" s="17"/>
      <c r="BX153" s="17"/>
      <c r="BY153" s="33"/>
      <c r="BZ153" s="33"/>
      <c r="CD153" s="33"/>
      <c r="CE153" s="33"/>
      <c r="CJ153">
        <f t="shared" si="124"/>
        <v>7.3409445245532003</v>
      </c>
      <c r="CK153" s="17">
        <f t="shared" si="131"/>
        <v>7.3409445245532003</v>
      </c>
      <c r="CQ153" s="12"/>
      <c r="CT153">
        <f t="shared" si="102"/>
        <v>9.2999999995015177</v>
      </c>
      <c r="CU153">
        <f t="shared" si="103"/>
        <v>12.25</v>
      </c>
      <c r="CV153">
        <f t="shared" si="104"/>
        <v>18.93981139581819</v>
      </c>
      <c r="CW153">
        <f t="shared" si="105"/>
        <v>11.089767366917297</v>
      </c>
      <c r="CX153">
        <f t="shared" si="106"/>
        <v>-13.384323340944134</v>
      </c>
      <c r="CY153">
        <f t="shared" si="107"/>
        <v>-9.874979350853625</v>
      </c>
      <c r="CZ153">
        <f t="shared" si="108"/>
        <v>9.1027223490219029</v>
      </c>
      <c r="DB153">
        <f t="shared" si="109"/>
        <v>-9.2999999995015177</v>
      </c>
      <c r="DC153">
        <f t="shared" si="110"/>
        <v>-11.068842970379063</v>
      </c>
      <c r="DD153">
        <f t="shared" si="111"/>
        <v>-11.089767366917297</v>
      </c>
      <c r="DE153">
        <f t="shared" si="112"/>
        <v>13.384323340944134</v>
      </c>
      <c r="DF153" s="17">
        <f t="shared" si="113"/>
        <v>9.874979350853625</v>
      </c>
      <c r="DG153">
        <f t="shared" si="114"/>
        <v>-9.1027223490219029</v>
      </c>
      <c r="DI153" s="15"/>
      <c r="DJ153" s="15"/>
      <c r="DN153" s="15"/>
      <c r="DO153" s="15"/>
      <c r="DS153" s="15"/>
      <c r="DT153" s="15"/>
    </row>
    <row r="154" spans="2:124" x14ac:dyDescent="0.25">
      <c r="B154">
        <v>1</v>
      </c>
      <c r="C154">
        <v>137</v>
      </c>
      <c r="D154" t="s">
        <v>146</v>
      </c>
      <c r="E154">
        <v>2179102276.2087002</v>
      </c>
      <c r="F154">
        <f t="shared" si="115"/>
        <v>11.333333333333334</v>
      </c>
      <c r="G154">
        <f t="shared" si="116"/>
        <v>9.3382776143447739</v>
      </c>
      <c r="AG154" s="12">
        <f t="shared" si="125"/>
        <v>11.25</v>
      </c>
      <c r="AH154" s="24">
        <f t="shared" si="99"/>
        <v>9.2783197312964578</v>
      </c>
      <c r="AI154" s="23">
        <f t="shared" si="100"/>
        <v>8.7654673794031321</v>
      </c>
      <c r="AJ154" s="23">
        <f t="shared" si="101"/>
        <v>7.7682966788039778</v>
      </c>
      <c r="AK154" s="29">
        <f t="shared" si="97"/>
        <v>6.8414617444195134</v>
      </c>
      <c r="AL154" s="30">
        <f t="shared" si="98"/>
        <v>6.7521510933213333</v>
      </c>
      <c r="AM154" s="31">
        <f t="shared" si="96"/>
        <v>6.6771462686412733</v>
      </c>
      <c r="AN154" s="1">
        <f t="shared" si="126"/>
        <v>5.0474412791934417E-2</v>
      </c>
      <c r="AO154" s="1">
        <f t="shared" si="127"/>
        <v>2.1733328821321771E-2</v>
      </c>
      <c r="AP154" s="1">
        <f t="shared" si="128"/>
        <v>2.0383014022290879E-2</v>
      </c>
      <c r="AQ154" s="1">
        <f t="shared" si="129"/>
        <v>0.14472401554672129</v>
      </c>
      <c r="AR154" s="1">
        <f t="shared" si="117"/>
        <v>1.6942037471369464E-2</v>
      </c>
      <c r="AT154" s="1">
        <f t="shared" si="130"/>
        <v>11.25</v>
      </c>
      <c r="AU154" s="1">
        <f t="shared" si="118"/>
        <v>392.51607703614548</v>
      </c>
      <c r="AV154" s="1">
        <f t="shared" si="119"/>
        <v>2117.1298639728761</v>
      </c>
      <c r="AW154" s="1">
        <f t="shared" si="120"/>
        <v>2406.9285230240262</v>
      </c>
      <c r="AX154" s="1">
        <f t="shared" si="121"/>
        <v>47.743998948037451</v>
      </c>
      <c r="AY154" s="1">
        <f t="shared" si="95"/>
        <v>3483.9244136622178</v>
      </c>
      <c r="BF154" s="17"/>
      <c r="BH154" s="23">
        <f t="shared" si="122"/>
        <v>7.7234242636383899</v>
      </c>
      <c r="BI154">
        <f t="shared" si="123"/>
        <v>-1.0420431157647423</v>
      </c>
      <c r="BJ154">
        <v>54135239831643.5</v>
      </c>
      <c r="BK154">
        <v>507890775187.35901</v>
      </c>
      <c r="BM154" s="28"/>
      <c r="BP154" s="33"/>
      <c r="BR154" s="29"/>
      <c r="BS154" s="21"/>
      <c r="BT154" s="33"/>
      <c r="BU154" s="33"/>
      <c r="BW154" s="17"/>
      <c r="BX154" s="17"/>
      <c r="BY154" s="33"/>
      <c r="BZ154" s="33"/>
      <c r="CD154" s="33"/>
      <c r="CE154" s="33"/>
      <c r="CJ154">
        <f t="shared" si="124"/>
        <v>7.3414617444195134</v>
      </c>
      <c r="CK154" s="17">
        <f t="shared" si="131"/>
        <v>7.3414617444195134</v>
      </c>
      <c r="CQ154" s="12"/>
      <c r="CT154">
        <f t="shared" si="102"/>
        <v>9.2999999995855411</v>
      </c>
      <c r="CU154">
        <f t="shared" si="103"/>
        <v>12.333333333333334</v>
      </c>
      <c r="CV154">
        <f t="shared" si="104"/>
        <v>19.029696773199966</v>
      </c>
      <c r="CW154">
        <f t="shared" si="105"/>
        <v>11.121518063879943</v>
      </c>
      <c r="CX154">
        <f t="shared" si="106"/>
        <v>-13.519274666256146</v>
      </c>
      <c r="CY154">
        <f t="shared" si="107"/>
        <v>-9.9860558455697799</v>
      </c>
      <c r="CZ154">
        <f t="shared" si="108"/>
        <v>9.1207430650747607</v>
      </c>
      <c r="DB154">
        <f t="shared" si="109"/>
        <v>-9.2999999995855411</v>
      </c>
      <c r="DC154">
        <f t="shared" si="110"/>
        <v>-11.146432983547587</v>
      </c>
      <c r="DD154">
        <f t="shared" si="111"/>
        <v>-11.121518063879943</v>
      </c>
      <c r="DE154">
        <f t="shared" si="112"/>
        <v>13.519274666256146</v>
      </c>
      <c r="DF154" s="17">
        <f t="shared" si="113"/>
        <v>9.9860558455697799</v>
      </c>
      <c r="DG154">
        <f t="shared" si="114"/>
        <v>-9.1207430650747607</v>
      </c>
      <c r="DI154" s="15"/>
      <c r="DJ154" s="15"/>
      <c r="DN154" s="15"/>
      <c r="DO154" s="15"/>
      <c r="DS154" s="15"/>
      <c r="DT154" s="15"/>
    </row>
    <row r="155" spans="2:124" x14ac:dyDescent="0.25">
      <c r="B155">
        <v>1</v>
      </c>
      <c r="C155">
        <v>138</v>
      </c>
      <c r="D155" t="s">
        <v>147</v>
      </c>
      <c r="E155">
        <v>1900546199.9527299</v>
      </c>
      <c r="F155">
        <f t="shared" si="115"/>
        <v>11.416666666666666</v>
      </c>
      <c r="G155">
        <f t="shared" si="116"/>
        <v>9.2788784312349204</v>
      </c>
      <c r="AG155" s="12">
        <f t="shared" si="125"/>
        <v>11.333333333333334</v>
      </c>
      <c r="AH155" s="24">
        <f t="shared" si="99"/>
        <v>9.280887076213034</v>
      </c>
      <c r="AI155" s="23">
        <f t="shared" si="100"/>
        <v>8.7540353051582418</v>
      </c>
      <c r="AJ155" s="23">
        <f t="shared" si="101"/>
        <v>7.8088305268692526</v>
      </c>
      <c r="AK155" s="29">
        <f t="shared" si="97"/>
        <v>6.8419789642858264</v>
      </c>
      <c r="AL155" s="30">
        <f t="shared" si="98"/>
        <v>6.7526683131876464</v>
      </c>
      <c r="AM155" s="31">
        <f t="shared" si="96"/>
        <v>6.6776634885075863</v>
      </c>
      <c r="AN155" s="1">
        <f t="shared" si="126"/>
        <v>4.3119162473214546E-2</v>
      </c>
      <c r="AO155" s="1">
        <f t="shared" si="127"/>
        <v>2.7489465506141807E-2</v>
      </c>
      <c r="AP155" s="1">
        <f t="shared" si="128"/>
        <v>7.3508416958441541E-2</v>
      </c>
      <c r="AQ155" s="1">
        <f t="shared" si="129"/>
        <v>0.1463274476050761</v>
      </c>
      <c r="AR155" s="1">
        <f t="shared" si="117"/>
        <v>3.8843245566399183E-2</v>
      </c>
      <c r="AT155" s="1">
        <f t="shared" si="130"/>
        <v>11.333333333333334</v>
      </c>
      <c r="AU155" s="1">
        <f t="shared" si="118"/>
        <v>537.8477628648526</v>
      </c>
      <c r="AV155" s="1">
        <f t="shared" si="119"/>
        <v>1323.3277163192877</v>
      </c>
      <c r="AW155" s="1">
        <f t="shared" si="120"/>
        <v>185.06566827771331</v>
      </c>
      <c r="AX155" s="1">
        <f t="shared" si="121"/>
        <v>46.70339002225424</v>
      </c>
      <c r="AY155" s="1">
        <f t="shared" si="95"/>
        <v>662.7793657695272</v>
      </c>
      <c r="BF155" s="17"/>
      <c r="BH155" s="23">
        <f t="shared" si="122"/>
        <v>7.7357195956858424</v>
      </c>
      <c r="BI155">
        <f t="shared" si="123"/>
        <v>-1.0183157094723994</v>
      </c>
      <c r="BJ155">
        <v>54720251660510.602</v>
      </c>
      <c r="BK155">
        <v>513111892855.56897</v>
      </c>
      <c r="BM155" s="28"/>
      <c r="BP155" s="33"/>
      <c r="BR155" s="29"/>
      <c r="BS155" s="21"/>
      <c r="BT155" s="33"/>
      <c r="BU155" s="33"/>
      <c r="BW155" s="17"/>
      <c r="BX155" s="17"/>
      <c r="BY155" s="33"/>
      <c r="BZ155" s="33"/>
      <c r="CD155" s="33"/>
      <c r="CE155" s="33"/>
      <c r="CJ155">
        <f t="shared" si="124"/>
        <v>7.3419789642858264</v>
      </c>
      <c r="CK155" s="17">
        <f t="shared" si="131"/>
        <v>7.3419789642858264</v>
      </c>
      <c r="CQ155" s="12"/>
      <c r="CT155">
        <f t="shared" si="102"/>
        <v>9.2999999996554035</v>
      </c>
      <c r="CU155">
        <f t="shared" si="103"/>
        <v>12.416666666666666</v>
      </c>
      <c r="CV155">
        <f t="shared" si="104"/>
        <v>19.119646340828066</v>
      </c>
      <c r="CW155">
        <f t="shared" si="105"/>
        <v>11.153270113751438</v>
      </c>
      <c r="CX155">
        <f t="shared" si="106"/>
        <v>-13.654225991568159</v>
      </c>
      <c r="CY155">
        <f t="shared" si="107"/>
        <v>-10.097132340285937</v>
      </c>
      <c r="CZ155">
        <f t="shared" si="108"/>
        <v>9.1387638627657104</v>
      </c>
      <c r="DB155">
        <f t="shared" si="109"/>
        <v>-9.2999999996554035</v>
      </c>
      <c r="DC155">
        <f t="shared" si="110"/>
        <v>-11.224087184296446</v>
      </c>
      <c r="DD155">
        <f t="shared" si="111"/>
        <v>-11.153270113751438</v>
      </c>
      <c r="DE155">
        <f t="shared" si="112"/>
        <v>13.654225991568159</v>
      </c>
      <c r="DF155" s="17">
        <f t="shared" si="113"/>
        <v>10.097132340285937</v>
      </c>
      <c r="DG155">
        <f t="shared" si="114"/>
        <v>-9.1387638627657104</v>
      </c>
      <c r="DI155" s="15"/>
      <c r="DJ155" s="15"/>
      <c r="DN155" s="15"/>
      <c r="DO155" s="15"/>
      <c r="DS155" s="15"/>
      <c r="DT155" s="15"/>
    </row>
    <row r="156" spans="2:124" x14ac:dyDescent="0.25">
      <c r="B156">
        <v>1</v>
      </c>
      <c r="C156">
        <v>139</v>
      </c>
      <c r="D156" t="s">
        <v>148</v>
      </c>
      <c r="E156">
        <v>1912731019.9304199</v>
      </c>
      <c r="F156">
        <f t="shared" si="115"/>
        <v>11.5</v>
      </c>
      <c r="G156">
        <f t="shared" si="116"/>
        <v>9.2816539011442281</v>
      </c>
      <c r="AG156" s="12">
        <f t="shared" si="125"/>
        <v>11.416666666666666</v>
      </c>
      <c r="AH156" s="24">
        <f t="shared" si="99"/>
        <v>9.2593184410725868</v>
      </c>
      <c r="AI156" s="23">
        <f t="shared" si="100"/>
        <v>8.7123808684425352</v>
      </c>
      <c r="AJ156" s="23">
        <f t="shared" si="101"/>
        <v>7.7380061127963291</v>
      </c>
      <c r="AK156" s="29">
        <f t="shared" si="97"/>
        <v>6.8424961841521394</v>
      </c>
      <c r="AL156" s="30">
        <f t="shared" si="98"/>
        <v>6.7531855330539594</v>
      </c>
      <c r="AM156" s="31">
        <f t="shared" si="96"/>
        <v>6.6781807083738993</v>
      </c>
      <c r="AN156" s="1">
        <f t="shared" si="126"/>
        <v>8.7676520597889093E-2</v>
      </c>
      <c r="AO156" s="1">
        <f t="shared" si="127"/>
        <v>6.1882117812220522E-3</v>
      </c>
      <c r="AP156" s="1">
        <f t="shared" si="128"/>
        <v>2.6123998084633018E-2</v>
      </c>
      <c r="AQ156" s="1">
        <f t="shared" si="129"/>
        <v>0.18828800505876905</v>
      </c>
      <c r="AR156" s="1">
        <f t="shared" si="117"/>
        <v>1.2831388354607403E-2</v>
      </c>
      <c r="AT156" s="1">
        <f t="shared" si="130"/>
        <v>11.416666666666666</v>
      </c>
      <c r="AU156" s="1">
        <f t="shared" si="118"/>
        <v>130.08684671518864</v>
      </c>
      <c r="AV156" s="1">
        <f t="shared" si="119"/>
        <v>26113.775335454433</v>
      </c>
      <c r="AW156" s="1">
        <f t="shared" si="120"/>
        <v>1465.2803092492895</v>
      </c>
      <c r="AX156" s="1">
        <f t="shared" si="121"/>
        <v>28.206856682313592</v>
      </c>
      <c r="AY156" s="1">
        <f t="shared" si="95"/>
        <v>6073.6911063652069</v>
      </c>
      <c r="BF156" s="17"/>
      <c r="BH156" s="23">
        <f t="shared" si="122"/>
        <v>7.7480149304260797</v>
      </c>
      <c r="BI156">
        <f t="shared" si="123"/>
        <v>-0.96436593801645554</v>
      </c>
      <c r="BJ156">
        <v>55308800504472.5</v>
      </c>
      <c r="BK156">
        <v>518360202286.84302</v>
      </c>
      <c r="BM156" s="28"/>
      <c r="BP156" s="33"/>
      <c r="BR156" s="29"/>
      <c r="BS156" s="21"/>
      <c r="BT156" s="33"/>
      <c r="BU156" s="33"/>
      <c r="BW156" s="17"/>
      <c r="BX156" s="17"/>
      <c r="BY156" s="33"/>
      <c r="BZ156" s="33"/>
      <c r="CD156" s="33"/>
      <c r="CE156" s="33"/>
      <c r="CJ156">
        <f t="shared" si="124"/>
        <v>7.3424961841521394</v>
      </c>
      <c r="CK156" s="17">
        <f t="shared" si="131"/>
        <v>7.3424961841521394</v>
      </c>
      <c r="CQ156" s="12"/>
      <c r="CT156">
        <f t="shared" si="102"/>
        <v>9.2999999997134886</v>
      </c>
      <c r="CU156">
        <f t="shared" si="103"/>
        <v>12.5</v>
      </c>
      <c r="CV156">
        <f t="shared" si="104"/>
        <v>19.209660045232912</v>
      </c>
      <c r="CW156">
        <f t="shared" si="105"/>
        <v>11.185023498429587</v>
      </c>
      <c r="CX156">
        <f t="shared" si="106"/>
        <v>-13.789177316880174</v>
      </c>
      <c r="CY156">
        <f t="shared" si="107"/>
        <v>-10.208208835002093</v>
      </c>
      <c r="CZ156">
        <f t="shared" si="108"/>
        <v>9.1567847418174093</v>
      </c>
      <c r="DB156">
        <f t="shared" si="109"/>
        <v>-9.2999999997134886</v>
      </c>
      <c r="DC156">
        <f t="shared" si="110"/>
        <v>-11.301805519158279</v>
      </c>
      <c r="DD156">
        <f t="shared" si="111"/>
        <v>-11.185023498429587</v>
      </c>
      <c r="DE156">
        <f t="shared" si="112"/>
        <v>13.789177316880174</v>
      </c>
      <c r="DF156" s="17">
        <f t="shared" si="113"/>
        <v>10.208208835002093</v>
      </c>
      <c r="DG156">
        <f t="shared" si="114"/>
        <v>-9.1567847418174093</v>
      </c>
      <c r="DI156" s="15"/>
      <c r="DJ156" s="15"/>
      <c r="DN156" s="15"/>
      <c r="DO156" s="15"/>
      <c r="DS156" s="15"/>
      <c r="DT156" s="15"/>
    </row>
    <row r="157" spans="2:124" x14ac:dyDescent="0.25">
      <c r="B157">
        <v>1</v>
      </c>
      <c r="C157">
        <v>140</v>
      </c>
      <c r="D157" t="s">
        <v>149</v>
      </c>
      <c r="E157">
        <v>2647848968.58675</v>
      </c>
      <c r="F157">
        <f t="shared" si="115"/>
        <v>11.583333333333334</v>
      </c>
      <c r="G157">
        <f t="shared" si="116"/>
        <v>9.4228932096271798</v>
      </c>
      <c r="AG157" s="12">
        <f t="shared" si="125"/>
        <v>11.5</v>
      </c>
      <c r="AH157" s="24">
        <f t="shared" si="99"/>
        <v>9.2269881927573039</v>
      </c>
      <c r="AI157" s="23">
        <f t="shared" si="100"/>
        <v>8.7976071446130444</v>
      </c>
      <c r="AJ157" s="23">
        <f t="shared" si="101"/>
        <v>7.7728887652567646</v>
      </c>
      <c r="AK157" s="29">
        <f t="shared" si="97"/>
        <v>6.8430134040184534</v>
      </c>
      <c r="AL157" s="30">
        <f t="shared" si="98"/>
        <v>6.7537027529202733</v>
      </c>
      <c r="AM157" s="31">
        <f t="shared" si="96"/>
        <v>6.6786979282402132</v>
      </c>
      <c r="AN157" s="1">
        <f t="shared" si="126"/>
        <v>7.1260263881591041E-2</v>
      </c>
      <c r="AO157" s="1">
        <f t="shared" si="127"/>
        <v>2.0692821455131741E-2</v>
      </c>
      <c r="AP157" s="1">
        <f t="shared" si="128"/>
        <v>2.4337003012545864E-3</v>
      </c>
      <c r="AQ157" s="1">
        <f t="shared" si="129"/>
        <v>0.11119411967785726</v>
      </c>
      <c r="AR157" s="1">
        <f t="shared" si="117"/>
        <v>3.7449907324495935E-2</v>
      </c>
      <c r="AT157" s="1">
        <f t="shared" si="130"/>
        <v>11.5</v>
      </c>
      <c r="AU157" s="1">
        <f t="shared" si="118"/>
        <v>196.92694678459713</v>
      </c>
      <c r="AV157" s="1">
        <f t="shared" si="119"/>
        <v>2335.3962523520167</v>
      </c>
      <c r="AW157" s="1">
        <f t="shared" si="120"/>
        <v>168836.29305159036</v>
      </c>
      <c r="AX157" s="1">
        <f t="shared" si="121"/>
        <v>80.87910899889377</v>
      </c>
      <c r="AY157" s="1">
        <f t="shared" si="95"/>
        <v>713.01473566783557</v>
      </c>
      <c r="BF157" s="17"/>
      <c r="BH157" s="23">
        <f t="shared" si="122"/>
        <v>7.7603102678568607</v>
      </c>
      <c r="BI157">
        <f t="shared" si="123"/>
        <v>-1.0372968767561837</v>
      </c>
      <c r="BJ157">
        <v>55900907752192.203</v>
      </c>
      <c r="BK157">
        <v>523635845129.50201</v>
      </c>
      <c r="BM157" s="28"/>
      <c r="BP157" s="33"/>
      <c r="BR157" s="29"/>
      <c r="BS157" s="21"/>
      <c r="BT157" s="33"/>
      <c r="BU157" s="33"/>
      <c r="BW157" s="17"/>
      <c r="BX157" s="17"/>
      <c r="BY157" s="33"/>
      <c r="BZ157" s="33"/>
      <c r="CD157" s="33"/>
      <c r="CE157" s="33"/>
      <c r="CJ157">
        <f t="shared" si="124"/>
        <v>7.3430134040184534</v>
      </c>
      <c r="CK157" s="17">
        <f t="shared" si="131"/>
        <v>7.3430134040184534</v>
      </c>
      <c r="CQ157" s="12"/>
      <c r="CT157">
        <f t="shared" si="102"/>
        <v>9.2999999997617824</v>
      </c>
      <c r="CU157">
        <f t="shared" si="103"/>
        <v>12.583333333333334</v>
      </c>
      <c r="CV157">
        <f t="shared" si="104"/>
        <v>19.299737832989425</v>
      </c>
      <c r="CW157">
        <f t="shared" si="105"/>
        <v>11.216778200054401</v>
      </c>
      <c r="CX157">
        <f t="shared" si="106"/>
        <v>-13.924128642192191</v>
      </c>
      <c r="CY157">
        <f t="shared" si="107"/>
        <v>-10.319285329718248</v>
      </c>
      <c r="CZ157">
        <f t="shared" si="108"/>
        <v>9.1748057019534599</v>
      </c>
      <c r="DB157">
        <f t="shared" si="109"/>
        <v>-9.2999999997617824</v>
      </c>
      <c r="DC157">
        <f t="shared" si="110"/>
        <v>-11.379587934710226</v>
      </c>
      <c r="DD157">
        <f t="shared" si="111"/>
        <v>-11.216778200054401</v>
      </c>
      <c r="DE157">
        <f t="shared" si="112"/>
        <v>13.924128642192191</v>
      </c>
      <c r="DF157" s="17">
        <f t="shared" si="113"/>
        <v>10.319285329718248</v>
      </c>
      <c r="DG157">
        <f t="shared" si="114"/>
        <v>-9.1748057019534599</v>
      </c>
      <c r="DI157" s="15"/>
      <c r="DJ157" s="15"/>
      <c r="DN157" s="15"/>
      <c r="DO157" s="15"/>
      <c r="DS157" s="15"/>
      <c r="DT157" s="15"/>
    </row>
    <row r="158" spans="2:124" x14ac:dyDescent="0.25">
      <c r="B158">
        <v>1</v>
      </c>
      <c r="C158">
        <v>141</v>
      </c>
      <c r="D158" t="s">
        <v>150</v>
      </c>
      <c r="E158">
        <v>1872285599.8745999</v>
      </c>
      <c r="F158">
        <f t="shared" si="115"/>
        <v>11.666666666666666</v>
      </c>
      <c r="G158">
        <f t="shared" si="116"/>
        <v>9.272372097067116</v>
      </c>
      <c r="AG158" s="12">
        <f t="shared" si="125"/>
        <v>11.583333333333334</v>
      </c>
      <c r="AH158" s="24">
        <f t="shared" si="99"/>
        <v>9.3555256149165427</v>
      </c>
      <c r="AI158" s="23">
        <f t="shared" si="100"/>
        <v>8.7305856101706993</v>
      </c>
      <c r="AJ158" s="23">
        <f t="shared" si="101"/>
        <v>7.8077265293589555</v>
      </c>
      <c r="AK158" s="29">
        <f t="shared" si="97"/>
        <v>6.8435306238847664</v>
      </c>
      <c r="AL158" s="30">
        <f t="shared" si="98"/>
        <v>6.7542199727865864</v>
      </c>
      <c r="AM158" s="31">
        <f t="shared" si="96"/>
        <v>6.6792151481065263</v>
      </c>
      <c r="AN158" s="1">
        <f t="shared" si="126"/>
        <v>2.5447652737671383E-2</v>
      </c>
      <c r="AO158" s="1">
        <f t="shared" si="127"/>
        <v>0.12360980334497958</v>
      </c>
      <c r="AP158" s="1">
        <f t="shared" si="128"/>
        <v>6.5405350799947429E-2</v>
      </c>
      <c r="AQ158" s="1">
        <f t="shared" si="129"/>
        <v>0.15248275577406567</v>
      </c>
      <c r="AR158" s="1">
        <f t="shared" si="117"/>
        <v>2.3669620513255456E-3</v>
      </c>
      <c r="AT158" s="1">
        <f t="shared" si="130"/>
        <v>11.583333333333334</v>
      </c>
      <c r="AU158" s="1">
        <f t="shared" si="118"/>
        <v>1544.2035289600553</v>
      </c>
      <c r="AV158" s="1">
        <f t="shared" si="119"/>
        <v>65.447666858654557</v>
      </c>
      <c r="AW158" s="1">
        <f t="shared" si="120"/>
        <v>233.76174542306566</v>
      </c>
      <c r="AX158" s="1">
        <f t="shared" si="121"/>
        <v>43.008919845103122</v>
      </c>
      <c r="AY158" s="1">
        <f t="shared" si="95"/>
        <v>178491.44679587212</v>
      </c>
      <c r="BF158" s="17"/>
      <c r="BH158" s="23">
        <f t="shared" si="122"/>
        <v>7.7726056079759429</v>
      </c>
      <c r="BI158">
        <f t="shared" si="123"/>
        <v>-0.95798000219475643</v>
      </c>
      <c r="BJ158">
        <v>56496594921691.102</v>
      </c>
      <c r="BK158">
        <v>528938963769.89001</v>
      </c>
      <c r="BM158" s="28"/>
      <c r="BP158" s="33"/>
      <c r="BR158" s="29"/>
      <c r="BS158" s="21"/>
      <c r="BT158" s="33"/>
      <c r="BU158" s="33"/>
      <c r="BW158" s="17"/>
      <c r="BX158" s="17"/>
      <c r="BY158" s="33"/>
      <c r="BZ158" s="33"/>
      <c r="CD158" s="33"/>
      <c r="CE158" s="33"/>
      <c r="CJ158">
        <f t="shared" si="124"/>
        <v>7.3435306238847664</v>
      </c>
      <c r="CK158" s="17">
        <f t="shared" si="131"/>
        <v>7.3435306238847664</v>
      </c>
      <c r="CQ158" s="12"/>
      <c r="CT158">
        <f t="shared" si="102"/>
        <v>9.2999999998019369</v>
      </c>
      <c r="CU158">
        <f t="shared" si="103"/>
        <v>12.666666666666666</v>
      </c>
      <c r="CV158">
        <f t="shared" si="104"/>
        <v>19.389879650717095</v>
      </c>
      <c r="CW158">
        <f t="shared" si="105"/>
        <v>11.248534201004864</v>
      </c>
      <c r="CX158">
        <f t="shared" si="106"/>
        <v>-14.059079967504204</v>
      </c>
      <c r="CY158">
        <f t="shared" si="107"/>
        <v>-10.430361824434403</v>
      </c>
      <c r="CZ158">
        <f t="shared" si="108"/>
        <v>9.1928267428983972</v>
      </c>
      <c r="DB158">
        <f t="shared" si="109"/>
        <v>-9.2999999998019369</v>
      </c>
      <c r="DC158">
        <f t="shared" si="110"/>
        <v>-11.457434377573993</v>
      </c>
      <c r="DD158">
        <f t="shared" si="111"/>
        <v>-11.248534201004864</v>
      </c>
      <c r="DE158">
        <f t="shared" si="112"/>
        <v>14.059079967504204</v>
      </c>
      <c r="DF158" s="17">
        <f t="shared" si="113"/>
        <v>10.430361824434403</v>
      </c>
      <c r="DG158">
        <f t="shared" si="114"/>
        <v>-9.1928267428983972</v>
      </c>
      <c r="DI158" s="15"/>
      <c r="DJ158" s="15"/>
      <c r="DN158" s="15"/>
      <c r="DO158" s="15"/>
      <c r="DS158" s="15"/>
      <c r="DT158" s="15"/>
    </row>
    <row r="159" spans="2:124" x14ac:dyDescent="0.25">
      <c r="B159">
        <v>1</v>
      </c>
      <c r="C159">
        <v>142</v>
      </c>
      <c r="D159" t="s">
        <v>151</v>
      </c>
      <c r="E159">
        <v>1894961529.3690801</v>
      </c>
      <c r="F159">
        <f t="shared" si="115"/>
        <v>11.75</v>
      </c>
      <c r="G159">
        <f t="shared" si="116"/>
        <v>9.2776003975482499</v>
      </c>
      <c r="AG159" s="12">
        <f t="shared" si="125"/>
        <v>11.666666666666666</v>
      </c>
      <c r="AH159" s="24">
        <f t="shared" si="99"/>
        <v>9.2469138872397636</v>
      </c>
      <c r="AI159" s="23">
        <f t="shared" si="100"/>
        <v>8.7281339933600695</v>
      </c>
      <c r="AJ159" s="23">
        <f t="shared" si="101"/>
        <v>7.7650962566243384</v>
      </c>
      <c r="AK159" s="29">
        <f t="shared" si="97"/>
        <v>6.8440478437510794</v>
      </c>
      <c r="AL159" s="30">
        <f t="shared" si="98"/>
        <v>6.7547371926528994</v>
      </c>
      <c r="AM159" s="31">
        <f t="shared" si="96"/>
        <v>6.6797323679728393</v>
      </c>
      <c r="AN159" s="1">
        <f t="shared" si="126"/>
        <v>7.6253447058236556E-2</v>
      </c>
      <c r="AO159" s="1">
        <f t="shared" si="127"/>
        <v>7.9069374984997845E-2</v>
      </c>
      <c r="AP159" s="1">
        <f t="shared" si="128"/>
        <v>1.1736852393879759E-2</v>
      </c>
      <c r="AQ159" s="1">
        <f t="shared" si="129"/>
        <v>0.12635877131612977</v>
      </c>
      <c r="AR159" s="1">
        <f t="shared" si="117"/>
        <v>2.6668740110720568E-2</v>
      </c>
      <c r="AT159" s="1">
        <f t="shared" si="130"/>
        <v>11.666666666666666</v>
      </c>
      <c r="AU159" s="1">
        <f t="shared" si="118"/>
        <v>171.98122508804573</v>
      </c>
      <c r="AV159" s="1">
        <f t="shared" si="119"/>
        <v>159.94968467840877</v>
      </c>
      <c r="AW159" s="1">
        <f t="shared" si="120"/>
        <v>7259.3329262488833</v>
      </c>
      <c r="AX159" s="1">
        <f t="shared" si="121"/>
        <v>62.630980606115173</v>
      </c>
      <c r="AY159" s="1">
        <f t="shared" si="95"/>
        <v>1406.0313419501274</v>
      </c>
      <c r="BF159" s="17"/>
      <c r="BH159" s="23">
        <f t="shared" si="122"/>
        <v>7.7849009507810871</v>
      </c>
      <c r="BI159">
        <f t="shared" si="123"/>
        <v>-0.94323304257898233</v>
      </c>
      <c r="BJ159">
        <v>57095883661131.102</v>
      </c>
      <c r="BK159">
        <v>534269701336.21698</v>
      </c>
      <c r="BM159" s="28"/>
      <c r="BP159" s="33"/>
      <c r="BR159" s="29"/>
      <c r="BS159" s="21"/>
      <c r="BT159" s="33"/>
      <c r="BU159" s="33"/>
      <c r="BW159" s="17"/>
      <c r="BX159" s="17"/>
      <c r="BY159" s="33"/>
      <c r="BZ159" s="33"/>
      <c r="CD159" s="33"/>
      <c r="CE159" s="33"/>
      <c r="CJ159">
        <f t="shared" si="124"/>
        <v>7.3440478437510794</v>
      </c>
      <c r="CK159" s="17">
        <f t="shared" si="131"/>
        <v>7.3440478437510794</v>
      </c>
      <c r="CQ159" s="12"/>
      <c r="CT159">
        <f t="shared" si="102"/>
        <v>9.2999999998353218</v>
      </c>
      <c r="CU159">
        <f t="shared" si="103"/>
        <v>12.75</v>
      </c>
      <c r="CV159">
        <f t="shared" si="104"/>
        <v>19.480085445079826</v>
      </c>
      <c r="CW159">
        <f t="shared" si="105"/>
        <v>11.280291483895734</v>
      </c>
      <c r="CX159">
        <f t="shared" si="106"/>
        <v>-14.194031292816216</v>
      </c>
      <c r="CY159">
        <f t="shared" si="107"/>
        <v>-10.541438319150558</v>
      </c>
      <c r="CZ159">
        <f t="shared" si="108"/>
        <v>9.2108478643776976</v>
      </c>
      <c r="DB159">
        <f t="shared" si="109"/>
        <v>-9.2999999998353218</v>
      </c>
      <c r="DC159">
        <f t="shared" si="110"/>
        <v>-11.535344794415703</v>
      </c>
      <c r="DD159">
        <f t="shared" si="111"/>
        <v>-11.280291483895734</v>
      </c>
      <c r="DE159">
        <f t="shared" si="112"/>
        <v>14.194031292816216</v>
      </c>
      <c r="DF159" s="17">
        <f t="shared" si="113"/>
        <v>10.541438319150558</v>
      </c>
      <c r="DG159">
        <f t="shared" si="114"/>
        <v>-9.2108478643776976</v>
      </c>
      <c r="DI159" s="15"/>
      <c r="DJ159" s="15"/>
      <c r="DN159" s="15"/>
      <c r="DO159" s="15"/>
      <c r="DS159" s="15"/>
      <c r="DT159" s="15"/>
    </row>
    <row r="160" spans="2:124" x14ac:dyDescent="0.25">
      <c r="B160">
        <v>1</v>
      </c>
      <c r="C160">
        <v>143</v>
      </c>
      <c r="D160" t="s">
        <v>152</v>
      </c>
      <c r="E160">
        <v>2582275963.7256999</v>
      </c>
      <c r="F160">
        <f t="shared" si="115"/>
        <v>11.833333333333334</v>
      </c>
      <c r="G160">
        <f t="shared" si="116"/>
        <v>9.4120026527712159</v>
      </c>
      <c r="AG160" s="12">
        <f t="shared" si="125"/>
        <v>11.75</v>
      </c>
      <c r="AH160" s="24">
        <f t="shared" si="99"/>
        <v>9.2877841412824917</v>
      </c>
      <c r="AI160" s="23">
        <f t="shared" si="100"/>
        <v>8.7635640175200553</v>
      </c>
      <c r="AJ160" s="23">
        <f t="shared" si="101"/>
        <v>7.7855478588554705</v>
      </c>
      <c r="AK160" s="29">
        <f t="shared" si="97"/>
        <v>6.8445650636173925</v>
      </c>
      <c r="AL160" s="30">
        <f t="shared" si="98"/>
        <v>6.7552544125192124</v>
      </c>
      <c r="AM160" s="31">
        <f t="shared" si="96"/>
        <v>6.6802495878391523</v>
      </c>
      <c r="AN160" s="1">
        <f t="shared" si="126"/>
        <v>7.7333601989312273E-2</v>
      </c>
      <c r="AO160" s="1">
        <f t="shared" si="127"/>
        <v>2.9579129889313938E-2</v>
      </c>
      <c r="AP160" s="1">
        <f t="shared" si="128"/>
        <v>2.8209860818198748E-2</v>
      </c>
      <c r="AQ160" s="1">
        <f t="shared" si="129"/>
        <v>0.14749700911775204</v>
      </c>
      <c r="AR160" s="1">
        <f t="shared" si="117"/>
        <v>2.1202859549980444E-2</v>
      </c>
      <c r="AT160" s="1">
        <f t="shared" si="130"/>
        <v>11.75</v>
      </c>
      <c r="AU160" s="1">
        <f t="shared" si="118"/>
        <v>167.21049101387402</v>
      </c>
      <c r="AV160" s="1">
        <f t="shared" si="119"/>
        <v>1142.9552084023915</v>
      </c>
      <c r="AW160" s="1">
        <f t="shared" si="120"/>
        <v>1256.6030605065112</v>
      </c>
      <c r="AX160" s="1">
        <f t="shared" si="121"/>
        <v>45.96566759294867</v>
      </c>
      <c r="AY160" s="1">
        <f t="shared" si="95"/>
        <v>2224.3909881308664</v>
      </c>
      <c r="BF160" s="17"/>
      <c r="BH160" s="23">
        <f t="shared" si="122"/>
        <v>7.7971962962700561</v>
      </c>
      <c r="BI160">
        <f t="shared" si="123"/>
        <v>-0.96636772124999926</v>
      </c>
      <c r="BJ160">
        <v>57698795749602.602</v>
      </c>
      <c r="BK160">
        <v>539628201702.43201</v>
      </c>
      <c r="BM160" s="28"/>
      <c r="BP160" s="33"/>
      <c r="BR160" s="29"/>
      <c r="BS160" s="21"/>
      <c r="BT160" s="33"/>
      <c r="BU160" s="33"/>
      <c r="BW160" s="17"/>
      <c r="BX160" s="17"/>
      <c r="BY160" s="33"/>
      <c r="BZ160" s="33"/>
      <c r="CD160" s="33"/>
      <c r="CE160" s="33"/>
      <c r="CJ160">
        <f t="shared" si="124"/>
        <v>7.3445650636173925</v>
      </c>
      <c r="CK160" s="17">
        <f t="shared" si="131"/>
        <v>7.3445650636173925</v>
      </c>
      <c r="CQ160" s="12"/>
      <c r="CT160">
        <f t="shared" si="102"/>
        <v>9.2999999998630809</v>
      </c>
      <c r="CU160">
        <f t="shared" si="103"/>
        <v>12.833333333333334</v>
      </c>
      <c r="CV160">
        <f t="shared" si="104"/>
        <v>19.570355162785948</v>
      </c>
      <c r="CW160">
        <f t="shared" si="105"/>
        <v>11.312050031574383</v>
      </c>
      <c r="CX160">
        <f t="shared" si="106"/>
        <v>-14.328982618128231</v>
      </c>
      <c r="CY160">
        <f t="shared" si="107"/>
        <v>-10.652514813866716</v>
      </c>
      <c r="CZ160">
        <f t="shared" si="108"/>
        <v>9.2288690661177668</v>
      </c>
      <c r="DB160">
        <f t="shared" si="109"/>
        <v>-9.2999999998630809</v>
      </c>
      <c r="DC160">
        <f t="shared" si="110"/>
        <v>-11.613319131945897</v>
      </c>
      <c r="DD160">
        <f t="shared" si="111"/>
        <v>-11.312050031574383</v>
      </c>
      <c r="DE160">
        <f t="shared" si="112"/>
        <v>14.328982618128231</v>
      </c>
      <c r="DF160" s="17">
        <f t="shared" si="113"/>
        <v>10.652514813866716</v>
      </c>
      <c r="DG160">
        <f t="shared" si="114"/>
        <v>-9.2288690661177668</v>
      </c>
      <c r="DI160" s="15"/>
      <c r="DJ160" s="15"/>
      <c r="DN160" s="15"/>
      <c r="DO160" s="15"/>
      <c r="DS160" s="15"/>
      <c r="DT160" s="15"/>
    </row>
    <row r="161" spans="2:124" x14ac:dyDescent="0.25">
      <c r="B161">
        <v>1</v>
      </c>
      <c r="C161">
        <v>144</v>
      </c>
      <c r="D161" t="s">
        <v>153</v>
      </c>
      <c r="E161">
        <v>2145414149.51178</v>
      </c>
      <c r="F161">
        <f t="shared" si="115"/>
        <v>11.916666666666666</v>
      </c>
      <c r="G161">
        <f t="shared" si="116"/>
        <v>9.3315111405702638</v>
      </c>
      <c r="AG161" s="12">
        <f t="shared" si="125"/>
        <v>11.833333333333334</v>
      </c>
      <c r="AH161" s="24">
        <f t="shared" si="99"/>
        <v>9.3062375664002968</v>
      </c>
      <c r="AI161" s="23">
        <f t="shared" si="100"/>
        <v>8.7447834113644394</v>
      </c>
      <c r="AJ161" s="23">
        <f t="shared" si="101"/>
        <v>7.7785463313762211</v>
      </c>
      <c r="AK161" s="29">
        <f t="shared" si="97"/>
        <v>6.8450822834837064</v>
      </c>
      <c r="AL161" s="30">
        <f t="shared" si="98"/>
        <v>6.7557716323855264</v>
      </c>
      <c r="AM161" s="31">
        <f t="shared" si="96"/>
        <v>6.6807668077054663</v>
      </c>
      <c r="AN161" s="1">
        <f t="shared" si="126"/>
        <v>3.5985975882404604E-2</v>
      </c>
      <c r="AO161" s="1">
        <f t="shared" si="127"/>
        <v>4.9913991848076281E-2</v>
      </c>
      <c r="AP161" s="1">
        <f t="shared" si="128"/>
        <v>9.6759444735237898E-2</v>
      </c>
      <c r="AQ161" s="1">
        <f t="shared" si="129"/>
        <v>0.1785976401190682</v>
      </c>
      <c r="AR161" s="1">
        <f t="shared" si="117"/>
        <v>2.9551842845660373E-2</v>
      </c>
      <c r="AT161" s="1">
        <f t="shared" si="130"/>
        <v>11.833333333333334</v>
      </c>
      <c r="AU161" s="1">
        <f t="shared" si="118"/>
        <v>772.20646076311971</v>
      </c>
      <c r="AV161" s="1">
        <f t="shared" si="119"/>
        <v>401.37968934521359</v>
      </c>
      <c r="AW161" s="1">
        <f t="shared" si="120"/>
        <v>106.8103320265589</v>
      </c>
      <c r="AX161" s="1">
        <f t="shared" si="121"/>
        <v>31.350795692325867</v>
      </c>
      <c r="AY161" s="1">
        <f t="shared" si="95"/>
        <v>1145.0669053055205</v>
      </c>
      <c r="BF161" s="17"/>
      <c r="BH161" s="23">
        <f t="shared" si="122"/>
        <v>7.8094916444406151</v>
      </c>
      <c r="BI161">
        <f t="shared" si="123"/>
        <v>-0.93529176692382432</v>
      </c>
      <c r="BJ161">
        <v>58305353097915.602</v>
      </c>
      <c r="BK161">
        <v>545014609492.099</v>
      </c>
      <c r="BM161" s="28"/>
      <c r="BP161" s="33"/>
      <c r="BR161" s="29"/>
      <c r="BS161" s="21"/>
      <c r="BT161" s="33"/>
      <c r="BU161" s="33"/>
      <c r="BW161" s="17"/>
      <c r="BX161" s="17"/>
      <c r="BY161" s="33"/>
      <c r="BZ161" s="33"/>
      <c r="CD161" s="33"/>
      <c r="CE161" s="33"/>
      <c r="CJ161">
        <f t="shared" si="124"/>
        <v>7.3450822834837064</v>
      </c>
      <c r="CK161" s="17">
        <f t="shared" si="131"/>
        <v>7.3450822834837064</v>
      </c>
      <c r="CQ161" s="12"/>
      <c r="CT161">
        <f t="shared" si="102"/>
        <v>9.2999999998861593</v>
      </c>
      <c r="CU161">
        <f t="shared" si="103"/>
        <v>12.916666666666666</v>
      </c>
      <c r="CV161">
        <f t="shared" si="104"/>
        <v>19.660688750588214</v>
      </c>
      <c r="CW161">
        <f t="shared" si="105"/>
        <v>11.343809827117694</v>
      </c>
      <c r="CX161">
        <f t="shared" si="106"/>
        <v>-14.463933943440244</v>
      </c>
      <c r="CY161">
        <f t="shared" si="107"/>
        <v>-10.763591308582871</v>
      </c>
      <c r="CZ161">
        <f t="shared" si="108"/>
        <v>9.246890347845941</v>
      </c>
      <c r="DB161">
        <f t="shared" si="109"/>
        <v>-9.2999999998861593</v>
      </c>
      <c r="DC161">
        <f t="shared" si="110"/>
        <v>-11.691357336919539</v>
      </c>
      <c r="DD161">
        <f t="shared" si="111"/>
        <v>-11.343809827117694</v>
      </c>
      <c r="DE161">
        <f t="shared" si="112"/>
        <v>14.463933943440244</v>
      </c>
      <c r="DF161" s="17">
        <f t="shared" si="113"/>
        <v>10.763591308582871</v>
      </c>
      <c r="DG161">
        <f t="shared" si="114"/>
        <v>-9.246890347845941</v>
      </c>
      <c r="DI161" s="15"/>
      <c r="DJ161" s="15"/>
      <c r="DN161" s="15"/>
      <c r="DO161" s="15"/>
      <c r="DS161" s="15"/>
      <c r="DT161" s="15"/>
    </row>
    <row r="162" spans="2:124" x14ac:dyDescent="0.25">
      <c r="B162">
        <v>1</v>
      </c>
      <c r="C162">
        <v>145</v>
      </c>
      <c r="D162" t="s">
        <v>154</v>
      </c>
      <c r="E162">
        <v>1877355896.02191</v>
      </c>
      <c r="F162">
        <f t="shared" si="115"/>
        <v>12</v>
      </c>
      <c r="G162">
        <f t="shared" si="116"/>
        <v>9.273546610941521</v>
      </c>
      <c r="AG162" s="12">
        <f t="shared" si="125"/>
        <v>11.916666666666666</v>
      </c>
      <c r="AH162" s="24">
        <f t="shared" si="99"/>
        <v>9.2376158371157189</v>
      </c>
      <c r="AI162" s="23">
        <f t="shared" si="100"/>
        <v>8.7740376932085482</v>
      </c>
      <c r="AJ162" s="23">
        <f t="shared" si="101"/>
        <v>7.7904843845799698</v>
      </c>
      <c r="AK162" s="29">
        <f t="shared" si="97"/>
        <v>6.8455995033500194</v>
      </c>
      <c r="AL162" s="30">
        <f t="shared" si="98"/>
        <v>6.7562888522518394</v>
      </c>
      <c r="AM162" s="31">
        <f t="shared" si="96"/>
        <v>6.6812840275717793</v>
      </c>
      <c r="AN162" s="1">
        <f t="shared" si="126"/>
        <v>3.3627814256126265E-2</v>
      </c>
      <c r="AO162" s="1">
        <f t="shared" si="127"/>
        <v>3.4932742367115986E-2</v>
      </c>
      <c r="AP162" s="1">
        <f t="shared" si="128"/>
        <v>7.9639308836007797E-2</v>
      </c>
      <c r="AQ162" s="1">
        <f t="shared" si="129"/>
        <v>0.15756347069983714</v>
      </c>
      <c r="AR162" s="1">
        <f t="shared" si="117"/>
        <v>3.9521072864867925E-3</v>
      </c>
      <c r="AT162" s="1">
        <f t="shared" si="130"/>
        <v>11.916666666666666</v>
      </c>
      <c r="AU162" s="1">
        <f t="shared" si="118"/>
        <v>884.30630229072983</v>
      </c>
      <c r="AV162" s="1">
        <f t="shared" si="119"/>
        <v>819.47297954125747</v>
      </c>
      <c r="AW162" s="1">
        <f t="shared" si="120"/>
        <v>157.66853613630667</v>
      </c>
      <c r="AX162" s="1">
        <f t="shared" si="121"/>
        <v>40.279950004411198</v>
      </c>
      <c r="AY162" s="1">
        <f t="shared" si="95"/>
        <v>64023.962360451995</v>
      </c>
      <c r="BF162" s="17"/>
      <c r="BH162" s="23">
        <f t="shared" si="122"/>
        <v>7.8217869952905277</v>
      </c>
      <c r="BI162">
        <f t="shared" si="123"/>
        <v>-0.95225069791802053</v>
      </c>
      <c r="BJ162">
        <v>58915577749396.898</v>
      </c>
      <c r="BK162">
        <v>550429070082.31396</v>
      </c>
      <c r="BM162" s="28"/>
      <c r="BP162" s="33"/>
      <c r="BR162" s="29"/>
      <c r="BS162" s="21"/>
      <c r="BT162" s="33"/>
      <c r="BU162" s="33"/>
      <c r="BW162" s="17"/>
      <c r="BX162" s="17"/>
      <c r="BY162" s="33"/>
      <c r="BZ162" s="33"/>
      <c r="CD162" s="33"/>
      <c r="CE162" s="33"/>
      <c r="CJ162">
        <f t="shared" si="124"/>
        <v>7.3455995033500194</v>
      </c>
      <c r="CK162" s="17">
        <f t="shared" si="131"/>
        <v>7.3455995033500194</v>
      </c>
      <c r="CQ162" s="12"/>
      <c r="CT162">
        <f t="shared" si="102"/>
        <v>9.2999999999053493</v>
      </c>
      <c r="CU162">
        <f t="shared" si="103"/>
        <v>13</v>
      </c>
      <c r="CV162">
        <f t="shared" si="104"/>
        <v>19.751086155283705</v>
      </c>
      <c r="CW162">
        <f t="shared" si="105"/>
        <v>11.375570853828979</v>
      </c>
      <c r="CX162">
        <f t="shared" si="106"/>
        <v>-14.598885268752261</v>
      </c>
      <c r="CY162">
        <f t="shared" si="107"/>
        <v>-10.874667803299026</v>
      </c>
      <c r="CZ162">
        <f t="shared" si="108"/>
        <v>9.2649117092904856</v>
      </c>
      <c r="DB162">
        <f t="shared" si="109"/>
        <v>-9.2999999999053493</v>
      </c>
      <c r="DC162">
        <f t="shared" si="110"/>
        <v>-11.769459356135918</v>
      </c>
      <c r="DD162">
        <f t="shared" si="111"/>
        <v>-11.375570853828979</v>
      </c>
      <c r="DE162">
        <f t="shared" si="112"/>
        <v>14.598885268752261</v>
      </c>
      <c r="DF162" s="17">
        <f t="shared" si="113"/>
        <v>10.874667803299026</v>
      </c>
      <c r="DG162">
        <f t="shared" si="114"/>
        <v>-9.2649117092904856</v>
      </c>
      <c r="DI162" s="15"/>
      <c r="DJ162" s="15"/>
      <c r="DN162" s="15"/>
      <c r="DO162" s="15"/>
      <c r="DS162" s="15"/>
      <c r="DT162" s="15"/>
    </row>
    <row r="163" spans="2:124" x14ac:dyDescent="0.25">
      <c r="B163">
        <v>1</v>
      </c>
      <c r="C163">
        <v>146</v>
      </c>
      <c r="D163" t="s">
        <v>155</v>
      </c>
      <c r="E163">
        <v>1994886600.5578401</v>
      </c>
      <c r="F163">
        <f t="shared" si="115"/>
        <v>12.083333333333334</v>
      </c>
      <c r="G163">
        <f t="shared" si="116"/>
        <v>9.2999182132299207</v>
      </c>
      <c r="AG163" s="12">
        <f t="shared" si="125"/>
        <v>12</v>
      </c>
      <c r="AH163" s="24">
        <f t="shared" si="99"/>
        <v>9.2292298034469997</v>
      </c>
      <c r="AI163" s="23">
        <f t="shared" si="100"/>
        <v>8.7708308976528517</v>
      </c>
      <c r="AJ163" s="23">
        <f t="shared" si="101"/>
        <v>7.7404290792885337</v>
      </c>
      <c r="AK163" s="29">
        <f t="shared" si="97"/>
        <v>6.8461167232163325</v>
      </c>
      <c r="AL163" s="30">
        <f t="shared" si="98"/>
        <v>6.7568060721181524</v>
      </c>
      <c r="AM163" s="31">
        <f t="shared" si="96"/>
        <v>6.6818012474380923</v>
      </c>
      <c r="AN163" s="1">
        <f t="shared" si="126"/>
        <v>1.730186557751064E-2</v>
      </c>
      <c r="AO163" s="1">
        <f t="shared" si="127"/>
        <v>5.0040844153444938E-2</v>
      </c>
      <c r="AP163" s="1">
        <f t="shared" si="128"/>
        <v>6.7079865041803854E-2</v>
      </c>
      <c r="AQ163" s="1">
        <f t="shared" si="129"/>
        <v>0.12302834105614471</v>
      </c>
      <c r="AR163" s="1">
        <f t="shared" si="117"/>
        <v>1.6510689330758367E-2</v>
      </c>
      <c r="AT163" s="1">
        <f t="shared" si="130"/>
        <v>12</v>
      </c>
      <c r="AU163" s="1">
        <f t="shared" si="118"/>
        <v>3340.5204356333038</v>
      </c>
      <c r="AV163" s="1">
        <f t="shared" si="119"/>
        <v>399.34729343114157</v>
      </c>
      <c r="AW163" s="1">
        <f t="shared" si="120"/>
        <v>222.2366283893345</v>
      </c>
      <c r="AX163" s="1">
        <f t="shared" si="121"/>
        <v>66.067772426677848</v>
      </c>
      <c r="AY163" s="1">
        <f t="shared" ref="AY163:AY226" si="132">1/AR163^2</f>
        <v>3668.3400607561152</v>
      </c>
      <c r="BF163" s="17"/>
      <c r="BH163" s="23">
        <f t="shared" si="122"/>
        <v>7.8340823488175655</v>
      </c>
      <c r="BI163">
        <f t="shared" si="123"/>
        <v>-0.93674854883528624</v>
      </c>
      <c r="BJ163">
        <v>59529491880691.203</v>
      </c>
      <c r="BK163">
        <v>555871729607.61804</v>
      </c>
      <c r="BM163" s="28"/>
      <c r="BP163" s="33"/>
      <c r="BR163" s="29"/>
      <c r="BS163" s="21"/>
      <c r="BT163" s="33"/>
      <c r="BU163" s="33"/>
      <c r="BW163" s="17"/>
      <c r="BX163" s="17"/>
      <c r="BY163" s="33"/>
      <c r="BZ163" s="33"/>
      <c r="CD163" s="33"/>
      <c r="CE163" s="33"/>
      <c r="CJ163">
        <f t="shared" si="124"/>
        <v>7.3461167232163325</v>
      </c>
      <c r="CK163" s="17">
        <f t="shared" si="131"/>
        <v>7.3461167232163325</v>
      </c>
      <c r="CQ163" s="12"/>
      <c r="CT163">
        <f t="shared" si="102"/>
        <v>9.2999999999213028</v>
      </c>
      <c r="CU163">
        <f t="shared" si="103"/>
        <v>13.083333333333334</v>
      </c>
      <c r="CV163">
        <f t="shared" si="104"/>
        <v>19.841547323713836</v>
      </c>
      <c r="CW163">
        <f t="shared" si="105"/>
        <v>11.407333095234959</v>
      </c>
      <c r="CX163">
        <f t="shared" si="106"/>
        <v>-14.733836594064275</v>
      </c>
      <c r="CY163">
        <f t="shared" si="107"/>
        <v>-10.985744298015184</v>
      </c>
      <c r="CZ163">
        <f t="shared" si="108"/>
        <v>9.2829331501805843</v>
      </c>
      <c r="DB163">
        <f t="shared" si="109"/>
        <v>-9.2999999999213028</v>
      </c>
      <c r="DC163">
        <f t="shared" si="110"/>
        <v>-11.847625136438664</v>
      </c>
      <c r="DD163">
        <f t="shared" si="111"/>
        <v>-11.407333095234959</v>
      </c>
      <c r="DE163">
        <f t="shared" si="112"/>
        <v>14.733836594064275</v>
      </c>
      <c r="DF163" s="17">
        <f t="shared" si="113"/>
        <v>10.985744298015184</v>
      </c>
      <c r="DG163">
        <f t="shared" si="114"/>
        <v>-9.2829331501805843</v>
      </c>
      <c r="DI163" s="15"/>
      <c r="DJ163" s="15"/>
      <c r="DN163" s="15"/>
      <c r="DO163" s="15"/>
      <c r="DS163" s="15"/>
      <c r="DT163" s="15"/>
    </row>
    <row r="164" spans="2:124" x14ac:dyDescent="0.25">
      <c r="B164">
        <v>1</v>
      </c>
      <c r="C164">
        <v>147</v>
      </c>
      <c r="D164" t="s">
        <v>156</v>
      </c>
      <c r="E164">
        <v>1908662927.00249</v>
      </c>
      <c r="F164">
        <f t="shared" si="115"/>
        <v>12.166666666666666</v>
      </c>
      <c r="G164">
        <f t="shared" si="116"/>
        <v>9.2807292380488153</v>
      </c>
      <c r="AG164" s="12">
        <f t="shared" si="125"/>
        <v>12.083333333333334</v>
      </c>
      <c r="AH164" s="24">
        <f t="shared" si="99"/>
        <v>9.2559011503739708</v>
      </c>
      <c r="AI164" s="23">
        <f t="shared" si="100"/>
        <v>8.6997324438173536</v>
      </c>
      <c r="AJ164" s="23">
        <f t="shared" si="101"/>
        <v>7.8944772663655387</v>
      </c>
      <c r="AK164" s="29">
        <f t="shared" si="97"/>
        <v>6.8466339430826464</v>
      </c>
      <c r="AL164" s="30">
        <f t="shared" si="98"/>
        <v>6.7573232919844664</v>
      </c>
      <c r="AM164" s="31">
        <f t="shared" ref="AM164:AM227" si="133">6.60732158668898+AG164*KD_total</f>
        <v>6.6823184673044063</v>
      </c>
      <c r="AN164" s="1">
        <f t="shared" si="126"/>
        <v>5.4453300896636123E-2</v>
      </c>
      <c r="AO164" s="1">
        <f t="shared" si="127"/>
        <v>7.5324426062756003E-3</v>
      </c>
      <c r="AP164" s="1">
        <f t="shared" si="128"/>
        <v>3.4652169110366865E-2</v>
      </c>
      <c r="AQ164" s="1">
        <f t="shared" si="129"/>
        <v>0.11066938457261508</v>
      </c>
      <c r="AR164" s="1">
        <f t="shared" si="117"/>
        <v>5.2514027486548168E-2</v>
      </c>
      <c r="AT164" s="1">
        <f t="shared" si="130"/>
        <v>12.083333333333334</v>
      </c>
      <c r="AU164" s="1">
        <f t="shared" si="118"/>
        <v>337.249704143489</v>
      </c>
      <c r="AV164" s="1">
        <f t="shared" si="119"/>
        <v>17624.96801514686</v>
      </c>
      <c r="AW164" s="1">
        <f t="shared" si="120"/>
        <v>832.79699537526812</v>
      </c>
      <c r="AX164" s="1">
        <f t="shared" si="121"/>
        <v>81.647898345597014</v>
      </c>
      <c r="AY164" s="1">
        <f t="shared" si="132"/>
        <v>362.6179895349249</v>
      </c>
      <c r="BF164" s="17"/>
      <c r="BH164" s="23">
        <f t="shared" si="122"/>
        <v>7.8463777050194965</v>
      </c>
      <c r="BI164">
        <f t="shared" si="123"/>
        <v>-0.85335473879785706</v>
      </c>
      <c r="BJ164">
        <v>60147117802568.703</v>
      </c>
      <c r="BK164">
        <v>561342734963.96399</v>
      </c>
      <c r="BM164" s="28"/>
      <c r="BP164" s="33"/>
      <c r="BR164" s="29"/>
      <c r="BS164" s="21"/>
      <c r="BT164" s="33"/>
      <c r="BU164" s="33"/>
      <c r="BW164" s="17"/>
      <c r="BX164" s="17"/>
      <c r="BY164" s="33"/>
      <c r="BZ164" s="33"/>
      <c r="CD164" s="33"/>
      <c r="CE164" s="33"/>
      <c r="CJ164">
        <f t="shared" si="124"/>
        <v>7.3466339430826464</v>
      </c>
      <c r="CK164" s="17">
        <f t="shared" si="131"/>
        <v>7.3466339430826464</v>
      </c>
      <c r="CQ164" s="12"/>
      <c r="CT164">
        <f t="shared" si="102"/>
        <v>9.2999999999345686</v>
      </c>
      <c r="CU164">
        <f t="shared" si="103"/>
        <v>13.166666666666666</v>
      </c>
      <c r="CV164">
        <f t="shared" si="104"/>
        <v>19.932072202764296</v>
      </c>
      <c r="CW164">
        <f t="shared" si="105"/>
        <v>11.43909653508277</v>
      </c>
      <c r="CX164">
        <f t="shared" si="106"/>
        <v>-14.868787919376288</v>
      </c>
      <c r="CY164">
        <f t="shared" si="107"/>
        <v>-11.096820792731336</v>
      </c>
      <c r="CZ164">
        <f t="shared" si="108"/>
        <v>9.3009546702463446</v>
      </c>
      <c r="DB164">
        <f t="shared" si="109"/>
        <v>-9.2999999999345686</v>
      </c>
      <c r="DC164">
        <f t="shared" si="110"/>
        <v>-11.925854624715663</v>
      </c>
      <c r="DD164">
        <f t="shared" si="111"/>
        <v>-11.43909653508277</v>
      </c>
      <c r="DE164">
        <f t="shared" si="112"/>
        <v>14.868787919376288</v>
      </c>
      <c r="DF164" s="17">
        <f t="shared" si="113"/>
        <v>11.096820792731336</v>
      </c>
      <c r="DG164">
        <f t="shared" si="114"/>
        <v>-9.3009546702463446</v>
      </c>
      <c r="DI164" s="15"/>
      <c r="DJ164" s="15"/>
      <c r="DN164" s="15"/>
      <c r="DO164" s="15"/>
      <c r="DS164" s="15"/>
      <c r="DT164" s="15"/>
    </row>
    <row r="165" spans="2:124" x14ac:dyDescent="0.25">
      <c r="B165">
        <v>1</v>
      </c>
      <c r="C165">
        <v>148</v>
      </c>
      <c r="D165" t="s">
        <v>157</v>
      </c>
      <c r="E165">
        <v>2189824466.1503201</v>
      </c>
      <c r="F165">
        <f t="shared" si="115"/>
        <v>12.25</v>
      </c>
      <c r="G165">
        <f t="shared" si="116"/>
        <v>9.3404093036813904</v>
      </c>
      <c r="AG165" s="12">
        <f t="shared" si="125"/>
        <v>12.166666666666666</v>
      </c>
      <c r="AH165" s="24">
        <f t="shared" si="99"/>
        <v>9.2363586254155905</v>
      </c>
      <c r="AI165" s="23">
        <f t="shared" si="100"/>
        <v>8.738255933177042</v>
      </c>
      <c r="AJ165" s="23">
        <f t="shared" si="101"/>
        <v>7.7890814770590007</v>
      </c>
      <c r="AK165" s="29">
        <f t="shared" si="97"/>
        <v>6.8471511629489594</v>
      </c>
      <c r="AL165" s="30">
        <f t="shared" si="98"/>
        <v>6.7578405118507794</v>
      </c>
      <c r="AM165" s="31">
        <f t="shared" si="133"/>
        <v>6.6828356871707193</v>
      </c>
      <c r="AN165" s="1">
        <f t="shared" si="126"/>
        <v>4.8462601776850335E-2</v>
      </c>
      <c r="AO165" s="1">
        <f t="shared" si="127"/>
        <v>1.857257969900971E-2</v>
      </c>
      <c r="AP165" s="1">
        <f t="shared" si="128"/>
        <v>3.5290981411049377E-3</v>
      </c>
      <c r="AQ165" s="1">
        <f t="shared" si="129"/>
        <v>0.16354750708457852</v>
      </c>
      <c r="AR165" s="1">
        <f t="shared" si="117"/>
        <v>2.8428311399150034E-2</v>
      </c>
      <c r="AT165" s="1">
        <f t="shared" si="130"/>
        <v>12.166666666666666</v>
      </c>
      <c r="AU165" s="1">
        <f t="shared" si="118"/>
        <v>425.78126490734729</v>
      </c>
      <c r="AV165" s="1">
        <f t="shared" si="119"/>
        <v>2899.0488847945885</v>
      </c>
      <c r="AW165" s="1">
        <f t="shared" si="120"/>
        <v>80292.046649568714</v>
      </c>
      <c r="AX165" s="1">
        <f t="shared" si="121"/>
        <v>37.386270394971682</v>
      </c>
      <c r="AY165" s="1">
        <f t="shared" si="132"/>
        <v>1237.3651270202315</v>
      </c>
      <c r="BF165" s="17"/>
      <c r="BH165" s="23">
        <f t="shared" si="122"/>
        <v>7.8586730638940923</v>
      </c>
      <c r="BI165">
        <f t="shared" si="123"/>
        <v>-0.87958286928294971</v>
      </c>
      <c r="BJ165">
        <v>60768477960734.602</v>
      </c>
      <c r="BK165">
        <v>566842233812.66101</v>
      </c>
      <c r="BM165" s="28"/>
      <c r="BP165" s="33"/>
      <c r="BR165" s="29"/>
      <c r="BS165" s="21"/>
      <c r="BT165" s="33"/>
      <c r="BU165" s="33"/>
      <c r="BW165" s="17"/>
      <c r="BX165" s="17"/>
      <c r="BY165" s="33"/>
      <c r="BZ165" s="33"/>
      <c r="CD165" s="33"/>
      <c r="CE165" s="33"/>
      <c r="CJ165">
        <f t="shared" si="124"/>
        <v>7.3471511629489594</v>
      </c>
      <c r="CK165" s="17">
        <f t="shared" si="131"/>
        <v>7.3471511629489594</v>
      </c>
      <c r="CQ165" s="12"/>
      <c r="CT165">
        <f t="shared" si="102"/>
        <v>9.299999999945598</v>
      </c>
      <c r="CU165">
        <f t="shared" si="103"/>
        <v>13.25</v>
      </c>
      <c r="CV165">
        <f t="shared" si="104"/>
        <v>20.022660739365005</v>
      </c>
      <c r="CW165">
        <f t="shared" si="105"/>
        <v>11.470861157337017</v>
      </c>
      <c r="CX165">
        <f t="shared" si="106"/>
        <v>-15.003739244688305</v>
      </c>
      <c r="CY165">
        <f t="shared" si="107"/>
        <v>-11.207897287447494</v>
      </c>
      <c r="CZ165">
        <f t="shared" si="108"/>
        <v>9.3189762692187887</v>
      </c>
      <c r="DB165">
        <f t="shared" si="109"/>
        <v>-9.299999999945598</v>
      </c>
      <c r="DC165">
        <f t="shared" si="110"/>
        <v>-12.004147767899045</v>
      </c>
      <c r="DD165">
        <f t="shared" si="111"/>
        <v>-11.470861157337017</v>
      </c>
      <c r="DE165">
        <f t="shared" si="112"/>
        <v>15.003739244688305</v>
      </c>
      <c r="DF165" s="17">
        <f t="shared" si="113"/>
        <v>11.207897287447494</v>
      </c>
      <c r="DG165">
        <f t="shared" si="114"/>
        <v>-9.3189762692187887</v>
      </c>
      <c r="DI165" s="15"/>
      <c r="DJ165" s="15"/>
      <c r="DN165" s="15"/>
      <c r="DO165" s="15"/>
      <c r="DS165" s="15"/>
      <c r="DT165" s="15"/>
    </row>
    <row r="166" spans="2:124" x14ac:dyDescent="0.25">
      <c r="B166">
        <v>1</v>
      </c>
      <c r="C166">
        <v>149</v>
      </c>
      <c r="D166" t="s">
        <v>158</v>
      </c>
      <c r="E166">
        <v>1894666638.54197</v>
      </c>
      <c r="F166">
        <f t="shared" si="115"/>
        <v>12.333333333333334</v>
      </c>
      <c r="G166">
        <f t="shared" si="116"/>
        <v>9.2775328080890418</v>
      </c>
      <c r="AG166" s="12">
        <f t="shared" si="125"/>
        <v>12.25</v>
      </c>
      <c r="AH166" s="24">
        <f t="shared" si="99"/>
        <v>9.2524397954066764</v>
      </c>
      <c r="AI166" s="23">
        <f t="shared" si="100"/>
        <v>8.7134886674654481</v>
      </c>
      <c r="AJ166" s="23">
        <f t="shared" si="101"/>
        <v>7.788059076466622</v>
      </c>
      <c r="AK166" s="29">
        <f t="shared" si="97"/>
        <v>6.8476683828152725</v>
      </c>
      <c r="AL166" s="30">
        <f t="shared" si="98"/>
        <v>6.7583577317170924</v>
      </c>
      <c r="AM166" s="31">
        <f t="shared" si="133"/>
        <v>6.6833529070370323</v>
      </c>
      <c r="AN166" s="1">
        <f t="shared" si="126"/>
        <v>0.11851921024283202</v>
      </c>
      <c r="AO166" s="1">
        <f t="shared" si="127"/>
        <v>2.590147138533589E-2</v>
      </c>
      <c r="AP166" s="1">
        <f t="shared" si="128"/>
        <v>6.1304721674433869E-3</v>
      </c>
      <c r="AQ166" s="1">
        <f t="shared" si="129"/>
        <v>0.10175006085448508</v>
      </c>
      <c r="AR166" s="1">
        <f t="shared" si="117"/>
        <v>5.5618313475928952E-2</v>
      </c>
      <c r="AT166" s="1">
        <f t="shared" si="130"/>
        <v>12.25</v>
      </c>
      <c r="AU166" s="1">
        <f t="shared" si="118"/>
        <v>71.190575250825972</v>
      </c>
      <c r="AV166" s="1">
        <f t="shared" si="119"/>
        <v>1490.5657178518811</v>
      </c>
      <c r="AW166" s="1">
        <f t="shared" si="120"/>
        <v>26607.994976405396</v>
      </c>
      <c r="AX166" s="1">
        <f t="shared" si="121"/>
        <v>96.589661643027682</v>
      </c>
      <c r="AY166" s="1">
        <f t="shared" si="132"/>
        <v>323.26923011292195</v>
      </c>
      <c r="BF166" s="17"/>
      <c r="BH166" s="23">
        <f t="shared" si="122"/>
        <v>7.8709684254391279</v>
      </c>
      <c r="BI166">
        <f t="shared" si="123"/>
        <v>-0.84252024202632025</v>
      </c>
      <c r="BJ166">
        <v>61393594936647</v>
      </c>
      <c r="BK166">
        <v>572370374584.38501</v>
      </c>
      <c r="BM166" s="28"/>
      <c r="BP166" s="33"/>
      <c r="BR166" s="29"/>
      <c r="BS166" s="21"/>
      <c r="BT166" s="33"/>
      <c r="BU166" s="33"/>
      <c r="BW166" s="17"/>
      <c r="BX166" s="17"/>
      <c r="BY166" s="33"/>
      <c r="BZ166" s="33"/>
      <c r="CD166" s="33"/>
      <c r="CE166" s="33"/>
      <c r="CJ166">
        <f t="shared" si="124"/>
        <v>7.3476683828152725</v>
      </c>
      <c r="CK166" s="17">
        <f t="shared" si="131"/>
        <v>7.3476683828152725</v>
      </c>
      <c r="CQ166" s="12"/>
      <c r="CT166">
        <f t="shared" si="102"/>
        <v>9.2999999999547676</v>
      </c>
      <c r="CU166">
        <f t="shared" si="103"/>
        <v>13.333333333333334</v>
      </c>
      <c r="CV166">
        <f t="shared" si="104"/>
        <v>20.113312880490128</v>
      </c>
      <c r="CW166">
        <f t="shared" si="105"/>
        <v>11.502626946176857</v>
      </c>
      <c r="CX166">
        <f t="shared" si="106"/>
        <v>-15.138690570000318</v>
      </c>
      <c r="CY166">
        <f t="shared" si="107"/>
        <v>-11.318973782163649</v>
      </c>
      <c r="CZ166">
        <f t="shared" si="108"/>
        <v>9.3369979468298521</v>
      </c>
      <c r="DB166">
        <f t="shared" si="109"/>
        <v>-9.2999999999547676</v>
      </c>
      <c r="DC166">
        <f t="shared" si="110"/>
        <v>-12.082504512965174</v>
      </c>
      <c r="DD166">
        <f t="shared" si="111"/>
        <v>-11.502626946176857</v>
      </c>
      <c r="DE166">
        <f t="shared" si="112"/>
        <v>15.138690570000318</v>
      </c>
      <c r="DF166" s="17">
        <f t="shared" si="113"/>
        <v>11.318973782163649</v>
      </c>
      <c r="DG166">
        <f t="shared" si="114"/>
        <v>-9.3369979468298521</v>
      </c>
      <c r="DI166" s="15"/>
      <c r="DJ166" s="15"/>
      <c r="DN166" s="15"/>
      <c r="DO166" s="15"/>
      <c r="DS166" s="15"/>
      <c r="DT166" s="15"/>
    </row>
    <row r="167" spans="2:124" x14ac:dyDescent="0.25">
      <c r="B167">
        <v>1</v>
      </c>
      <c r="C167">
        <v>150</v>
      </c>
      <c r="D167" t="s">
        <v>159</v>
      </c>
      <c r="E167">
        <v>1981130667.84359</v>
      </c>
      <c r="F167">
        <f t="shared" si="115"/>
        <v>12.416666666666666</v>
      </c>
      <c r="G167">
        <f t="shared" si="116"/>
        <v>9.2969131208954074</v>
      </c>
      <c r="AG167" s="12">
        <f t="shared" si="125"/>
        <v>12.333333333333334</v>
      </c>
      <c r="AH167" s="24">
        <f t="shared" si="99"/>
        <v>9.2167233465661926</v>
      </c>
      <c r="AI167" s="23">
        <f t="shared" si="100"/>
        <v>8.751986911530123</v>
      </c>
      <c r="AJ167" s="23">
        <f t="shared" si="101"/>
        <v>7.8497968460863614</v>
      </c>
      <c r="AK167" s="29">
        <f t="shared" si="97"/>
        <v>6.8481856026815855</v>
      </c>
      <c r="AL167" s="30">
        <f t="shared" si="98"/>
        <v>6.7588749515834055</v>
      </c>
      <c r="AM167" s="31">
        <f t="shared" si="133"/>
        <v>6.6838701269033454</v>
      </c>
      <c r="AN167" s="1">
        <f t="shared" si="126"/>
        <v>1.5196437112799355E-2</v>
      </c>
      <c r="AO167" s="1">
        <f t="shared" si="127"/>
        <v>5.5967220052874765E-2</v>
      </c>
      <c r="AP167" s="1">
        <f t="shared" si="128"/>
        <v>5.7018496867898109E-2</v>
      </c>
      <c r="AQ167" s="1">
        <f t="shared" si="129"/>
        <v>0.16834377834417952</v>
      </c>
      <c r="AR167" s="1">
        <f t="shared" si="117"/>
        <v>0.30167805696411282</v>
      </c>
      <c r="AT167" s="1">
        <f t="shared" si="130"/>
        <v>12.333333333333334</v>
      </c>
      <c r="AU167" s="1">
        <f t="shared" si="118"/>
        <v>4330.2846512713377</v>
      </c>
      <c r="AV167" s="1">
        <f t="shared" si="119"/>
        <v>319.25119296104128</v>
      </c>
      <c r="AW167" s="1">
        <f t="shared" si="120"/>
        <v>307.58735083655853</v>
      </c>
      <c r="AX167" s="1">
        <f t="shared" si="121"/>
        <v>35.286278646001477</v>
      </c>
      <c r="AY167" s="1">
        <f t="shared" si="132"/>
        <v>10.987845787898145</v>
      </c>
      <c r="BF167" s="17"/>
      <c r="BH167" s="23">
        <f t="shared" si="122"/>
        <v>7.8832637896523785</v>
      </c>
      <c r="BI167">
        <f t="shared" si="123"/>
        <v>-0.86872312187774448</v>
      </c>
      <c r="BJ167">
        <v>62022491448336.898</v>
      </c>
      <c r="BK167">
        <v>577927306483.172</v>
      </c>
      <c r="BM167" s="28"/>
      <c r="BP167" s="33"/>
      <c r="BR167" s="29"/>
      <c r="BS167" s="21"/>
      <c r="BT167" s="33"/>
      <c r="BU167" s="33"/>
      <c r="BW167" s="17"/>
      <c r="BX167" s="17"/>
      <c r="BY167" s="33"/>
      <c r="BZ167" s="33"/>
      <c r="CD167" s="33"/>
      <c r="CE167" s="33"/>
      <c r="CJ167">
        <f t="shared" si="124"/>
        <v>7.3481856026815855</v>
      </c>
      <c r="CK167" s="17">
        <f t="shared" si="131"/>
        <v>7.3481856026815855</v>
      </c>
      <c r="CQ167" s="12"/>
      <c r="CT167">
        <f t="shared" si="102"/>
        <v>9.2999999999623917</v>
      </c>
      <c r="CU167">
        <f t="shared" si="103"/>
        <v>13.416666666666666</v>
      </c>
      <c r="CV167">
        <f t="shared" si="104"/>
        <v>20.204028573157945</v>
      </c>
      <c r="CW167">
        <f t="shared" si="105"/>
        <v>11.534393885993135</v>
      </c>
      <c r="CX167">
        <f t="shared" si="106"/>
        <v>-15.273641895312331</v>
      </c>
      <c r="CY167">
        <f t="shared" si="107"/>
        <v>-11.430050276879804</v>
      </c>
      <c r="CZ167">
        <f t="shared" si="108"/>
        <v>9.3550197028123829</v>
      </c>
      <c r="DB167">
        <f t="shared" si="109"/>
        <v>-9.2999999999623917</v>
      </c>
      <c r="DC167">
        <f t="shared" si="110"/>
        <v>-12.160924806934535</v>
      </c>
      <c r="DD167">
        <f t="shared" si="111"/>
        <v>-11.534393885993135</v>
      </c>
      <c r="DE167">
        <f t="shared" si="112"/>
        <v>15.273641895312331</v>
      </c>
      <c r="DF167" s="17">
        <f t="shared" si="113"/>
        <v>11.430050276879804</v>
      </c>
      <c r="DG167">
        <f t="shared" si="114"/>
        <v>-9.3550197028123829</v>
      </c>
      <c r="DI167" s="15"/>
      <c r="DJ167" s="15"/>
      <c r="DN167" s="15"/>
      <c r="DO167" s="15"/>
      <c r="DS167" s="15"/>
      <c r="DT167" s="15"/>
    </row>
    <row r="168" spans="2:124" x14ac:dyDescent="0.25">
      <c r="B168">
        <v>1</v>
      </c>
      <c r="C168">
        <v>151</v>
      </c>
      <c r="D168" t="s">
        <v>160</v>
      </c>
      <c r="E168">
        <v>2102642540.44419</v>
      </c>
      <c r="F168">
        <f t="shared" si="115"/>
        <v>12.5</v>
      </c>
      <c r="G168">
        <f t="shared" si="116"/>
        <v>9.3227654467672263</v>
      </c>
      <c r="AG168" s="12">
        <f t="shared" si="125"/>
        <v>12.416666666666666</v>
      </c>
      <c r="AH168" s="24">
        <f t="shared" si="99"/>
        <v>9.2753527258795838</v>
      </c>
      <c r="AI168" s="23">
        <f t="shared" si="100"/>
        <v>8.7377624289163318</v>
      </c>
      <c r="AJ168" s="23">
        <f t="shared" si="101"/>
        <v>7.7984441887806133</v>
      </c>
      <c r="AK168" s="29">
        <f t="shared" si="97"/>
        <v>6.8487028225478994</v>
      </c>
      <c r="AL168" s="30">
        <f t="shared" si="98"/>
        <v>6.7593921714497194</v>
      </c>
      <c r="AM168" s="31">
        <f t="shared" si="133"/>
        <v>6.6843873467696593</v>
      </c>
      <c r="AN168" s="1">
        <f t="shared" si="126"/>
        <v>6.315907079508748E-2</v>
      </c>
      <c r="AO168" s="1">
        <f t="shared" si="127"/>
        <v>9.9934018893928889E-2</v>
      </c>
      <c r="AP168" s="1">
        <f t="shared" si="128"/>
        <v>3.9047592022005161E-2</v>
      </c>
      <c r="AQ168" s="1">
        <f t="shared" si="129"/>
        <v>0.16960412594440438</v>
      </c>
      <c r="AR168" s="1">
        <f t="shared" si="117"/>
        <v>0.16607068087533025</v>
      </c>
      <c r="AT168" s="1">
        <f t="shared" si="130"/>
        <v>12.416666666666666</v>
      </c>
      <c r="AU168" s="1">
        <f t="shared" si="118"/>
        <v>250.68510838171323</v>
      </c>
      <c r="AV168" s="1">
        <f t="shared" si="119"/>
        <v>100.13209293232748</v>
      </c>
      <c r="AW168" s="1">
        <f t="shared" si="120"/>
        <v>655.86051524379377</v>
      </c>
      <c r="AX168" s="1">
        <f t="shared" si="121"/>
        <v>34.763794484895641</v>
      </c>
      <c r="AY168" s="1">
        <f t="shared" si="132"/>
        <v>36.258853489892616</v>
      </c>
      <c r="BF168" s="17"/>
      <c r="BH168" s="23">
        <f t="shared" si="122"/>
        <v>7.8955591565316201</v>
      </c>
      <c r="BI168">
        <f t="shared" si="123"/>
        <v>-0.84220327238471171</v>
      </c>
      <c r="BJ168">
        <v>62655190351234.703</v>
      </c>
      <c r="BK168">
        <v>583513179490.45496</v>
      </c>
      <c r="BM168" s="28"/>
      <c r="BP168" s="33"/>
      <c r="BR168" s="29"/>
      <c r="BS168" s="21"/>
      <c r="BT168" s="33"/>
      <c r="BU168" s="33"/>
      <c r="BW168" s="17"/>
      <c r="BX168" s="17"/>
      <c r="BY168" s="33"/>
      <c r="BZ168" s="33"/>
      <c r="CD168" s="33"/>
      <c r="CE168" s="33"/>
      <c r="CJ168">
        <f t="shared" si="124"/>
        <v>7.3487028225478994</v>
      </c>
      <c r="CK168" s="17">
        <f t="shared" si="131"/>
        <v>7.3487028225478994</v>
      </c>
      <c r="CQ168" s="12"/>
      <c r="CT168">
        <f t="shared" si="102"/>
        <v>9.2999999999687315</v>
      </c>
      <c r="CU168">
        <f t="shared" si="103"/>
        <v>13.5</v>
      </c>
      <c r="CV168">
        <f t="shared" si="104"/>
        <v>20.294807764430903</v>
      </c>
      <c r="CW168">
        <f t="shared" si="105"/>
        <v>11.566161961385552</v>
      </c>
      <c r="CX168">
        <f t="shared" si="106"/>
        <v>-15.408593220624345</v>
      </c>
      <c r="CY168">
        <f t="shared" si="107"/>
        <v>-11.541126771595962</v>
      </c>
      <c r="CZ168">
        <f t="shared" si="108"/>
        <v>9.3730415369001356</v>
      </c>
      <c r="DB168">
        <f t="shared" si="109"/>
        <v>-9.2999999999687315</v>
      </c>
      <c r="DC168">
        <f t="shared" si="110"/>
        <v>-12.239408596871767</v>
      </c>
      <c r="DD168">
        <f t="shared" si="111"/>
        <v>-11.566161961385552</v>
      </c>
      <c r="DE168">
        <f t="shared" si="112"/>
        <v>15.408593220624345</v>
      </c>
      <c r="DF168" s="17">
        <f t="shared" si="113"/>
        <v>11.541126771595962</v>
      </c>
      <c r="DG168">
        <f t="shared" si="114"/>
        <v>-9.3730415369001356</v>
      </c>
      <c r="DI168" s="15"/>
      <c r="DJ168" s="15"/>
      <c r="DN168" s="15"/>
      <c r="DO168" s="15"/>
      <c r="DS168" s="15"/>
      <c r="DT168" s="15"/>
    </row>
    <row r="169" spans="2:124" x14ac:dyDescent="0.25">
      <c r="B169">
        <v>1</v>
      </c>
      <c r="C169">
        <v>152</v>
      </c>
      <c r="D169" t="s">
        <v>161</v>
      </c>
      <c r="E169">
        <v>2469516638.7028799</v>
      </c>
      <c r="F169">
        <f t="shared" si="115"/>
        <v>12.583333333333334</v>
      </c>
      <c r="G169">
        <f t="shared" si="116"/>
        <v>9.392611956625327</v>
      </c>
      <c r="AG169" s="12">
        <f t="shared" si="125"/>
        <v>12.5</v>
      </c>
      <c r="AH169" s="24">
        <f t="shared" si="99"/>
        <v>9.2438449653080816</v>
      </c>
      <c r="AI169" s="23">
        <f t="shared" si="100"/>
        <v>8.7291051612332975</v>
      </c>
      <c r="AJ169" s="23">
        <f t="shared" si="101"/>
        <v>7.7819746834507786</v>
      </c>
      <c r="AK169" s="29">
        <f t="shared" si="97"/>
        <v>6.8492200424142125</v>
      </c>
      <c r="AL169" s="30">
        <f t="shared" si="98"/>
        <v>6.7599093913160324</v>
      </c>
      <c r="AM169" s="31">
        <f t="shared" si="133"/>
        <v>6.6849045666359723</v>
      </c>
      <c r="AN169" s="1">
        <f t="shared" si="126"/>
        <v>9.0018150369466837E-2</v>
      </c>
      <c r="AO169" s="1">
        <f t="shared" si="127"/>
        <v>2.2875273568679065E-3</v>
      </c>
      <c r="AP169" s="1">
        <f t="shared" si="128"/>
        <v>1.9973326038988774E-2</v>
      </c>
      <c r="AQ169" s="1">
        <f t="shared" si="129"/>
        <v>0.1204220201059157</v>
      </c>
      <c r="AR169" s="1">
        <f t="shared" si="117"/>
        <v>0.14508173803734653</v>
      </c>
      <c r="AT169" s="1">
        <f t="shared" si="130"/>
        <v>12.5</v>
      </c>
      <c r="AU169" s="1">
        <f t="shared" si="118"/>
        <v>123.40700993046823</v>
      </c>
      <c r="AV169" s="1">
        <f t="shared" si="119"/>
        <v>191102.95690760002</v>
      </c>
      <c r="AW169" s="1">
        <f t="shared" si="120"/>
        <v>2506.6818546442555</v>
      </c>
      <c r="AX169" s="1">
        <f t="shared" si="121"/>
        <v>68.958559910546242</v>
      </c>
      <c r="AY169" s="1">
        <f t="shared" si="132"/>
        <v>47.50884810407296</v>
      </c>
      <c r="BF169" s="17"/>
      <c r="BH169" s="23">
        <f t="shared" si="122"/>
        <v>7.9078545260746331</v>
      </c>
      <c r="BI169">
        <f t="shared" si="123"/>
        <v>-0.82125063515866437</v>
      </c>
      <c r="BJ169">
        <v>63291714639001.602</v>
      </c>
      <c r="BK169">
        <v>589128144369.11597</v>
      </c>
      <c r="BM169" s="28"/>
      <c r="BP169" s="33"/>
      <c r="BR169" s="29"/>
      <c r="BS169" s="21"/>
      <c r="BT169" s="33"/>
      <c r="BU169" s="33"/>
      <c r="BW169" s="17"/>
      <c r="BX169" s="17"/>
      <c r="BY169" s="33"/>
      <c r="BZ169" s="33"/>
      <c r="CD169" s="33"/>
      <c r="CE169" s="33"/>
      <c r="CJ169">
        <f t="shared" si="124"/>
        <v>7.3492200424142125</v>
      </c>
      <c r="CK169" s="17">
        <f t="shared" si="131"/>
        <v>7.3492200424142125</v>
      </c>
      <c r="CQ169" s="12"/>
      <c r="CT169">
        <f t="shared" si="102"/>
        <v>9.299999999974002</v>
      </c>
      <c r="CU169">
        <f t="shared" si="103"/>
        <v>13.583333333333334</v>
      </c>
      <c r="CV169">
        <f t="shared" si="104"/>
        <v>20.38565040141555</v>
      </c>
      <c r="CW169">
        <f t="shared" si="105"/>
        <v>11.597931157159865</v>
      </c>
      <c r="CX169">
        <f t="shared" si="106"/>
        <v>-15.543544545936362</v>
      </c>
      <c r="CY169">
        <f t="shared" si="107"/>
        <v>-11.652203266312117</v>
      </c>
      <c r="CZ169">
        <f t="shared" si="108"/>
        <v>9.3910634488277704</v>
      </c>
      <c r="DB169">
        <f t="shared" si="109"/>
        <v>-9.299999999974002</v>
      </c>
      <c r="DC169">
        <f t="shared" si="110"/>
        <v>-12.317955829885621</v>
      </c>
      <c r="DD169">
        <f t="shared" si="111"/>
        <v>-11.597931157159865</v>
      </c>
      <c r="DE169">
        <f t="shared" si="112"/>
        <v>15.543544545936362</v>
      </c>
      <c r="DF169" s="17">
        <f t="shared" si="113"/>
        <v>11.652203266312117</v>
      </c>
      <c r="DG169">
        <f t="shared" si="114"/>
        <v>-9.3910634488277704</v>
      </c>
      <c r="DI169" s="15"/>
      <c r="DJ169" s="15"/>
      <c r="DN169" s="15"/>
      <c r="DO169" s="15"/>
      <c r="DS169" s="15"/>
      <c r="DT169" s="15"/>
    </row>
    <row r="170" spans="2:124" x14ac:dyDescent="0.25">
      <c r="B170">
        <v>1</v>
      </c>
      <c r="C170">
        <v>153</v>
      </c>
      <c r="D170" t="s">
        <v>162</v>
      </c>
      <c r="E170">
        <v>1739621828.1133101</v>
      </c>
      <c r="F170">
        <f t="shared" si="115"/>
        <v>12.666666666666666</v>
      </c>
      <c r="G170">
        <f t="shared" si="116"/>
        <v>9.2404548483895308</v>
      </c>
      <c r="AG170" s="12">
        <f t="shared" si="125"/>
        <v>12.583333333333334</v>
      </c>
      <c r="AH170" s="24">
        <f t="shared" si="99"/>
        <v>9.3050112030664707</v>
      </c>
      <c r="AI170" s="23">
        <f t="shared" si="100"/>
        <v>8.693698848719265</v>
      </c>
      <c r="AJ170" s="23">
        <f t="shared" si="101"/>
        <v>7.7829760053718156</v>
      </c>
      <c r="AK170" s="29">
        <f t="shared" si="97"/>
        <v>6.8497372622805255</v>
      </c>
      <c r="AL170" s="30">
        <f t="shared" si="98"/>
        <v>6.7604266111823454</v>
      </c>
      <c r="AM170" s="31">
        <f t="shared" si="133"/>
        <v>6.6854217865022854</v>
      </c>
      <c r="AN170" s="1">
        <f t="shared" si="126"/>
        <v>7.0168030170162057E-2</v>
      </c>
      <c r="AO170" s="1">
        <f t="shared" si="127"/>
        <v>2.1189541542747138E-2</v>
      </c>
      <c r="AP170" s="1">
        <f t="shared" si="128"/>
        <v>1.1843652294146583E-2</v>
      </c>
      <c r="AQ170" s="1">
        <f t="shared" si="129"/>
        <v>0.15289210996446029</v>
      </c>
      <c r="AR170" s="1">
        <f t="shared" si="117"/>
        <v>7.3915023581482026E-2</v>
      </c>
      <c r="AT170" s="1">
        <f t="shared" si="130"/>
        <v>12.583333333333334</v>
      </c>
      <c r="AU170" s="1">
        <f t="shared" si="118"/>
        <v>203.10538143716215</v>
      </c>
      <c r="AV170" s="1">
        <f t="shared" si="119"/>
        <v>2227.1880061749621</v>
      </c>
      <c r="AW170" s="1">
        <f t="shared" si="120"/>
        <v>7129.0014364278859</v>
      </c>
      <c r="AX170" s="1">
        <f t="shared" si="121"/>
        <v>42.778923509463048</v>
      </c>
      <c r="AY170" s="1">
        <f t="shared" si="132"/>
        <v>183.03517567766903</v>
      </c>
      <c r="BF170" s="17"/>
      <c r="BH170" s="23">
        <f t="shared" si="122"/>
        <v>7.9201498982791998</v>
      </c>
      <c r="BI170">
        <f t="shared" si="123"/>
        <v>-0.77354895044006522</v>
      </c>
      <c r="BJ170">
        <v>63932087444364.898</v>
      </c>
      <c r="BK170">
        <v>594772352667.55298</v>
      </c>
      <c r="BM170" s="28"/>
      <c r="BP170" s="33"/>
      <c r="BR170" s="29"/>
      <c r="BS170" s="21"/>
      <c r="BT170" s="33"/>
      <c r="BU170" s="33"/>
      <c r="BW170" s="17"/>
      <c r="BX170" s="17"/>
      <c r="BY170" s="33"/>
      <c r="BZ170" s="33"/>
      <c r="CD170" s="33"/>
      <c r="CE170" s="33"/>
      <c r="CJ170">
        <f t="shared" si="124"/>
        <v>7.3497372622805255</v>
      </c>
      <c r="CK170" s="17">
        <f t="shared" si="131"/>
        <v>7.3497372622805255</v>
      </c>
      <c r="CQ170" s="12"/>
      <c r="CT170">
        <f t="shared" si="102"/>
        <v>9.2999999999783842</v>
      </c>
      <c r="CU170">
        <f t="shared" si="103"/>
        <v>13.666666666666666</v>
      </c>
      <c r="CV170">
        <f t="shared" si="104"/>
        <v>20.476556431262487</v>
      </c>
      <c r="CW170">
        <f t="shared" si="105"/>
        <v>11.629701458325135</v>
      </c>
      <c r="CX170">
        <f t="shared" si="106"/>
        <v>-15.678495871248375</v>
      </c>
      <c r="CY170">
        <f t="shared" si="107"/>
        <v>-11.763279761028272</v>
      </c>
      <c r="CZ170">
        <f t="shared" si="108"/>
        <v>9.4090854383308482</v>
      </c>
      <c r="DB170">
        <f t="shared" si="109"/>
        <v>-9.2999999999783842</v>
      </c>
      <c r="DC170">
        <f t="shared" si="110"/>
        <v>-12.396566453128891</v>
      </c>
      <c r="DD170">
        <f t="shared" si="111"/>
        <v>-11.629701458325135</v>
      </c>
      <c r="DE170">
        <f t="shared" si="112"/>
        <v>15.678495871248375</v>
      </c>
      <c r="DF170" s="17">
        <f t="shared" si="113"/>
        <v>11.763279761028272</v>
      </c>
      <c r="DG170">
        <f t="shared" si="114"/>
        <v>-9.4090854383308482</v>
      </c>
      <c r="DI170" s="15"/>
      <c r="DJ170" s="15"/>
      <c r="DN170" s="15"/>
      <c r="DO170" s="15"/>
      <c r="DS170" s="15"/>
      <c r="DT170" s="15"/>
    </row>
    <row r="171" spans="2:124" x14ac:dyDescent="0.25">
      <c r="B171">
        <v>1</v>
      </c>
      <c r="C171">
        <v>154</v>
      </c>
      <c r="D171" t="s">
        <v>163</v>
      </c>
      <c r="E171">
        <v>1764432959.9854701</v>
      </c>
      <c r="F171">
        <f t="shared" si="115"/>
        <v>12.75</v>
      </c>
      <c r="G171">
        <f t="shared" si="116"/>
        <v>9.246605161896051</v>
      </c>
      <c r="AG171" s="12">
        <f t="shared" si="125"/>
        <v>12.666666666666666</v>
      </c>
      <c r="AH171" s="24">
        <f t="shared" si="99"/>
        <v>9.1561973272693677</v>
      </c>
      <c r="AI171" s="23">
        <f t="shared" si="100"/>
        <v>8.7053977423891826</v>
      </c>
      <c r="AJ171" s="23">
        <f t="shared" si="101"/>
        <v>7.8083945268187946</v>
      </c>
      <c r="AK171" s="29">
        <f t="shared" si="97"/>
        <v>6.8502544821468394</v>
      </c>
      <c r="AL171" s="30">
        <f t="shared" si="98"/>
        <v>6.7609438310486594</v>
      </c>
      <c r="AM171" s="31">
        <f t="shared" si="133"/>
        <v>6.6859390063685993</v>
      </c>
      <c r="AN171" s="1">
        <f t="shared" si="126"/>
        <v>8.1171795666408322E-2</v>
      </c>
      <c r="AO171" s="1">
        <f t="shared" si="127"/>
        <v>4.3206814116963414E-2</v>
      </c>
      <c r="AP171" s="1">
        <f t="shared" si="128"/>
        <v>3.0017704323209251E-3</v>
      </c>
      <c r="AQ171" s="1">
        <f t="shared" si="129"/>
        <v>0.11284982162662974</v>
      </c>
      <c r="AR171" s="1">
        <f t="shared" si="117"/>
        <v>0.19120223107440212</v>
      </c>
      <c r="AT171" s="1">
        <f t="shared" si="130"/>
        <v>12.666666666666666</v>
      </c>
      <c r="AU171" s="1">
        <f t="shared" si="118"/>
        <v>151.7713136285127</v>
      </c>
      <c r="AV171" s="1">
        <f t="shared" si="119"/>
        <v>535.66776312081652</v>
      </c>
      <c r="AW171" s="1">
        <f t="shared" si="120"/>
        <v>110980.08397497098</v>
      </c>
      <c r="AX171" s="1">
        <f t="shared" si="121"/>
        <v>78.523246341340027</v>
      </c>
      <c r="AY171" s="1">
        <f t="shared" si="132"/>
        <v>27.353574616005055</v>
      </c>
      <c r="BF171" s="17"/>
      <c r="BH171" s="23">
        <f t="shared" si="122"/>
        <v>7.9324452731431014</v>
      </c>
      <c r="BI171">
        <f t="shared" si="123"/>
        <v>-0.77295246924608119</v>
      </c>
      <c r="BJ171">
        <v>64576332039960.297</v>
      </c>
      <c r="BK171">
        <v>600445956723.78101</v>
      </c>
      <c r="BM171" s="28"/>
      <c r="BP171" s="33"/>
      <c r="BR171" s="29"/>
      <c r="BS171" s="21"/>
      <c r="BT171" s="33"/>
      <c r="BU171" s="33"/>
      <c r="BW171" s="17"/>
      <c r="BX171" s="17"/>
      <c r="BY171" s="33"/>
      <c r="BZ171" s="33"/>
      <c r="CD171" s="33"/>
      <c r="CE171" s="33"/>
      <c r="CJ171">
        <f t="shared" si="124"/>
        <v>7.3502544821468394</v>
      </c>
      <c r="CK171" s="17">
        <f t="shared" si="131"/>
        <v>7.3502544821468394</v>
      </c>
      <c r="CQ171" s="12"/>
      <c r="CT171">
        <f t="shared" si="102"/>
        <v>9.2999999999820293</v>
      </c>
      <c r="CU171">
        <f t="shared" si="103"/>
        <v>13.75</v>
      </c>
      <c r="CV171">
        <f t="shared" si="104"/>
        <v>20.567525801166312</v>
      </c>
      <c r="CW171">
        <f t="shared" si="105"/>
        <v>11.661472850091004</v>
      </c>
      <c r="CX171">
        <f t="shared" si="106"/>
        <v>-15.813447196560388</v>
      </c>
      <c r="CY171">
        <f t="shared" si="107"/>
        <v>-11.874356255744427</v>
      </c>
      <c r="CZ171">
        <f t="shared" si="108"/>
        <v>9.4271075051458268</v>
      </c>
      <c r="DB171">
        <f t="shared" si="109"/>
        <v>-9.2999999999820293</v>
      </c>
      <c r="DC171">
        <f t="shared" si="110"/>
        <v>-12.475240413798364</v>
      </c>
      <c r="DD171">
        <f t="shared" si="111"/>
        <v>-11.661472850091004</v>
      </c>
      <c r="DE171">
        <f t="shared" si="112"/>
        <v>15.813447196560388</v>
      </c>
      <c r="DF171" s="17">
        <f t="shared" si="113"/>
        <v>11.874356255744427</v>
      </c>
      <c r="DG171">
        <f t="shared" si="114"/>
        <v>-9.4271075051458268</v>
      </c>
      <c r="DI171" s="15"/>
      <c r="DJ171" s="15"/>
      <c r="DN171" s="15"/>
      <c r="DO171" s="15"/>
      <c r="DS171" s="15"/>
      <c r="DT171" s="15"/>
    </row>
    <row r="172" spans="2:124" x14ac:dyDescent="0.25">
      <c r="B172">
        <v>1</v>
      </c>
      <c r="C172">
        <v>155</v>
      </c>
      <c r="D172" t="s">
        <v>164</v>
      </c>
      <c r="E172">
        <v>2845512658.3439002</v>
      </c>
      <c r="F172">
        <f t="shared" si="115"/>
        <v>12.833333333333334</v>
      </c>
      <c r="G172">
        <f t="shared" si="116"/>
        <v>9.4541605219199827</v>
      </c>
      <c r="AG172" s="12">
        <f t="shared" si="125"/>
        <v>12.75</v>
      </c>
      <c r="AH172" s="24">
        <f t="shared" si="99"/>
        <v>9.2356373169896635</v>
      </c>
      <c r="AI172" s="23">
        <f t="shared" si="100"/>
        <v>8.6687261725679878</v>
      </c>
      <c r="AJ172" s="23">
        <f t="shared" si="101"/>
        <v>7.7772626670647682</v>
      </c>
      <c r="AK172" s="29">
        <f t="shared" si="97"/>
        <v>6.8507717020131524</v>
      </c>
      <c r="AL172" s="30">
        <f t="shared" si="98"/>
        <v>6.7614610509149724</v>
      </c>
      <c r="AM172" s="31">
        <f t="shared" si="133"/>
        <v>6.6864562262349123</v>
      </c>
      <c r="AN172" s="1">
        <f t="shared" si="126"/>
        <v>8.1597176259686922E-3</v>
      </c>
      <c r="AO172" s="1">
        <f t="shared" si="127"/>
        <v>6.9770117838605719E-2</v>
      </c>
      <c r="AP172" s="1">
        <f t="shared" si="128"/>
        <v>3.5014650576066841E-2</v>
      </c>
      <c r="AQ172" s="1">
        <f t="shared" si="129"/>
        <v>0.15169455784150496</v>
      </c>
      <c r="AR172" s="1">
        <f t="shared" si="117"/>
        <v>0.26217804876630463</v>
      </c>
      <c r="AT172" s="1">
        <f t="shared" si="130"/>
        <v>12.75</v>
      </c>
      <c r="AU172" s="1">
        <f t="shared" si="118"/>
        <v>15019.301664534258</v>
      </c>
      <c r="AV172" s="1">
        <f t="shared" si="119"/>
        <v>205.42868542563889</v>
      </c>
      <c r="AW172" s="1">
        <f t="shared" si="120"/>
        <v>815.64355067672773</v>
      </c>
      <c r="AX172" s="1">
        <f t="shared" si="121"/>
        <v>43.457025728603611</v>
      </c>
      <c r="AY172" s="1">
        <f t="shared" si="132"/>
        <v>14.548135792293897</v>
      </c>
      <c r="BF172" s="17"/>
      <c r="BH172" s="23">
        <f t="shared" si="122"/>
        <v>7.9447406506641229</v>
      </c>
      <c r="BI172">
        <f t="shared" si="123"/>
        <v>-0.72398552190386489</v>
      </c>
      <c r="BJ172">
        <v>65224471839177.203</v>
      </c>
      <c r="BK172">
        <v>606149109669.53699</v>
      </c>
      <c r="BM172" s="28"/>
      <c r="BP172" s="33"/>
      <c r="BR172" s="29"/>
      <c r="BS172" s="21"/>
      <c r="BT172" s="33"/>
      <c r="BU172" s="33"/>
      <c r="BW172" s="17"/>
      <c r="BX172" s="17"/>
      <c r="BY172" s="33"/>
      <c r="BZ172" s="33"/>
      <c r="CD172" s="33"/>
      <c r="CE172" s="33"/>
      <c r="CJ172">
        <f t="shared" si="124"/>
        <v>7.3507717020131524</v>
      </c>
      <c r="CK172" s="17">
        <f t="shared" si="131"/>
        <v>7.3507717020131524</v>
      </c>
      <c r="CQ172" s="12"/>
      <c r="CT172">
        <f t="shared" si="102"/>
        <v>9.299999999985058</v>
      </c>
      <c r="CU172">
        <f t="shared" si="103"/>
        <v>13.833333333333334</v>
      </c>
      <c r="CV172">
        <f t="shared" si="104"/>
        <v>20.658558458365661</v>
      </c>
      <c r="CW172">
        <f t="shared" si="105"/>
        <v>11.693245317865014</v>
      </c>
      <c r="CX172">
        <f t="shared" si="106"/>
        <v>-15.948398521872402</v>
      </c>
      <c r="CY172">
        <f t="shared" si="107"/>
        <v>-11.985432750460586</v>
      </c>
      <c r="CZ172">
        <f t="shared" si="108"/>
        <v>9.4451296490100631</v>
      </c>
      <c r="DB172">
        <f t="shared" si="109"/>
        <v>-9.299999999985058</v>
      </c>
      <c r="DC172">
        <f t="shared" si="110"/>
        <v>-12.553977659134873</v>
      </c>
      <c r="DD172">
        <f t="shared" si="111"/>
        <v>-11.693245317865014</v>
      </c>
      <c r="DE172">
        <f t="shared" si="112"/>
        <v>15.948398521872402</v>
      </c>
      <c r="DF172" s="17">
        <f t="shared" si="113"/>
        <v>11.985432750460586</v>
      </c>
      <c r="DG172">
        <f t="shared" si="114"/>
        <v>-9.4451296490100631</v>
      </c>
      <c r="DI172" s="15"/>
      <c r="DJ172" s="15"/>
      <c r="DN172" s="15"/>
      <c r="DO172" s="15"/>
      <c r="DS172" s="15"/>
      <c r="DT172" s="15"/>
    </row>
    <row r="173" spans="2:124" x14ac:dyDescent="0.25">
      <c r="B173">
        <v>1</v>
      </c>
      <c r="C173">
        <v>156</v>
      </c>
      <c r="D173" t="s">
        <v>165</v>
      </c>
      <c r="E173">
        <v>2087274246.5439501</v>
      </c>
      <c r="F173">
        <f t="shared" si="115"/>
        <v>12.916666666666666</v>
      </c>
      <c r="G173">
        <f t="shared" si="116"/>
        <v>9.3195795146791891</v>
      </c>
      <c r="AG173" s="12">
        <f t="shared" si="125"/>
        <v>12.833333333333334</v>
      </c>
      <c r="AH173" s="24">
        <f t="shared" si="99"/>
        <v>9.2822916921169902</v>
      </c>
      <c r="AI173" s="23">
        <f t="shared" si="100"/>
        <v>8.7284864095664254</v>
      </c>
      <c r="AJ173" s="23">
        <f t="shared" si="101"/>
        <v>7.8929478909439599</v>
      </c>
      <c r="AK173" s="29">
        <f t="shared" ref="AK173:AK236" si="134">6.77163706246722+(KD_total*AG173)</f>
        <v>6.8512889218794655</v>
      </c>
      <c r="AL173" s="30">
        <f t="shared" si="98"/>
        <v>6.7619782707812854</v>
      </c>
      <c r="AM173" s="31">
        <f t="shared" si="133"/>
        <v>6.6869734461012253</v>
      </c>
      <c r="AN173" s="1">
        <f t="shared" si="126"/>
        <v>0.10243277494900274</v>
      </c>
      <c r="AO173" s="1">
        <f t="shared" si="127"/>
        <v>5.7772427071173686E-2</v>
      </c>
      <c r="AP173" s="1">
        <f t="shared" si="128"/>
        <v>6.4089322540120787E-3</v>
      </c>
      <c r="AQ173" s="1">
        <f t="shared" si="129"/>
        <v>0.17292233368110499</v>
      </c>
      <c r="AR173" s="1">
        <f t="shared" si="117"/>
        <v>0.22695486828475231</v>
      </c>
      <c r="AT173" s="1">
        <f t="shared" si="130"/>
        <v>12.833333333333334</v>
      </c>
      <c r="AU173" s="1">
        <f t="shared" si="118"/>
        <v>95.306412837647898</v>
      </c>
      <c r="AV173" s="1">
        <f t="shared" si="119"/>
        <v>299.61170355929579</v>
      </c>
      <c r="AW173" s="1">
        <f t="shared" si="120"/>
        <v>24346.057212050575</v>
      </c>
      <c r="AX173" s="1">
        <f t="shared" si="121"/>
        <v>33.442429801123637</v>
      </c>
      <c r="AY173" s="1">
        <f t="shared" si="132"/>
        <v>19.414266818200971</v>
      </c>
      <c r="BF173" s="17"/>
      <c r="BH173" s="23">
        <f t="shared" si="122"/>
        <v>7.957036030840051</v>
      </c>
      <c r="BI173">
        <f t="shared" si="123"/>
        <v>-0.77145037872637445</v>
      </c>
      <c r="BJ173">
        <v>65876530397010.602</v>
      </c>
      <c r="BK173">
        <v>611881965434.42798</v>
      </c>
      <c r="BM173" s="28"/>
      <c r="BP173" s="33"/>
      <c r="BR173" s="29"/>
      <c r="BS173" s="21"/>
      <c r="BT173" s="33"/>
      <c r="BU173" s="33"/>
      <c r="BW173" s="17"/>
      <c r="BX173" s="17"/>
      <c r="BY173" s="33"/>
      <c r="BZ173" s="33"/>
      <c r="CD173" s="33"/>
      <c r="CE173" s="33"/>
      <c r="CJ173">
        <f t="shared" si="124"/>
        <v>7.3512889218794655</v>
      </c>
      <c r="CK173" s="17">
        <f t="shared" si="131"/>
        <v>7.3512889218794655</v>
      </c>
      <c r="CQ173" s="12"/>
      <c r="CT173">
        <f t="shared" si="102"/>
        <v>9.2999999999875769</v>
      </c>
      <c r="CU173">
        <f t="shared" si="103"/>
        <v>13.916666666666666</v>
      </c>
      <c r="CV173">
        <f t="shared" si="104"/>
        <v>20.74965435014305</v>
      </c>
      <c r="CW173">
        <f t="shared" si="105"/>
        <v>11.725018847249951</v>
      </c>
      <c r="CX173">
        <f t="shared" si="106"/>
        <v>-16.083349847184415</v>
      </c>
      <c r="CY173">
        <f t="shared" si="107"/>
        <v>-12.09650924517674</v>
      </c>
      <c r="CZ173">
        <f t="shared" si="108"/>
        <v>9.4631518696618002</v>
      </c>
      <c r="DB173">
        <f t="shared" si="109"/>
        <v>-9.2999999999875769</v>
      </c>
      <c r="DC173">
        <f t="shared" si="110"/>
        <v>-12.632778136423122</v>
      </c>
      <c r="DD173">
        <f t="shared" si="111"/>
        <v>-11.725018847249951</v>
      </c>
      <c r="DE173">
        <f t="shared" si="112"/>
        <v>16.083349847184415</v>
      </c>
      <c r="DF173" s="17">
        <f t="shared" si="113"/>
        <v>12.09650924517674</v>
      </c>
      <c r="DG173">
        <f t="shared" si="114"/>
        <v>-9.4631518696618002</v>
      </c>
      <c r="DI173" s="15"/>
      <c r="DJ173" s="15"/>
      <c r="DN173" s="15"/>
      <c r="DO173" s="15"/>
      <c r="DS173" s="15"/>
      <c r="DT173" s="15"/>
    </row>
    <row r="174" spans="2:124" x14ac:dyDescent="0.25">
      <c r="B174">
        <v>1</v>
      </c>
      <c r="C174">
        <v>157</v>
      </c>
      <c r="D174" t="s">
        <v>166</v>
      </c>
      <c r="E174">
        <v>1900318140.40098</v>
      </c>
      <c r="F174">
        <f t="shared" si="115"/>
        <v>13</v>
      </c>
      <c r="G174">
        <f t="shared" si="116"/>
        <v>9.2788263141393745</v>
      </c>
      <c r="AG174" s="12">
        <f t="shared" si="125"/>
        <v>12.916666666666666</v>
      </c>
      <c r="AH174" s="24">
        <f t="shared" si="99"/>
        <v>9.2555085097857113</v>
      </c>
      <c r="AI174" s="23">
        <f t="shared" si="100"/>
        <v>8.6957074051005865</v>
      </c>
      <c r="AJ174" s="23">
        <f t="shared" si="101"/>
        <v>7.8311896917173316</v>
      </c>
      <c r="AK174" s="29">
        <f t="shared" si="134"/>
        <v>6.8518061417457785</v>
      </c>
      <c r="AL174" s="30">
        <f t="shared" ref="AL174:AL237" si="135">6.68232641136904+(KD_total*AG174)</f>
        <v>6.7624954906475985</v>
      </c>
      <c r="AM174" s="31">
        <f t="shared" si="133"/>
        <v>6.6874906659675384</v>
      </c>
      <c r="AN174" s="1">
        <f t="shared" si="126"/>
        <v>8.6778661167600538E-2</v>
      </c>
      <c r="AO174" s="1">
        <f t="shared" si="127"/>
        <v>2.559499544917852E-2</v>
      </c>
      <c r="AP174" s="1">
        <f t="shared" si="128"/>
        <v>5.3127475647881513E-2</v>
      </c>
      <c r="AQ174" s="1">
        <f t="shared" si="129"/>
        <v>0.16141454638758679</v>
      </c>
      <c r="AR174" s="1">
        <f t="shared" si="117"/>
        <v>0.30136252495278987</v>
      </c>
      <c r="AT174" s="1">
        <f t="shared" si="130"/>
        <v>12.916666666666666</v>
      </c>
      <c r="AU174" s="1">
        <f t="shared" si="118"/>
        <v>132.79267179382387</v>
      </c>
      <c r="AV174" s="1">
        <f t="shared" si="119"/>
        <v>1526.4756701845583</v>
      </c>
      <c r="AW174" s="1">
        <f t="shared" si="120"/>
        <v>354.29223840437555</v>
      </c>
      <c r="AX174" s="1">
        <f t="shared" si="121"/>
        <v>38.380856313447175</v>
      </c>
      <c r="AY174" s="1">
        <f t="shared" si="132"/>
        <v>11.010866779621546</v>
      </c>
      <c r="BF174" s="17"/>
      <c r="BH174" s="23">
        <f t="shared" si="122"/>
        <v>7.9693314136686748</v>
      </c>
      <c r="BI174">
        <f t="shared" si="123"/>
        <v>-0.72637599143191167</v>
      </c>
      <c r="BJ174">
        <v>66532531410917.703</v>
      </c>
      <c r="BK174">
        <v>617644678750.07996</v>
      </c>
      <c r="BM174" s="28"/>
      <c r="BP174" s="33"/>
      <c r="BR174" s="29"/>
      <c r="BS174" s="21"/>
      <c r="BT174" s="33"/>
      <c r="BU174" s="33"/>
      <c r="BW174" s="17"/>
      <c r="BX174" s="17"/>
      <c r="BY174" s="33"/>
      <c r="BZ174" s="33"/>
      <c r="CD174" s="33"/>
      <c r="CE174" s="33"/>
      <c r="CJ174">
        <f t="shared" si="124"/>
        <v>7.3518061417457785</v>
      </c>
      <c r="CK174" s="17">
        <f t="shared" si="131"/>
        <v>7.3518061417457785</v>
      </c>
      <c r="CQ174" s="12"/>
      <c r="CT174">
        <f t="shared" si="102"/>
        <v>9.2999999999896712</v>
      </c>
      <c r="CU174">
        <f t="shared" si="103"/>
        <v>14</v>
      </c>
      <c r="CV174">
        <f t="shared" si="104"/>
        <v>20.840813423824997</v>
      </c>
      <c r="CW174">
        <f t="shared" si="105"/>
        <v>11.756793424041248</v>
      </c>
      <c r="CX174">
        <f t="shared" si="106"/>
        <v>-16.218301172496432</v>
      </c>
      <c r="CY174">
        <f t="shared" si="107"/>
        <v>-12.207585739892895</v>
      </c>
      <c r="CZ174">
        <f t="shared" si="108"/>
        <v>9.4811741668401766</v>
      </c>
      <c r="DB174">
        <f t="shared" si="109"/>
        <v>-9.2999999999896712</v>
      </c>
      <c r="DC174">
        <f t="shared" si="110"/>
        <v>-12.711641792991815</v>
      </c>
      <c r="DD174">
        <f t="shared" si="111"/>
        <v>-11.756793424041248</v>
      </c>
      <c r="DE174">
        <f t="shared" si="112"/>
        <v>16.218301172496432</v>
      </c>
      <c r="DF174" s="17">
        <f t="shared" si="113"/>
        <v>12.207585739892895</v>
      </c>
      <c r="DG174">
        <f t="shared" si="114"/>
        <v>-9.4811741668401766</v>
      </c>
      <c r="DI174" s="15"/>
      <c r="DJ174" s="15"/>
      <c r="DN174" s="15"/>
      <c r="DO174" s="15"/>
      <c r="DS174" s="15"/>
      <c r="DT174" s="15"/>
    </row>
    <row r="175" spans="2:124" x14ac:dyDescent="0.25">
      <c r="B175">
        <v>1</v>
      </c>
      <c r="C175">
        <v>158</v>
      </c>
      <c r="D175" t="s">
        <v>167</v>
      </c>
      <c r="E175">
        <v>2310598355.71737</v>
      </c>
      <c r="F175">
        <f t="shared" si="115"/>
        <v>13.083333333333334</v>
      </c>
      <c r="G175">
        <f t="shared" si="116"/>
        <v>9.3637244599510954</v>
      </c>
      <c r="AG175" s="12">
        <f t="shared" si="125"/>
        <v>13</v>
      </c>
      <c r="AH175" s="24">
        <f t="shared" si="99"/>
        <v>9.2189408771763244</v>
      </c>
      <c r="AI175" s="23">
        <f t="shared" si="100"/>
        <v>8.7171690271025675</v>
      </c>
      <c r="AJ175" s="23">
        <f t="shared" si="101"/>
        <v>7.8252749530692363</v>
      </c>
      <c r="AK175" s="29">
        <f t="shared" si="134"/>
        <v>6.8523233616120924</v>
      </c>
      <c r="AL175" s="30">
        <f t="shared" si="135"/>
        <v>6.7630127105139124</v>
      </c>
      <c r="AM175" s="31">
        <f t="shared" si="133"/>
        <v>6.6880078858338523</v>
      </c>
      <c r="AN175" s="1">
        <f t="shared" si="126"/>
        <v>0.10752201227264697</v>
      </c>
      <c r="AO175" s="1">
        <f t="shared" si="127"/>
        <v>0.10341314816403899</v>
      </c>
      <c r="AP175" s="1">
        <f t="shared" si="128"/>
        <v>1.9205345477357645E-2</v>
      </c>
      <c r="AQ175" s="1">
        <f t="shared" si="129"/>
        <v>0.13483226069063603</v>
      </c>
      <c r="AR175" s="1">
        <f t="shared" si="117"/>
        <v>0.27279013332001278</v>
      </c>
      <c r="AT175" s="1">
        <f t="shared" si="130"/>
        <v>13</v>
      </c>
      <c r="AU175" s="1">
        <f t="shared" si="118"/>
        <v>86.497834080976673</v>
      </c>
      <c r="AV175" s="1">
        <f t="shared" si="119"/>
        <v>93.507938222328335</v>
      </c>
      <c r="AW175" s="1">
        <f t="shared" si="120"/>
        <v>2711.1637692395607</v>
      </c>
      <c r="AX175" s="1">
        <f t="shared" si="121"/>
        <v>55.006291687734439</v>
      </c>
      <c r="AY175" s="1">
        <f t="shared" si="132"/>
        <v>13.438248997688573</v>
      </c>
      <c r="BF175" s="17"/>
      <c r="BH175" s="23">
        <f t="shared" si="122"/>
        <v>7.9816267991477856</v>
      </c>
      <c r="BI175">
        <f t="shared" si="123"/>
        <v>-0.73554222795478186</v>
      </c>
      <c r="BJ175">
        <v>67192498721678.898</v>
      </c>
      <c r="BK175">
        <v>623437405154.31494</v>
      </c>
      <c r="BM175" s="28"/>
      <c r="BP175" s="33"/>
      <c r="BR175" s="29"/>
      <c r="BS175" s="21"/>
      <c r="BT175" s="33"/>
      <c r="BU175" s="33"/>
      <c r="BW175" s="17"/>
      <c r="BX175" s="17"/>
      <c r="BY175" s="33"/>
      <c r="BZ175" s="33"/>
      <c r="CD175" s="33"/>
      <c r="CE175" s="33"/>
      <c r="CJ175">
        <f t="shared" si="124"/>
        <v>7.3523233616120924</v>
      </c>
      <c r="CK175" s="17">
        <f t="shared" si="131"/>
        <v>7.3523233616120924</v>
      </c>
      <c r="CQ175" s="12"/>
      <c r="CT175">
        <f t="shared" si="102"/>
        <v>9.299999999991412</v>
      </c>
      <c r="CU175">
        <f t="shared" si="103"/>
        <v>14.083333333333334</v>
      </c>
      <c r="CV175">
        <f t="shared" si="104"/>
        <v>20.932035626781804</v>
      </c>
      <c r="CW175">
        <f t="shared" si="105"/>
        <v>11.788569034224393</v>
      </c>
      <c r="CX175">
        <f t="shared" si="106"/>
        <v>-16.353252497808448</v>
      </c>
      <c r="CY175">
        <f t="shared" si="107"/>
        <v>-12.318662234609054</v>
      </c>
      <c r="CZ175">
        <f t="shared" si="108"/>
        <v>9.4991965402852134</v>
      </c>
      <c r="DB175">
        <f t="shared" si="109"/>
        <v>-9.299999999991412</v>
      </c>
      <c r="DC175">
        <f t="shared" si="110"/>
        <v>-12.79056857621344</v>
      </c>
      <c r="DD175">
        <f t="shared" si="111"/>
        <v>-11.788569034224393</v>
      </c>
      <c r="DE175">
        <f t="shared" si="112"/>
        <v>16.353252497808448</v>
      </c>
      <c r="DF175" s="17">
        <f t="shared" si="113"/>
        <v>12.318662234609054</v>
      </c>
      <c r="DG175">
        <f t="shared" si="114"/>
        <v>-9.4991965402852134</v>
      </c>
      <c r="DI175" s="15"/>
      <c r="DJ175" s="15"/>
      <c r="DN175" s="15"/>
      <c r="DO175" s="15"/>
      <c r="DS175" s="15"/>
      <c r="DT175" s="15"/>
    </row>
    <row r="176" spans="2:124" x14ac:dyDescent="0.25">
      <c r="B176">
        <v>1</v>
      </c>
      <c r="C176">
        <v>159</v>
      </c>
      <c r="D176" t="s">
        <v>168</v>
      </c>
      <c r="E176">
        <v>2091935058.25073</v>
      </c>
      <c r="F176">
        <f t="shared" si="115"/>
        <v>13.166666666666666</v>
      </c>
      <c r="G176">
        <f t="shared" si="116"/>
        <v>9.3205481982252909</v>
      </c>
      <c r="AG176" s="12">
        <f t="shared" si="125"/>
        <v>13.083333333333334</v>
      </c>
      <c r="AH176" s="24">
        <f t="shared" si="99"/>
        <v>9.3135696117004496</v>
      </c>
      <c r="AI176" s="23">
        <f t="shared" si="100"/>
        <v>8.6973999596175879</v>
      </c>
      <c r="AJ176" s="23">
        <f t="shared" si="101"/>
        <v>7.8701001135002571</v>
      </c>
      <c r="AK176" s="29">
        <f t="shared" si="134"/>
        <v>6.8528405814784055</v>
      </c>
      <c r="AL176" s="30">
        <f t="shared" si="135"/>
        <v>6.7635299303802254</v>
      </c>
      <c r="AM176" s="31">
        <f t="shared" si="133"/>
        <v>6.6885251057001653</v>
      </c>
      <c r="AN176" s="1">
        <f t="shared" si="126"/>
        <v>9.2527292269700592E-2</v>
      </c>
      <c r="AO176" s="1">
        <f t="shared" si="127"/>
        <v>7.1604135678960235E-2</v>
      </c>
      <c r="AP176" s="1">
        <f t="shared" si="128"/>
        <v>1.7789623058081967E-2</v>
      </c>
      <c r="AQ176" s="1">
        <f t="shared" si="129"/>
        <v>0.13243121548638145</v>
      </c>
      <c r="AR176" s="1">
        <f t="shared" si="117"/>
        <v>0.29454453755532045</v>
      </c>
      <c r="AT176" s="1">
        <f t="shared" si="130"/>
        <v>13.083333333333334</v>
      </c>
      <c r="AU176" s="1">
        <f t="shared" si="118"/>
        <v>116.80469340364176</v>
      </c>
      <c r="AV176" s="1">
        <f t="shared" si="119"/>
        <v>195.04004405478935</v>
      </c>
      <c r="AW176" s="1">
        <f t="shared" si="120"/>
        <v>3159.8502995208664</v>
      </c>
      <c r="AX176" s="1">
        <f t="shared" si="121"/>
        <v>57.018957115113423</v>
      </c>
      <c r="AY176" s="1">
        <f t="shared" si="132"/>
        <v>11.526515909078345</v>
      </c>
      <c r="BF176" s="17"/>
      <c r="BH176" s="23">
        <f t="shared" si="122"/>
        <v>7.9939221872751727</v>
      </c>
      <c r="BI176">
        <f t="shared" si="123"/>
        <v>-0.70347777234241526</v>
      </c>
      <c r="BJ176">
        <v>67856456314266.102</v>
      </c>
      <c r="BK176">
        <v>629260300995.36804</v>
      </c>
      <c r="BM176" s="28"/>
      <c r="BP176" s="33"/>
      <c r="BR176" s="29"/>
      <c r="BS176" s="21"/>
      <c r="BT176" s="33"/>
      <c r="BU176" s="33"/>
      <c r="BW176" s="17"/>
      <c r="BX176" s="17"/>
      <c r="BY176" s="33"/>
      <c r="BZ176" s="33"/>
      <c r="CD176" s="33"/>
      <c r="CE176" s="33"/>
      <c r="CJ176">
        <f t="shared" si="124"/>
        <v>7.3528405814784055</v>
      </c>
      <c r="CK176" s="17">
        <f t="shared" si="131"/>
        <v>7.3528405814784055</v>
      </c>
      <c r="CQ176" s="12"/>
      <c r="CT176">
        <f t="shared" si="102"/>
        <v>9.2999999999928598</v>
      </c>
      <c r="CU176">
        <f t="shared" si="103"/>
        <v>14.166666666666666</v>
      </c>
      <c r="CV176">
        <f t="shared" si="104"/>
        <v>21.023320906427685</v>
      </c>
      <c r="CW176">
        <f t="shared" si="105"/>
        <v>11.820345663972388</v>
      </c>
      <c r="CX176">
        <f t="shared" si="106"/>
        <v>-16.488203823120461</v>
      </c>
      <c r="CY176">
        <f t="shared" si="107"/>
        <v>-12.429738729325205</v>
      </c>
      <c r="CZ176">
        <f t="shared" si="108"/>
        <v>9.5172189897378168</v>
      </c>
      <c r="DB176">
        <f t="shared" si="109"/>
        <v>-9.2999999999928598</v>
      </c>
      <c r="DC176">
        <f t="shared" si="110"/>
        <v>-12.869558433504396</v>
      </c>
      <c r="DD176">
        <f t="shared" si="111"/>
        <v>-11.820345663972388</v>
      </c>
      <c r="DE176">
        <f t="shared" si="112"/>
        <v>16.488203823120461</v>
      </c>
      <c r="DF176" s="17">
        <f t="shared" si="113"/>
        <v>12.429738729325205</v>
      </c>
      <c r="DG176">
        <f t="shared" si="114"/>
        <v>-9.5172189897378168</v>
      </c>
      <c r="DI176" s="15"/>
      <c r="DJ176" s="15"/>
      <c r="DN176" s="15"/>
      <c r="DO176" s="15"/>
      <c r="DS176" s="15"/>
      <c r="DT176" s="15"/>
    </row>
    <row r="177" spans="2:124" x14ac:dyDescent="0.25">
      <c r="B177">
        <v>1</v>
      </c>
      <c r="C177">
        <v>160</v>
      </c>
      <c r="D177" t="s">
        <v>169</v>
      </c>
      <c r="E177">
        <v>1884379623.7413499</v>
      </c>
      <c r="F177">
        <f t="shared" si="115"/>
        <v>13.25</v>
      </c>
      <c r="G177">
        <f t="shared" si="116"/>
        <v>9.2751683994589271</v>
      </c>
      <c r="AG177" s="12">
        <f t="shared" si="125"/>
        <v>13.166666666666666</v>
      </c>
      <c r="AH177" s="24">
        <f t="shared" si="99"/>
        <v>9.2823438500713564</v>
      </c>
      <c r="AI177" s="23">
        <f t="shared" si="100"/>
        <v>8.7079961591198725</v>
      </c>
      <c r="AJ177" s="23">
        <f t="shared" si="101"/>
        <v>7.791224987088115</v>
      </c>
      <c r="AK177" s="29">
        <f t="shared" si="134"/>
        <v>6.8533578013447185</v>
      </c>
      <c r="AL177" s="30">
        <f t="shared" si="135"/>
        <v>6.7640471502465385</v>
      </c>
      <c r="AM177" s="31">
        <f t="shared" si="133"/>
        <v>6.6890423255664784</v>
      </c>
      <c r="AN177" s="1">
        <f t="shared" si="126"/>
        <v>2.2548611507162194E-2</v>
      </c>
      <c r="AO177" s="1">
        <f t="shared" si="127"/>
        <v>7.6032350392253548E-2</v>
      </c>
      <c r="AP177" s="1">
        <f t="shared" si="128"/>
        <v>1.3582797372295292E-2</v>
      </c>
      <c r="AQ177" s="1">
        <f t="shared" si="129"/>
        <v>0.12069695274982868</v>
      </c>
      <c r="AR177" s="1">
        <f t="shared" si="117"/>
        <v>0.17455216974264254</v>
      </c>
      <c r="AT177" s="1">
        <f t="shared" si="130"/>
        <v>13.166666666666666</v>
      </c>
      <c r="AU177" s="1">
        <f t="shared" si="118"/>
        <v>1966.8008698059946</v>
      </c>
      <c r="AV177" s="1">
        <f t="shared" si="119"/>
        <v>172.98289770547754</v>
      </c>
      <c r="AW177" s="1">
        <f t="shared" si="120"/>
        <v>5420.277931493607</v>
      </c>
      <c r="AX177" s="1">
        <f t="shared" si="121"/>
        <v>68.644759674667995</v>
      </c>
      <c r="AY177" s="1">
        <f t="shared" si="132"/>
        <v>32.820825248524059</v>
      </c>
      <c r="BF177" s="17"/>
      <c r="BH177" s="23">
        <f t="shared" si="122"/>
        <v>8.0062175780486324</v>
      </c>
      <c r="BI177">
        <f t="shared" si="123"/>
        <v>-0.70177858107124003</v>
      </c>
      <c r="BJ177">
        <v>68524428318713.5</v>
      </c>
      <c r="BK177">
        <v>635113523436.08899</v>
      </c>
      <c r="BM177" s="28"/>
      <c r="BP177" s="33"/>
      <c r="BR177" s="29"/>
      <c r="BS177" s="21"/>
      <c r="BT177" s="33"/>
      <c r="BU177" s="33"/>
      <c r="BW177" s="17"/>
      <c r="BX177" s="17"/>
      <c r="BY177" s="33"/>
      <c r="BZ177" s="33"/>
      <c r="CD177" s="33"/>
      <c r="CE177" s="33"/>
      <c r="CJ177">
        <f t="shared" si="124"/>
        <v>7.3533578013447185</v>
      </c>
      <c r="CK177" s="17">
        <f t="shared" si="131"/>
        <v>7.3533578013447185</v>
      </c>
      <c r="CQ177" s="12"/>
      <c r="CT177">
        <f t="shared" si="102"/>
        <v>9.2999999999940641</v>
      </c>
      <c r="CU177">
        <f t="shared" si="103"/>
        <v>14.25</v>
      </c>
      <c r="CV177">
        <f t="shared" si="104"/>
        <v>21.114669210220605</v>
      </c>
      <c r="CW177">
        <f t="shared" si="105"/>
        <v>11.852123299643248</v>
      </c>
      <c r="CX177">
        <f t="shared" si="106"/>
        <v>-16.623155148432474</v>
      </c>
      <c r="CY177">
        <f t="shared" si="107"/>
        <v>-12.540815224041364</v>
      </c>
      <c r="CZ177">
        <f t="shared" si="108"/>
        <v>9.5352415149397718</v>
      </c>
      <c r="DB177">
        <f t="shared" si="109"/>
        <v>-9.2999999999940641</v>
      </c>
      <c r="DC177">
        <f t="shared" si="110"/>
        <v>-12.948611312324832</v>
      </c>
      <c r="DD177">
        <f t="shared" si="111"/>
        <v>-11.852123299643248</v>
      </c>
      <c r="DE177">
        <f t="shared" si="112"/>
        <v>16.623155148432474</v>
      </c>
      <c r="DF177" s="17">
        <f t="shared" si="113"/>
        <v>12.540815224041364</v>
      </c>
      <c r="DG177">
        <f t="shared" si="114"/>
        <v>-9.5352415149397718</v>
      </c>
      <c r="DI177" s="15"/>
      <c r="DJ177" s="15"/>
      <c r="DN177" s="15"/>
      <c r="DO177" s="15"/>
      <c r="DS177" s="15"/>
      <c r="DT177" s="15"/>
    </row>
    <row r="178" spans="2:124" x14ac:dyDescent="0.25">
      <c r="B178">
        <v>1</v>
      </c>
      <c r="C178">
        <v>161</v>
      </c>
      <c r="D178" t="s">
        <v>170</v>
      </c>
      <c r="E178">
        <v>1606629900.5818901</v>
      </c>
      <c r="F178">
        <f t="shared" si="115"/>
        <v>13.333333333333334</v>
      </c>
      <c r="G178">
        <f t="shared" si="116"/>
        <v>9.2059158452471319</v>
      </c>
      <c r="AG178" s="12">
        <f t="shared" si="125"/>
        <v>13.25</v>
      </c>
      <c r="AH178" s="24">
        <f t="shared" si="99"/>
        <v>9.2047964557719713</v>
      </c>
      <c r="AI178" s="23">
        <f t="shared" si="100"/>
        <v>8.7192659300307849</v>
      </c>
      <c r="AJ178" s="23">
        <f t="shared" si="101"/>
        <v>7.8088667619169261</v>
      </c>
      <c r="AK178" s="29">
        <f t="shared" si="134"/>
        <v>6.8538750212110324</v>
      </c>
      <c r="AL178" s="30">
        <f t="shared" si="135"/>
        <v>6.7645643701128524</v>
      </c>
      <c r="AM178" s="31">
        <f t="shared" si="133"/>
        <v>6.6895595454327923</v>
      </c>
      <c r="AN178" s="1">
        <f t="shared" si="126"/>
        <v>4.2121174695673357E-2</v>
      </c>
      <c r="AO178" s="1">
        <f t="shared" si="127"/>
        <v>7.7862412479968668E-2</v>
      </c>
      <c r="AP178" s="1">
        <f t="shared" si="128"/>
        <v>8.4288923789481732E-2</v>
      </c>
      <c r="AQ178" s="1">
        <f t="shared" si="129"/>
        <v>0.13088282658348144</v>
      </c>
      <c r="AR178" s="1">
        <f t="shared" si="117"/>
        <v>0.18371910730818286</v>
      </c>
      <c r="AT178" s="1">
        <f t="shared" si="130"/>
        <v>13.25</v>
      </c>
      <c r="AU178" s="1">
        <f t="shared" si="118"/>
        <v>563.63642420118356</v>
      </c>
      <c r="AV178" s="1">
        <f t="shared" si="119"/>
        <v>164.94694964030461</v>
      </c>
      <c r="AW178" s="1">
        <f t="shared" si="120"/>
        <v>140.7534285694623</v>
      </c>
      <c r="AX178" s="1">
        <f t="shared" si="121"/>
        <v>58.376045109816694</v>
      </c>
      <c r="AY178" s="1">
        <f t="shared" si="132"/>
        <v>29.627250328697965</v>
      </c>
      <c r="BF178" s="17"/>
      <c r="BH178" s="23">
        <f t="shared" si="122"/>
        <v>8.0185129714659595</v>
      </c>
      <c r="BI178">
        <f t="shared" si="123"/>
        <v>-0.70075295856482533</v>
      </c>
      <c r="BJ178">
        <v>69196439010995.398</v>
      </c>
      <c r="BK178">
        <v>640997230458.20203</v>
      </c>
      <c r="BM178" s="28"/>
      <c r="BP178" s="33"/>
      <c r="BR178" s="29"/>
      <c r="BS178" s="21"/>
      <c r="BT178" s="33"/>
      <c r="BU178" s="33"/>
      <c r="BW178" s="17"/>
      <c r="BX178" s="17"/>
      <c r="BY178" s="33"/>
      <c r="BZ178" s="33"/>
      <c r="CD178" s="33"/>
      <c r="CE178" s="33"/>
      <c r="CJ178">
        <f t="shared" si="124"/>
        <v>7.3538750212110324</v>
      </c>
      <c r="CK178" s="17">
        <f t="shared" si="131"/>
        <v>7.3538750212110324</v>
      </c>
      <c r="CQ178" s="12"/>
      <c r="CT178">
        <f t="shared" si="102"/>
        <v>9.2999999999950642</v>
      </c>
      <c r="CU178">
        <f t="shared" si="103"/>
        <v>14.333333333333334</v>
      </c>
      <c r="CV178">
        <f t="shared" si="104"/>
        <v>21.206080485662334</v>
      </c>
      <c r="CW178">
        <f t="shared" si="105"/>
        <v>11.883901927777517</v>
      </c>
      <c r="CX178">
        <f t="shared" si="106"/>
        <v>-16.758106473744487</v>
      </c>
      <c r="CY178">
        <f t="shared" si="107"/>
        <v>-12.651891718757518</v>
      </c>
      <c r="CZ178">
        <f t="shared" si="108"/>
        <v>9.553264115633743</v>
      </c>
      <c r="DB178">
        <f t="shared" si="109"/>
        <v>-9.2999999999950642</v>
      </c>
      <c r="DC178">
        <f t="shared" si="110"/>
        <v>-13.027727160178696</v>
      </c>
      <c r="DD178">
        <f t="shared" si="111"/>
        <v>-11.883901927777517</v>
      </c>
      <c r="DE178">
        <f t="shared" si="112"/>
        <v>16.758106473744487</v>
      </c>
      <c r="DF178" s="17">
        <f t="shared" si="113"/>
        <v>12.651891718757518</v>
      </c>
      <c r="DG178">
        <f t="shared" si="114"/>
        <v>-9.553264115633743</v>
      </c>
      <c r="DI178" s="15"/>
      <c r="DJ178" s="15"/>
      <c r="DN178" s="15"/>
      <c r="DO178" s="15"/>
      <c r="DS178" s="15"/>
      <c r="DT178" s="15"/>
    </row>
    <row r="179" spans="2:124" x14ac:dyDescent="0.25">
      <c r="B179">
        <v>1</v>
      </c>
      <c r="C179">
        <v>162</v>
      </c>
      <c r="D179" t="s">
        <v>171</v>
      </c>
      <c r="E179">
        <v>1668346110.9058399</v>
      </c>
      <c r="F179">
        <f t="shared" si="115"/>
        <v>13.416666666666666</v>
      </c>
      <c r="G179">
        <f t="shared" si="116"/>
        <v>9.2222861532942648</v>
      </c>
      <c r="AG179" s="12">
        <f t="shared" si="125"/>
        <v>13.333333333333334</v>
      </c>
      <c r="AH179" s="24">
        <f t="shared" si="99"/>
        <v>9.207847643316116</v>
      </c>
      <c r="AI179" s="23">
        <f t="shared" si="100"/>
        <v>8.7327923822433817</v>
      </c>
      <c r="AJ179" s="23">
        <f t="shared" si="101"/>
        <v>7.8935344481027032</v>
      </c>
      <c r="AK179" s="29">
        <f t="shared" si="134"/>
        <v>6.8543922410773455</v>
      </c>
      <c r="AL179" s="30">
        <f t="shared" si="135"/>
        <v>6.7650815899791654</v>
      </c>
      <c r="AM179" s="31">
        <f t="shared" si="133"/>
        <v>6.6900767652991053</v>
      </c>
      <c r="AN179" s="1">
        <f t="shared" si="126"/>
        <v>7.5261221803353803E-2</v>
      </c>
      <c r="AO179" s="1">
        <f t="shared" si="127"/>
        <v>8.1895871386502603E-2</v>
      </c>
      <c r="AP179" s="1">
        <f t="shared" si="128"/>
        <v>0.10379949371836546</v>
      </c>
      <c r="AQ179" s="1">
        <f t="shared" si="129"/>
        <v>0.18329309454016737</v>
      </c>
      <c r="AR179" s="1">
        <f t="shared" si="117"/>
        <v>0.1404378305394671</v>
      </c>
      <c r="AT179" s="1">
        <f t="shared" si="130"/>
        <v>13.333333333333334</v>
      </c>
      <c r="AU179" s="1">
        <f t="shared" si="118"/>
        <v>176.54583287929222</v>
      </c>
      <c r="AV179" s="1">
        <f t="shared" si="119"/>
        <v>149.09943011990433</v>
      </c>
      <c r="AW179" s="1">
        <f t="shared" si="120"/>
        <v>92.813153631757999</v>
      </c>
      <c r="AX179" s="1">
        <f t="shared" si="121"/>
        <v>29.765130641111391</v>
      </c>
      <c r="AY179" s="1">
        <f t="shared" si="132"/>
        <v>50.702780474352302</v>
      </c>
      <c r="BF179" s="17"/>
      <c r="BH179" s="23">
        <f t="shared" si="122"/>
        <v>8.0308083675249531</v>
      </c>
      <c r="BI179">
        <f t="shared" si="123"/>
        <v>-0.70198401471842864</v>
      </c>
      <c r="BJ179">
        <v>69872512813910.203</v>
      </c>
      <c r="BK179">
        <v>646911580866.573</v>
      </c>
      <c r="BM179" s="28"/>
      <c r="BP179" s="33"/>
      <c r="BR179" s="29"/>
      <c r="BS179" s="21"/>
      <c r="BT179" s="33"/>
      <c r="BU179" s="33"/>
      <c r="BW179" s="17"/>
      <c r="BX179" s="17"/>
      <c r="BY179" s="33"/>
      <c r="BZ179" s="33"/>
      <c r="CD179" s="33"/>
      <c r="CE179" s="33"/>
      <c r="CJ179">
        <f t="shared" si="124"/>
        <v>7.3543922410773455</v>
      </c>
      <c r="CK179" s="17">
        <f t="shared" si="131"/>
        <v>7.3543922410773455</v>
      </c>
      <c r="CQ179" s="12"/>
      <c r="CT179">
        <f t="shared" si="102"/>
        <v>9.2999999999958973</v>
      </c>
      <c r="CU179">
        <f t="shared" si="103"/>
        <v>14.416666666666666</v>
      </c>
      <c r="CV179">
        <f t="shared" si="104"/>
        <v>21.297554680298351</v>
      </c>
      <c r="CW179">
        <f t="shared" si="105"/>
        <v>11.915681535095834</v>
      </c>
      <c r="CX179">
        <f t="shared" si="106"/>
        <v>-16.8930577990565</v>
      </c>
      <c r="CY179">
        <f t="shared" si="107"/>
        <v>-12.762968213473673</v>
      </c>
      <c r="CZ179">
        <f t="shared" si="108"/>
        <v>9.5712867915632636</v>
      </c>
      <c r="DB179">
        <f t="shared" si="109"/>
        <v>-9.2999999999958973</v>
      </c>
      <c r="DC179">
        <f t="shared" si="110"/>
        <v>-13.106905924613645</v>
      </c>
      <c r="DD179">
        <f t="shared" si="111"/>
        <v>-11.915681535095834</v>
      </c>
      <c r="DE179">
        <f t="shared" si="112"/>
        <v>16.8930577990565</v>
      </c>
      <c r="DF179" s="17">
        <f t="shared" si="113"/>
        <v>12.762968213473673</v>
      </c>
      <c r="DG179">
        <f t="shared" si="114"/>
        <v>-9.5712867915632636</v>
      </c>
      <c r="DI179" s="15"/>
      <c r="DJ179" s="15"/>
      <c r="DN179" s="15"/>
      <c r="DO179" s="15"/>
      <c r="DS179" s="15"/>
      <c r="DT179" s="15"/>
    </row>
    <row r="180" spans="2:124" x14ac:dyDescent="0.25">
      <c r="B180">
        <v>1</v>
      </c>
      <c r="C180">
        <v>163</v>
      </c>
      <c r="D180" t="s">
        <v>172</v>
      </c>
      <c r="E180">
        <v>1685194675.77372</v>
      </c>
      <c r="F180">
        <f t="shared" si="115"/>
        <v>13.5</v>
      </c>
      <c r="G180">
        <f t="shared" si="116"/>
        <v>9.2266500783412653</v>
      </c>
      <c r="AG180" s="12">
        <f t="shared" si="125"/>
        <v>13.416666666666666</v>
      </c>
      <c r="AH180" s="24">
        <f t="shared" si="99"/>
        <v>9.2344707331369165</v>
      </c>
      <c r="AI180" s="23">
        <f t="shared" si="100"/>
        <v>8.7936290501196677</v>
      </c>
      <c r="AJ180" s="23">
        <f t="shared" si="101"/>
        <v>7.8286694262760683</v>
      </c>
      <c r="AK180" s="29">
        <f t="shared" si="134"/>
        <v>6.8549094609436585</v>
      </c>
      <c r="AL180" s="30">
        <f t="shared" si="135"/>
        <v>6.7655988098454785</v>
      </c>
      <c r="AM180" s="31">
        <f t="shared" si="133"/>
        <v>6.6905939851654184</v>
      </c>
      <c r="AN180" s="1">
        <f t="shared" si="126"/>
        <v>0.10469967370565467</v>
      </c>
      <c r="AO180" s="1">
        <f t="shared" si="127"/>
        <v>3.84841298986092E-2</v>
      </c>
      <c r="AP180" s="1">
        <f t="shared" si="128"/>
        <v>4.4289768732997913E-3</v>
      </c>
      <c r="AQ180" s="1">
        <f t="shared" si="129"/>
        <v>0.14100951603785769</v>
      </c>
      <c r="AR180" s="1">
        <f t="shared" si="117"/>
        <v>0.11621259593850043</v>
      </c>
      <c r="AT180" s="1">
        <f t="shared" si="130"/>
        <v>13.416666666666666</v>
      </c>
      <c r="AU180" s="1">
        <f t="shared" si="118"/>
        <v>91.224048787039791</v>
      </c>
      <c r="AV180" s="1">
        <f t="shared" si="119"/>
        <v>675.20656494119532</v>
      </c>
      <c r="AW180" s="1">
        <f t="shared" si="120"/>
        <v>50979.21866024741</v>
      </c>
      <c r="AX180" s="1">
        <f t="shared" si="121"/>
        <v>50.292492047831011</v>
      </c>
      <c r="AY180" s="1">
        <f t="shared" si="132"/>
        <v>74.044634723890084</v>
      </c>
      <c r="BF180" s="17"/>
      <c r="BH180" s="23">
        <f t="shared" si="122"/>
        <v>8.0431037662234104</v>
      </c>
      <c r="BI180">
        <f t="shared" si="123"/>
        <v>-0.75052528389625728</v>
      </c>
      <c r="BJ180">
        <v>70552674297966.5</v>
      </c>
      <c r="BK180">
        <v>652856734293.48804</v>
      </c>
      <c r="BM180" s="28"/>
      <c r="BP180" s="33"/>
      <c r="BR180" s="29"/>
      <c r="BS180" s="21"/>
      <c r="BT180" s="33"/>
      <c r="BU180" s="33"/>
      <c r="BW180" s="17"/>
      <c r="BX180" s="17"/>
      <c r="BY180" s="33"/>
      <c r="BZ180" s="33"/>
      <c r="CD180" s="33"/>
      <c r="CE180" s="33"/>
      <c r="CJ180">
        <f t="shared" si="124"/>
        <v>7.3549094609436585</v>
      </c>
      <c r="CK180" s="17">
        <f t="shared" si="131"/>
        <v>7.3549094609436585</v>
      </c>
      <c r="CQ180" s="12"/>
      <c r="CT180">
        <f t="shared" si="102"/>
        <v>9.2999999999965883</v>
      </c>
      <c r="CU180">
        <f t="shared" si="103"/>
        <v>14.5</v>
      </c>
      <c r="CV180">
        <f t="shared" si="104"/>
        <v>21.389091741717841</v>
      </c>
      <c r="CW180">
        <f t="shared" si="105"/>
        <v>11.947462108496513</v>
      </c>
      <c r="CX180">
        <f t="shared" si="106"/>
        <v>-17.028009124368516</v>
      </c>
      <c r="CY180">
        <f t="shared" si="107"/>
        <v>-12.874044708189832</v>
      </c>
      <c r="CZ180">
        <f t="shared" si="108"/>
        <v>9.5893095424727441</v>
      </c>
      <c r="DB180">
        <f t="shared" si="109"/>
        <v>-9.2999999999965883</v>
      </c>
      <c r="DC180">
        <f t="shared" si="110"/>
        <v>-13.186147553221042</v>
      </c>
      <c r="DD180">
        <f t="shared" si="111"/>
        <v>-11.947462108496513</v>
      </c>
      <c r="DE180">
        <f t="shared" si="112"/>
        <v>17.028009124368516</v>
      </c>
      <c r="DF180" s="17">
        <f t="shared" si="113"/>
        <v>12.874044708189832</v>
      </c>
      <c r="DG180">
        <f t="shared" si="114"/>
        <v>-9.5893095424727441</v>
      </c>
      <c r="DI180" s="15"/>
      <c r="DJ180" s="15"/>
      <c r="DN180" s="15"/>
      <c r="DO180" s="15"/>
      <c r="DS180" s="15"/>
      <c r="DT180" s="15"/>
    </row>
    <row r="181" spans="2:124" x14ac:dyDescent="0.25">
      <c r="B181">
        <v>1</v>
      </c>
      <c r="C181">
        <v>164</v>
      </c>
      <c r="D181" t="s">
        <v>173</v>
      </c>
      <c r="E181">
        <v>2155771226.7277198</v>
      </c>
      <c r="F181">
        <f t="shared" si="115"/>
        <v>13.583333333333334</v>
      </c>
      <c r="G181">
        <f t="shared" si="116"/>
        <v>9.3336026710595004</v>
      </c>
      <c r="AG181" s="12">
        <f t="shared" si="125"/>
        <v>13.5</v>
      </c>
      <c r="AH181" s="24">
        <f t="shared" si="99"/>
        <v>9.2447612602210238</v>
      </c>
      <c r="AI181" s="23">
        <f t="shared" si="100"/>
        <v>8.7406729628219484</v>
      </c>
      <c r="AJ181" s="23">
        <f t="shared" si="101"/>
        <v>7.8500791604244666</v>
      </c>
      <c r="AK181" s="29">
        <f t="shared" si="134"/>
        <v>6.8554266808099715</v>
      </c>
      <c r="AL181" s="30">
        <f t="shared" si="135"/>
        <v>6.7661160297117915</v>
      </c>
      <c r="AM181" s="31">
        <f t="shared" si="133"/>
        <v>6.6911112050317314</v>
      </c>
      <c r="AN181" s="1">
        <f t="shared" si="126"/>
        <v>4.573096600005648E-2</v>
      </c>
      <c r="AO181" s="1">
        <f t="shared" si="127"/>
        <v>4.7660422762905393E-2</v>
      </c>
      <c r="AP181" s="1">
        <f t="shared" si="128"/>
        <v>4.3447512309939457E-2</v>
      </c>
      <c r="AQ181" s="1">
        <f t="shared" si="129"/>
        <v>0.12804203615202195</v>
      </c>
      <c r="AR181" s="1">
        <f t="shared" si="117"/>
        <v>1.3855394719236816E-2</v>
      </c>
      <c r="AT181" s="1">
        <f t="shared" si="130"/>
        <v>13.5</v>
      </c>
      <c r="AU181" s="1">
        <f t="shared" si="118"/>
        <v>478.16661327339637</v>
      </c>
      <c r="AV181" s="1">
        <f t="shared" si="119"/>
        <v>440.23464722715818</v>
      </c>
      <c r="AW181" s="1">
        <f t="shared" si="120"/>
        <v>529.74902994616491</v>
      </c>
      <c r="AX181" s="1">
        <f t="shared" si="121"/>
        <v>60.995087191001808</v>
      </c>
      <c r="AY181" s="1">
        <f t="shared" si="132"/>
        <v>5209.0940014356956</v>
      </c>
      <c r="BF181" s="17"/>
      <c r="BH181" s="23">
        <f t="shared" si="122"/>
        <v>8.0553991675591359</v>
      </c>
      <c r="BI181">
        <f t="shared" si="123"/>
        <v>-0.68527379526281251</v>
      </c>
      <c r="BJ181">
        <v>71236948182278.297</v>
      </c>
      <c r="BK181">
        <v>658832851202.979</v>
      </c>
      <c r="BM181" s="28"/>
      <c r="BP181" s="33"/>
      <c r="BR181" s="29"/>
      <c r="BS181" s="21"/>
      <c r="BT181" s="33"/>
      <c r="BU181" s="33"/>
      <c r="BW181" s="17"/>
      <c r="BX181" s="17"/>
      <c r="BY181" s="33"/>
      <c r="BZ181" s="33"/>
      <c r="CD181" s="33"/>
      <c r="CE181" s="33"/>
      <c r="CJ181">
        <f t="shared" si="124"/>
        <v>7.3554266808099715</v>
      </c>
      <c r="CK181" s="17">
        <f t="shared" si="131"/>
        <v>7.3554266808099715</v>
      </c>
      <c r="CQ181" s="12"/>
      <c r="CT181">
        <f t="shared" si="102"/>
        <v>9.2999999999971639</v>
      </c>
      <c r="CU181">
        <f t="shared" si="103"/>
        <v>14.583333333333334</v>
      </c>
      <c r="CV181">
        <f t="shared" si="104"/>
        <v>21.480691617553632</v>
      </c>
      <c r="CW181">
        <f t="shared" si="105"/>
        <v>11.979243635053177</v>
      </c>
      <c r="CX181">
        <f t="shared" si="106"/>
        <v>-17.162960449680533</v>
      </c>
      <c r="CY181">
        <f t="shared" si="107"/>
        <v>-12.985121202905987</v>
      </c>
      <c r="CZ181">
        <f t="shared" si="108"/>
        <v>9.6073323681074623</v>
      </c>
      <c r="DB181">
        <f t="shared" si="109"/>
        <v>-9.2999999999971639</v>
      </c>
      <c r="DC181">
        <f t="shared" si="110"/>
        <v>-13.265451993635891</v>
      </c>
      <c r="DD181">
        <f t="shared" si="111"/>
        <v>-11.979243635053177</v>
      </c>
      <c r="DE181">
        <f t="shared" si="112"/>
        <v>17.162960449680533</v>
      </c>
      <c r="DF181" s="17">
        <f t="shared" si="113"/>
        <v>12.985121202905987</v>
      </c>
      <c r="DG181">
        <f t="shared" si="114"/>
        <v>-9.6073323681074623</v>
      </c>
      <c r="DI181" s="15"/>
      <c r="DJ181" s="15"/>
      <c r="DN181" s="15"/>
      <c r="DO181" s="15"/>
      <c r="DS181" s="15"/>
      <c r="DT181" s="15"/>
    </row>
    <row r="182" spans="2:124" x14ac:dyDescent="0.25">
      <c r="B182">
        <v>1</v>
      </c>
      <c r="C182">
        <v>165</v>
      </c>
      <c r="D182" t="s">
        <v>174</v>
      </c>
      <c r="E182">
        <v>2131796181.60251</v>
      </c>
      <c r="F182">
        <f t="shared" si="115"/>
        <v>13.666666666666666</v>
      </c>
      <c r="G182">
        <f t="shared" si="116"/>
        <v>9.328745679980841</v>
      </c>
      <c r="AG182" s="12">
        <f t="shared" si="125"/>
        <v>13.583333333333334</v>
      </c>
      <c r="AH182" s="24">
        <f t="shared" si="99"/>
        <v>9.2664082354921842</v>
      </c>
      <c r="AI182" s="23">
        <f t="shared" si="100"/>
        <v>8.6909423030443236</v>
      </c>
      <c r="AJ182" s="23">
        <f t="shared" si="101"/>
        <v>7.9088846113880713</v>
      </c>
      <c r="AK182" s="29">
        <f t="shared" si="134"/>
        <v>6.8559439006762855</v>
      </c>
      <c r="AL182" s="30">
        <f t="shared" si="135"/>
        <v>6.7666332495781054</v>
      </c>
      <c r="AM182" s="31">
        <f t="shared" si="133"/>
        <v>6.6916284248980453</v>
      </c>
      <c r="AN182" s="1">
        <f t="shared" si="126"/>
        <v>7.0955531526394791E-2</v>
      </c>
      <c r="AO182" s="1">
        <f t="shared" si="127"/>
        <v>5.7409126421235267E-2</v>
      </c>
      <c r="AP182" s="1">
        <f t="shared" si="128"/>
        <v>2.0880521847791596E-2</v>
      </c>
      <c r="AQ182" s="1">
        <f t="shared" si="129"/>
        <v>0.16923309822569035</v>
      </c>
      <c r="AR182" s="1">
        <f t="shared" si="117"/>
        <v>0.10707550807780958</v>
      </c>
      <c r="AT182" s="1">
        <f t="shared" si="130"/>
        <v>13.583333333333334</v>
      </c>
      <c r="AU182" s="1">
        <f t="shared" si="118"/>
        <v>198.62206126959023</v>
      </c>
      <c r="AV182" s="1">
        <f t="shared" si="119"/>
        <v>303.41575169441501</v>
      </c>
      <c r="AW182" s="1">
        <f t="shared" si="120"/>
        <v>2293.5980104639016</v>
      </c>
      <c r="AX182" s="1">
        <f t="shared" si="121"/>
        <v>34.916394309501193</v>
      </c>
      <c r="AY182" s="1">
        <f t="shared" si="132"/>
        <v>87.22072902616371</v>
      </c>
      <c r="BF182" s="17"/>
      <c r="BH182" s="23">
        <f t="shared" si="122"/>
        <v>8.0676945715299286</v>
      </c>
      <c r="BI182">
        <f t="shared" si="123"/>
        <v>-0.62324773151439494</v>
      </c>
      <c r="BJ182">
        <v>71925359335462.797</v>
      </c>
      <c r="BK182">
        <v>664840092895.14697</v>
      </c>
      <c r="BM182" s="28"/>
      <c r="BP182" s="33"/>
      <c r="BR182" s="29"/>
      <c r="BS182" s="21"/>
      <c r="BT182" s="33"/>
      <c r="BU182" s="33"/>
      <c r="BW182" s="17"/>
      <c r="BX182" s="17"/>
      <c r="BY182" s="33"/>
      <c r="BZ182" s="33"/>
      <c r="CD182" s="33"/>
      <c r="CE182" s="33"/>
      <c r="CJ182">
        <f t="shared" si="124"/>
        <v>7.3559439006762855</v>
      </c>
      <c r="CK182" s="17">
        <f t="shared" si="131"/>
        <v>7.3559439006762855</v>
      </c>
      <c r="CQ182" s="12"/>
      <c r="CT182">
        <f t="shared" si="102"/>
        <v>9.2999999999976417</v>
      </c>
      <c r="CU182">
        <f t="shared" si="103"/>
        <v>14.666666666666666</v>
      </c>
      <c r="CV182">
        <f t="shared" si="104"/>
        <v>21.572354255482189</v>
      </c>
      <c r="CW182">
        <f t="shared" si="105"/>
        <v>12.0110261020124</v>
      </c>
      <c r="CX182">
        <f t="shared" si="106"/>
        <v>-17.297911774992546</v>
      </c>
      <c r="CY182">
        <f t="shared" si="107"/>
        <v>-13.096197697622141</v>
      </c>
      <c r="CZ182">
        <f t="shared" si="108"/>
        <v>9.625355268213557</v>
      </c>
      <c r="DB182">
        <f t="shared" si="109"/>
        <v>-9.2999999999976417</v>
      </c>
      <c r="DC182">
        <f t="shared" si="110"/>
        <v>-13.344819193536829</v>
      </c>
      <c r="DD182">
        <f t="shared" si="111"/>
        <v>-12.0110261020124</v>
      </c>
      <c r="DE182">
        <f t="shared" si="112"/>
        <v>17.297911774992546</v>
      </c>
      <c r="DF182" s="17">
        <f t="shared" si="113"/>
        <v>13.096197697622141</v>
      </c>
      <c r="DG182">
        <f t="shared" si="114"/>
        <v>-9.625355268213557</v>
      </c>
      <c r="DI182" s="15"/>
      <c r="DJ182" s="15"/>
      <c r="DN182" s="15"/>
      <c r="DO182" s="15"/>
      <c r="DS182" s="15"/>
      <c r="DT182" s="15"/>
    </row>
    <row r="183" spans="2:124" x14ac:dyDescent="0.25">
      <c r="B183">
        <v>1</v>
      </c>
      <c r="C183">
        <v>166</v>
      </c>
      <c r="D183" t="s">
        <v>175</v>
      </c>
      <c r="E183">
        <v>1627740312.04356</v>
      </c>
      <c r="F183">
        <f t="shared" si="115"/>
        <v>13.75</v>
      </c>
      <c r="G183">
        <f t="shared" si="116"/>
        <v>9.2115851192002935</v>
      </c>
      <c r="AG183" s="12">
        <f t="shared" si="125"/>
        <v>13.666666666666666</v>
      </c>
      <c r="AH183" s="24">
        <f t="shared" ref="AH183:AH246" si="136">AVERAGE(G182,G417,G652)</f>
        <v>9.2815620167218391</v>
      </c>
      <c r="AI183" s="23">
        <f t="shared" ref="AI183:AI246" si="137">AVERAGE(G887,G1122,G1357)</f>
        <v>8.6754470397639611</v>
      </c>
      <c r="AJ183" s="23">
        <f t="shared" ref="AJ183:AJ246" si="138">AVERAGE(G1592,G1827)</f>
        <v>7.7748627496440035</v>
      </c>
      <c r="AK183" s="29">
        <f t="shared" si="134"/>
        <v>6.8564611205425985</v>
      </c>
      <c r="AL183" s="30">
        <f t="shared" si="135"/>
        <v>6.7671504694444184</v>
      </c>
      <c r="AM183" s="31">
        <f t="shared" si="133"/>
        <v>6.6921456447643584</v>
      </c>
      <c r="AN183" s="1">
        <f t="shared" si="126"/>
        <v>2.7131050062611815E-2</v>
      </c>
      <c r="AO183" s="1">
        <f t="shared" si="127"/>
        <v>0.11234994249417946</v>
      </c>
      <c r="AP183" s="1">
        <f t="shared" si="128"/>
        <v>2.8321812178983552E-2</v>
      </c>
      <c r="AQ183" s="1">
        <f t="shared" si="129"/>
        <v>0.15095592063939506</v>
      </c>
      <c r="AR183" s="1">
        <f t="shared" si="117"/>
        <v>9.0152188570695027E-2</v>
      </c>
      <c r="AT183" s="1">
        <f t="shared" si="130"/>
        <v>13.666666666666666</v>
      </c>
      <c r="AU183" s="1">
        <f t="shared" si="118"/>
        <v>1358.5223713534688</v>
      </c>
      <c r="AV183" s="1">
        <f t="shared" si="119"/>
        <v>79.223548517454049</v>
      </c>
      <c r="AW183" s="1">
        <f t="shared" si="120"/>
        <v>1246.688413616745</v>
      </c>
      <c r="AX183" s="1">
        <f t="shared" si="121"/>
        <v>43.88334232427102</v>
      </c>
      <c r="AY183" s="1">
        <f t="shared" si="132"/>
        <v>123.04031984494044</v>
      </c>
      <c r="BF183" s="17"/>
      <c r="BH183" s="23">
        <f t="shared" si="122"/>
        <v>8.0799899781335967</v>
      </c>
      <c r="BI183">
        <f t="shared" si="123"/>
        <v>-0.59545706163036449</v>
      </c>
      <c r="BJ183">
        <v>72617932776545.297</v>
      </c>
      <c r="BK183">
        <v>670878621510.52502</v>
      </c>
      <c r="BM183" s="28"/>
      <c r="BP183" s="33"/>
      <c r="BR183" s="29"/>
      <c r="BS183" s="21"/>
      <c r="BT183" s="33"/>
      <c r="BU183" s="33"/>
      <c r="BW183" s="17"/>
      <c r="BX183" s="17"/>
      <c r="BY183" s="33"/>
      <c r="BZ183" s="33"/>
      <c r="CD183" s="33"/>
      <c r="CE183" s="33"/>
      <c r="CJ183">
        <f t="shared" si="124"/>
        <v>7.3564611205425985</v>
      </c>
      <c r="CK183" s="17">
        <f t="shared" si="131"/>
        <v>7.3564611205425985</v>
      </c>
      <c r="CQ183" s="12"/>
      <c r="CT183">
        <f t="shared" si="102"/>
        <v>9.2999999999980396</v>
      </c>
      <c r="CU183">
        <f t="shared" si="103"/>
        <v>14.75</v>
      </c>
      <c r="CV183">
        <f t="shared" si="104"/>
        <v>21.664079603223556</v>
      </c>
      <c r="CW183">
        <f t="shared" si="105"/>
        <v>12.042809496791405</v>
      </c>
      <c r="CX183">
        <f t="shared" si="106"/>
        <v>-17.432863100304559</v>
      </c>
      <c r="CY183">
        <f t="shared" si="107"/>
        <v>-13.207274192338296</v>
      </c>
      <c r="CZ183">
        <f t="shared" si="108"/>
        <v>9.6433782425380361</v>
      </c>
      <c r="DB183">
        <f t="shared" si="109"/>
        <v>-9.2999999999980396</v>
      </c>
      <c r="DC183">
        <f t="shared" si="110"/>
        <v>-13.424249100646069</v>
      </c>
      <c r="DD183">
        <f t="shared" si="111"/>
        <v>-12.042809496791405</v>
      </c>
      <c r="DE183">
        <f t="shared" si="112"/>
        <v>17.432863100304559</v>
      </c>
      <c r="DF183" s="17">
        <f t="shared" si="113"/>
        <v>13.207274192338296</v>
      </c>
      <c r="DG183">
        <f t="shared" si="114"/>
        <v>-9.6433782425380361</v>
      </c>
      <c r="DI183" s="15"/>
      <c r="DJ183" s="15"/>
      <c r="DN183" s="15"/>
      <c r="DO183" s="15"/>
      <c r="DS183" s="15"/>
      <c r="DT183" s="15"/>
    </row>
    <row r="184" spans="2:124" x14ac:dyDescent="0.25">
      <c r="B184">
        <v>1</v>
      </c>
      <c r="C184">
        <v>167</v>
      </c>
      <c r="D184" t="s">
        <v>176</v>
      </c>
      <c r="E184">
        <v>2239568494.8782601</v>
      </c>
      <c r="F184">
        <f t="shared" si="115"/>
        <v>13.833333333333334</v>
      </c>
      <c r="G184">
        <f t="shared" si="116"/>
        <v>9.350164349429857</v>
      </c>
      <c r="AG184" s="12">
        <f t="shared" si="125"/>
        <v>13.75</v>
      </c>
      <c r="AH184" s="24">
        <f t="shared" si="136"/>
        <v>9.214837389878781</v>
      </c>
      <c r="AI184" s="23">
        <f t="shared" si="137"/>
        <v>8.7403020508352469</v>
      </c>
      <c r="AJ184" s="23">
        <f t="shared" si="138"/>
        <v>7.8728625333352813</v>
      </c>
      <c r="AK184" s="29">
        <f t="shared" si="134"/>
        <v>6.8569783404089115</v>
      </c>
      <c r="AL184" s="30">
        <f t="shared" si="135"/>
        <v>6.7676676893107315</v>
      </c>
      <c r="AM184" s="31">
        <f t="shared" si="133"/>
        <v>6.6926628646306714</v>
      </c>
      <c r="AN184" s="1">
        <f t="shared" si="126"/>
        <v>7.8830673320512676E-2</v>
      </c>
      <c r="AO184" s="1">
        <f t="shared" si="127"/>
        <v>9.3405834807347723E-2</v>
      </c>
      <c r="AP184" s="1">
        <f t="shared" si="128"/>
        <v>1.7214838533453323E-2</v>
      </c>
      <c r="AQ184" s="1">
        <f t="shared" si="129"/>
        <v>0.14860496219425709</v>
      </c>
      <c r="AR184" s="1">
        <f t="shared" si="117"/>
        <v>6.2464130115837138E-2</v>
      </c>
      <c r="AT184" s="1">
        <f t="shared" si="130"/>
        <v>13.75</v>
      </c>
      <c r="AU184" s="1">
        <f t="shared" si="118"/>
        <v>160.91981622343329</v>
      </c>
      <c r="AV184" s="1">
        <f t="shared" si="119"/>
        <v>114.61777867813983</v>
      </c>
      <c r="AW184" s="1">
        <f t="shared" si="120"/>
        <v>3374.3808117556264</v>
      </c>
      <c r="AX184" s="1">
        <f t="shared" si="121"/>
        <v>45.282810829279768</v>
      </c>
      <c r="AY184" s="1">
        <f t="shared" si="132"/>
        <v>256.29409925018234</v>
      </c>
      <c r="BF184" s="17"/>
      <c r="BH184" s="23">
        <f t="shared" si="122"/>
        <v>8.0922853873679479</v>
      </c>
      <c r="BI184">
        <f t="shared" si="123"/>
        <v>-0.64801666346729903</v>
      </c>
      <c r="BJ184">
        <v>73314693675868.406</v>
      </c>
      <c r="BK184">
        <v>676948600034.45496</v>
      </c>
      <c r="BM184" s="28"/>
      <c r="BP184" s="33"/>
      <c r="BR184" s="29"/>
      <c r="BS184" s="21"/>
      <c r="BT184" s="33"/>
      <c r="BU184" s="33"/>
      <c r="BW184" s="17"/>
      <c r="BX184" s="17"/>
      <c r="BY184" s="33"/>
      <c r="BZ184" s="33"/>
      <c r="CD184" s="33"/>
      <c r="CE184" s="33"/>
      <c r="CJ184">
        <f t="shared" si="124"/>
        <v>7.3569783404089115</v>
      </c>
      <c r="CK184" s="17">
        <f t="shared" si="131"/>
        <v>7.3569783404089115</v>
      </c>
      <c r="CQ184" s="12"/>
      <c r="CT184">
        <f t="shared" si="102"/>
        <v>9.29999999999837</v>
      </c>
      <c r="CU184">
        <f t="shared" si="103"/>
        <v>14.833333333333334</v>
      </c>
      <c r="CV184">
        <f t="shared" si="104"/>
        <v>21.755867608541308</v>
      </c>
      <c r="CW184">
        <f t="shared" si="105"/>
        <v>12.074593806975773</v>
      </c>
      <c r="CX184">
        <f t="shared" si="106"/>
        <v>-17.567814425616572</v>
      </c>
      <c r="CY184">
        <f t="shared" si="107"/>
        <v>-13.318350687054455</v>
      </c>
      <c r="CZ184">
        <f t="shared" si="108"/>
        <v>9.6614012908287599</v>
      </c>
      <c r="DB184">
        <f t="shared" si="109"/>
        <v>-9.29999999999837</v>
      </c>
      <c r="DC184">
        <f t="shared" si="110"/>
        <v>-13.503741662729361</v>
      </c>
      <c r="DD184">
        <f t="shared" si="111"/>
        <v>-12.074593806975773</v>
      </c>
      <c r="DE184">
        <f t="shared" si="112"/>
        <v>17.567814425616572</v>
      </c>
      <c r="DF184" s="17">
        <f t="shared" si="113"/>
        <v>13.318350687054455</v>
      </c>
      <c r="DG184">
        <f t="shared" si="114"/>
        <v>-9.6614012908287599</v>
      </c>
      <c r="DI184" s="15"/>
      <c r="DJ184" s="15"/>
      <c r="DN184" s="15"/>
      <c r="DO184" s="15"/>
      <c r="DS184" s="15"/>
      <c r="DT184" s="15"/>
    </row>
    <row r="185" spans="2:124" x14ac:dyDescent="0.25">
      <c r="B185">
        <v>1</v>
      </c>
      <c r="C185">
        <v>168</v>
      </c>
      <c r="D185" t="s">
        <v>177</v>
      </c>
      <c r="E185">
        <v>2559507461.5948</v>
      </c>
      <c r="F185">
        <f t="shared" si="115"/>
        <v>13.916666666666666</v>
      </c>
      <c r="G185">
        <f t="shared" si="116"/>
        <v>9.4081563999635147</v>
      </c>
      <c r="AG185" s="12">
        <f t="shared" si="125"/>
        <v>13.833333333333334</v>
      </c>
      <c r="AH185" s="24">
        <f t="shared" si="136"/>
        <v>9.2522189818285678</v>
      </c>
      <c r="AI185" s="23">
        <f t="shared" si="137"/>
        <v>8.6657944467847212</v>
      </c>
      <c r="AJ185" s="23">
        <f t="shared" si="138"/>
        <v>7.9048831641460069</v>
      </c>
      <c r="AK185" s="29">
        <f t="shared" si="134"/>
        <v>6.8574955602752246</v>
      </c>
      <c r="AL185" s="30">
        <f t="shared" si="135"/>
        <v>6.7681849091770445</v>
      </c>
      <c r="AM185" s="31">
        <f t="shared" si="133"/>
        <v>6.6931800844969844</v>
      </c>
      <c r="AN185" s="1">
        <f t="shared" si="126"/>
        <v>6.5327246807199979E-2</v>
      </c>
      <c r="AO185" s="1">
        <f t="shared" si="127"/>
        <v>6.3576030999057884E-2</v>
      </c>
      <c r="AP185" s="1">
        <f t="shared" si="128"/>
        <v>0.12297451769944556</v>
      </c>
      <c r="AQ185" s="1">
        <f t="shared" si="129"/>
        <v>0.14574570081955346</v>
      </c>
      <c r="AR185" s="1">
        <f t="shared" si="117"/>
        <v>7.9449022250374965E-2</v>
      </c>
      <c r="AT185" s="1">
        <f t="shared" si="130"/>
        <v>13.833333333333334</v>
      </c>
      <c r="AU185" s="1">
        <f t="shared" si="118"/>
        <v>234.32104160816007</v>
      </c>
      <c r="AV185" s="1">
        <f t="shared" si="119"/>
        <v>247.40767979847624</v>
      </c>
      <c r="AW185" s="1">
        <f t="shared" si="120"/>
        <v>66.125618028173022</v>
      </c>
      <c r="AX185" s="1">
        <f t="shared" si="121"/>
        <v>47.076969081557515</v>
      </c>
      <c r="AY185" s="1">
        <f t="shared" si="132"/>
        <v>158.42469739196514</v>
      </c>
      <c r="BF185" s="17"/>
      <c r="BH185" s="23">
        <f t="shared" si="122"/>
        <v>8.1045807992307886</v>
      </c>
      <c r="BI185">
        <f t="shared" si="123"/>
        <v>-0.56121364755393266</v>
      </c>
      <c r="BJ185">
        <v>74015667356008.297</v>
      </c>
      <c r="BK185">
        <v>683050192301.49304</v>
      </c>
      <c r="BM185" s="28"/>
      <c r="BP185" s="33"/>
      <c r="BR185" s="29"/>
      <c r="BS185" s="21"/>
      <c r="BT185" s="33"/>
      <c r="BU185" s="33"/>
      <c r="BW185" s="17"/>
      <c r="BX185" s="17"/>
      <c r="BY185" s="33"/>
      <c r="BZ185" s="33"/>
      <c r="CD185" s="33"/>
      <c r="CE185" s="33"/>
      <c r="CJ185">
        <f t="shared" si="124"/>
        <v>7.3574955602752246</v>
      </c>
      <c r="CK185" s="17">
        <f t="shared" si="131"/>
        <v>7.3574955602752246</v>
      </c>
      <c r="CQ185" s="12"/>
      <c r="CT185">
        <f t="shared" si="102"/>
        <v>9.2999999999986454</v>
      </c>
      <c r="CU185">
        <f t="shared" si="103"/>
        <v>14.916666666666666</v>
      </c>
      <c r="CV185">
        <f t="shared" si="104"/>
        <v>21.847718219242562</v>
      </c>
      <c r="CW185">
        <f t="shared" si="105"/>
        <v>12.106379020317192</v>
      </c>
      <c r="CX185">
        <f t="shared" si="106"/>
        <v>-17.702765750928585</v>
      </c>
      <c r="CY185">
        <f t="shared" si="107"/>
        <v>-13.42942718177061</v>
      </c>
      <c r="CZ185">
        <f t="shared" si="108"/>
        <v>9.679424412834452</v>
      </c>
      <c r="DB185">
        <f t="shared" si="109"/>
        <v>-9.2999999999986454</v>
      </c>
      <c r="DC185">
        <f t="shared" si="110"/>
        <v>-13.583296827595984</v>
      </c>
      <c r="DD185">
        <f t="shared" si="111"/>
        <v>-12.106379020317192</v>
      </c>
      <c r="DE185">
        <f t="shared" si="112"/>
        <v>17.702765750928585</v>
      </c>
      <c r="DF185" s="17">
        <f t="shared" si="113"/>
        <v>13.42942718177061</v>
      </c>
      <c r="DG185">
        <f t="shared" si="114"/>
        <v>-9.679424412834452</v>
      </c>
      <c r="DI185" s="15"/>
      <c r="DJ185" s="15"/>
      <c r="DN185" s="15"/>
      <c r="DO185" s="15"/>
      <c r="DS185" s="15"/>
      <c r="DT185" s="15"/>
    </row>
    <row r="186" spans="2:124" x14ac:dyDescent="0.25">
      <c r="B186">
        <v>1</v>
      </c>
      <c r="C186">
        <v>169</v>
      </c>
      <c r="D186" t="s">
        <v>178</v>
      </c>
      <c r="E186">
        <v>1761412872.0081401</v>
      </c>
      <c r="F186">
        <f t="shared" si="115"/>
        <v>14</v>
      </c>
      <c r="G186">
        <f t="shared" si="116"/>
        <v>9.2458611657449516</v>
      </c>
      <c r="AG186" s="12">
        <f t="shared" si="125"/>
        <v>13.916666666666666</v>
      </c>
      <c r="AH186" s="24">
        <f t="shared" si="136"/>
        <v>9.2299749700458253</v>
      </c>
      <c r="AI186" s="23">
        <f t="shared" si="137"/>
        <v>8.6764581598851223</v>
      </c>
      <c r="AJ186" s="23">
        <f t="shared" si="138"/>
        <v>7.861190990985496</v>
      </c>
      <c r="AK186" s="29">
        <f t="shared" si="134"/>
        <v>6.8580127801415385</v>
      </c>
      <c r="AL186" s="30">
        <f t="shared" si="135"/>
        <v>6.7687021290433584</v>
      </c>
      <c r="AM186" s="31">
        <f t="shared" si="133"/>
        <v>6.6936973043632984</v>
      </c>
      <c r="AN186" s="1">
        <f t="shared" si="126"/>
        <v>6.0202725850965755E-2</v>
      </c>
      <c r="AO186" s="1">
        <f t="shared" si="127"/>
        <v>5.2642530904810345E-2</v>
      </c>
      <c r="AP186" s="1">
        <f t="shared" si="128"/>
        <v>4.625326509573674E-2</v>
      </c>
      <c r="AQ186" s="1">
        <f t="shared" si="129"/>
        <v>0.17911464411096101</v>
      </c>
      <c r="AR186" s="1">
        <f t="shared" si="117"/>
        <v>7.2365084187458989E-2</v>
      </c>
      <c r="AT186" s="1">
        <f t="shared" si="130"/>
        <v>13.916666666666666</v>
      </c>
      <c r="AU186" s="1">
        <f t="shared" si="118"/>
        <v>275.91015726032049</v>
      </c>
      <c r="AV186" s="1">
        <f t="shared" si="119"/>
        <v>360.84980792900666</v>
      </c>
      <c r="AW186" s="1">
        <f t="shared" si="120"/>
        <v>467.42852142988045</v>
      </c>
      <c r="AX186" s="1">
        <f t="shared" si="121"/>
        <v>31.170072399979194</v>
      </c>
      <c r="AY186" s="1">
        <f t="shared" si="132"/>
        <v>190.95975843779516</v>
      </c>
      <c r="BF186" s="17"/>
      <c r="BH186" s="23">
        <f t="shared" si="122"/>
        <v>8.1168762137199284</v>
      </c>
      <c r="BI186">
        <f t="shared" si="123"/>
        <v>-0.55958194616519386</v>
      </c>
      <c r="BJ186">
        <v>74720879292694.703</v>
      </c>
      <c r="BK186">
        <v>689183562999.83203</v>
      </c>
      <c r="BM186" s="28"/>
      <c r="BP186" s="33"/>
      <c r="BR186" s="29"/>
      <c r="BS186" s="21"/>
      <c r="BT186" s="33"/>
      <c r="BU186" s="33"/>
      <c r="BW186" s="17"/>
      <c r="BX186" s="17"/>
      <c r="BY186" s="33"/>
      <c r="BZ186" s="33"/>
      <c r="CD186" s="33"/>
      <c r="CE186" s="33"/>
      <c r="CJ186">
        <f t="shared" si="124"/>
        <v>7.3580127801415385</v>
      </c>
      <c r="CK186" s="17">
        <f t="shared" si="131"/>
        <v>7.3580127801415385</v>
      </c>
      <c r="CQ186" s="12"/>
      <c r="CT186">
        <f t="shared" si="102"/>
        <v>9.2999999999988745</v>
      </c>
      <c r="CU186">
        <f t="shared" si="103"/>
        <v>15</v>
      </c>
      <c r="CV186">
        <f t="shared" si="104"/>
        <v>21.939631383177897</v>
      </c>
      <c r="CW186">
        <f t="shared" si="105"/>
        <v>12.138165124731234</v>
      </c>
      <c r="CX186">
        <f t="shared" si="106"/>
        <v>-17.837717076240601</v>
      </c>
      <c r="CY186">
        <f t="shared" si="107"/>
        <v>-13.540503676486765</v>
      </c>
      <c r="CZ186">
        <f t="shared" si="108"/>
        <v>9.6974476083046834</v>
      </c>
      <c r="DB186">
        <f t="shared" si="109"/>
        <v>-9.2999999999988745</v>
      </c>
      <c r="DC186">
        <f t="shared" si="110"/>
        <v>-13.662914543098685</v>
      </c>
      <c r="DD186">
        <f t="shared" si="111"/>
        <v>-12.138165124731234</v>
      </c>
      <c r="DE186">
        <f t="shared" si="112"/>
        <v>17.837717076240601</v>
      </c>
      <c r="DF186" s="17">
        <f t="shared" si="113"/>
        <v>13.540503676486765</v>
      </c>
      <c r="DG186">
        <f t="shared" si="114"/>
        <v>-9.6974476083046834</v>
      </c>
      <c r="DI186" s="15"/>
      <c r="DJ186" s="15"/>
      <c r="DN186" s="15"/>
      <c r="DO186" s="15"/>
      <c r="DS186" s="15"/>
      <c r="DT186" s="15"/>
    </row>
    <row r="187" spans="2:124" x14ac:dyDescent="0.25">
      <c r="B187">
        <v>1</v>
      </c>
      <c r="C187">
        <v>170</v>
      </c>
      <c r="D187" t="s">
        <v>179</v>
      </c>
      <c r="E187">
        <v>1880871882.6449201</v>
      </c>
      <c r="F187">
        <f t="shared" si="115"/>
        <v>14.083333333333334</v>
      </c>
      <c r="G187">
        <f t="shared" si="116"/>
        <v>9.2743592141812599</v>
      </c>
      <c r="AG187" s="12">
        <f t="shared" si="125"/>
        <v>14</v>
      </c>
      <c r="AH187" s="24">
        <f t="shared" si="136"/>
        <v>9.1866211573666465</v>
      </c>
      <c r="AI187" s="23">
        <f t="shared" si="137"/>
        <v>8.6726468982668781</v>
      </c>
      <c r="AJ187" s="23">
        <f t="shared" si="138"/>
        <v>7.8567392397484523</v>
      </c>
      <c r="AK187" s="29">
        <f t="shared" si="134"/>
        <v>6.8585300000078515</v>
      </c>
      <c r="AL187" s="30">
        <f t="shared" si="135"/>
        <v>6.7692193489096715</v>
      </c>
      <c r="AM187" s="31">
        <f t="shared" si="133"/>
        <v>6.6942145242296114</v>
      </c>
      <c r="AN187" s="1">
        <f t="shared" si="126"/>
        <v>7.7789092075055619E-2</v>
      </c>
      <c r="AO187" s="1">
        <f t="shared" si="127"/>
        <v>5.2950770430993596E-2</v>
      </c>
      <c r="AP187" s="1">
        <f t="shared" si="128"/>
        <v>1.0613399531097377E-3</v>
      </c>
      <c r="AQ187" s="1">
        <f t="shared" si="129"/>
        <v>0.121505540416432</v>
      </c>
      <c r="AR187" s="1">
        <f t="shared" si="117"/>
        <v>7.1928209149088235E-2</v>
      </c>
      <c r="AT187" s="1">
        <f t="shared" si="130"/>
        <v>14</v>
      </c>
      <c r="AU187" s="1">
        <f t="shared" si="118"/>
        <v>165.25803893126132</v>
      </c>
      <c r="AV187" s="1">
        <f t="shared" si="119"/>
        <v>356.66084412104834</v>
      </c>
      <c r="AW187" s="1">
        <f t="shared" si="120"/>
        <v>887750.59844736021</v>
      </c>
      <c r="AX187" s="1">
        <f t="shared" si="121"/>
        <v>67.734173717912398</v>
      </c>
      <c r="AY187" s="1">
        <f t="shared" si="132"/>
        <v>193.28649245168199</v>
      </c>
      <c r="BF187" s="17"/>
      <c r="BH187" s="23">
        <f t="shared" si="122"/>
        <v>8.1291716308331825</v>
      </c>
      <c r="BI187">
        <f t="shared" si="123"/>
        <v>-0.54347526743369556</v>
      </c>
      <c r="BJ187">
        <v>75430355115737.797</v>
      </c>
      <c r="BK187">
        <v>695348877675.75305</v>
      </c>
      <c r="BM187" s="28"/>
      <c r="BP187" s="33"/>
      <c r="BR187" s="29"/>
      <c r="BS187" s="21"/>
      <c r="BT187" s="33"/>
      <c r="BU187" s="33"/>
      <c r="BW187" s="17"/>
      <c r="BX187" s="17"/>
      <c r="BY187" s="33"/>
      <c r="BZ187" s="33"/>
      <c r="CD187" s="33"/>
      <c r="CE187" s="33"/>
      <c r="CJ187">
        <f t="shared" si="124"/>
        <v>7.3585300000078515</v>
      </c>
      <c r="CK187" s="17">
        <f t="shared" si="131"/>
        <v>7.3585300000078515</v>
      </c>
      <c r="CQ187" s="12"/>
      <c r="CT187">
        <f t="shared" si="102"/>
        <v>9.2999999999990646</v>
      </c>
      <c r="CU187">
        <f t="shared" si="103"/>
        <v>15.083333333333334</v>
      </c>
      <c r="CV187">
        <f t="shared" si="104"/>
        <v>22.03160704824133</v>
      </c>
      <c r="CW187">
        <f t="shared" si="105"/>
        <v>12.169952108295169</v>
      </c>
      <c r="CX187">
        <f t="shared" si="106"/>
        <v>-17.972668401552617</v>
      </c>
      <c r="CY187">
        <f t="shared" si="107"/>
        <v>-13.651580171202923</v>
      </c>
      <c r="CZ187">
        <f t="shared" si="108"/>
        <v>9.7154708769898814</v>
      </c>
      <c r="DB187">
        <f t="shared" si="109"/>
        <v>-9.2999999999990646</v>
      </c>
      <c r="DC187">
        <f t="shared" si="110"/>
        <v>-13.742594757133647</v>
      </c>
      <c r="DD187">
        <f t="shared" si="111"/>
        <v>-12.169952108295169</v>
      </c>
      <c r="DE187">
        <f t="shared" si="112"/>
        <v>17.972668401552617</v>
      </c>
      <c r="DF187" s="17">
        <f t="shared" si="113"/>
        <v>13.651580171202923</v>
      </c>
      <c r="DG187">
        <f t="shared" si="114"/>
        <v>-9.7154708769898814</v>
      </c>
      <c r="DI187" s="15"/>
      <c r="DJ187" s="15"/>
      <c r="DN187" s="15"/>
      <c r="DO187" s="15"/>
      <c r="DS187" s="15"/>
      <c r="DT187" s="15"/>
    </row>
    <row r="188" spans="2:124" x14ac:dyDescent="0.25">
      <c r="B188">
        <v>1</v>
      </c>
      <c r="C188">
        <v>171</v>
      </c>
      <c r="D188" t="s">
        <v>180</v>
      </c>
      <c r="E188">
        <v>2218941139.3414001</v>
      </c>
      <c r="F188">
        <f t="shared" si="115"/>
        <v>14.166666666666666</v>
      </c>
      <c r="G188">
        <f t="shared" si="116"/>
        <v>9.3461457820885769</v>
      </c>
      <c r="AG188" s="12">
        <f t="shared" si="125"/>
        <v>14.083333333333334</v>
      </c>
      <c r="AH188" s="24">
        <f t="shared" si="136"/>
        <v>9.2336667034913535</v>
      </c>
      <c r="AI188" s="23">
        <f t="shared" si="137"/>
        <v>8.704748227190148</v>
      </c>
      <c r="AJ188" s="23">
        <f t="shared" si="138"/>
        <v>7.8908496598871558</v>
      </c>
      <c r="AK188" s="29">
        <f t="shared" si="134"/>
        <v>6.8590472198741645</v>
      </c>
      <c r="AL188" s="30">
        <f t="shared" si="135"/>
        <v>6.7697365687759845</v>
      </c>
      <c r="AM188" s="31">
        <f t="shared" si="133"/>
        <v>6.6947317440959244</v>
      </c>
      <c r="AN188" s="1">
        <f t="shared" si="126"/>
        <v>0.10784993172928645</v>
      </c>
      <c r="AO188" s="1">
        <f t="shared" si="127"/>
        <v>6.5008609114020746E-2</v>
      </c>
      <c r="AP188" s="1">
        <f t="shared" si="128"/>
        <v>3.5895044703818093E-3</v>
      </c>
      <c r="AQ188" s="1">
        <f t="shared" si="129"/>
        <v>0.16074972480798</v>
      </c>
      <c r="AR188" s="1">
        <f t="shared" si="117"/>
        <v>0.11917196027832049</v>
      </c>
      <c r="AT188" s="1">
        <f t="shared" si="130"/>
        <v>14.083333333333334</v>
      </c>
      <c r="AU188" s="1">
        <f t="shared" si="118"/>
        <v>85.972637611997087</v>
      </c>
      <c r="AV188" s="1">
        <f t="shared" si="119"/>
        <v>236.6237057519597</v>
      </c>
      <c r="AW188" s="1">
        <f t="shared" si="120"/>
        <v>77612.380276102471</v>
      </c>
      <c r="AX188" s="1">
        <f t="shared" si="121"/>
        <v>38.698980483096712</v>
      </c>
      <c r="AY188" s="1">
        <f t="shared" si="132"/>
        <v>70.412835513040662</v>
      </c>
      <c r="BF188" s="17"/>
      <c r="BH188" s="23">
        <f t="shared" si="122"/>
        <v>8.1414670505683642</v>
      </c>
      <c r="BI188">
        <f t="shared" si="123"/>
        <v>-0.56328117662178379</v>
      </c>
      <c r="BJ188">
        <v>76144120609959.703</v>
      </c>
      <c r="BK188">
        <v>701546302738.09204</v>
      </c>
      <c r="BM188" s="28"/>
      <c r="BP188" s="33"/>
      <c r="BR188" s="29"/>
      <c r="BS188" s="21"/>
      <c r="BT188" s="33"/>
      <c r="BU188" s="33"/>
      <c r="BW188" s="17"/>
      <c r="BX188" s="17"/>
      <c r="BY188" s="33"/>
      <c r="BZ188" s="33"/>
      <c r="CD188" s="33"/>
      <c r="CE188" s="33"/>
      <c r="CJ188">
        <f t="shared" si="124"/>
        <v>7.3590472198741645</v>
      </c>
      <c r="CK188" s="17">
        <f t="shared" si="131"/>
        <v>7.3590472198741645</v>
      </c>
      <c r="CQ188" s="12"/>
      <c r="CT188">
        <f t="shared" si="102"/>
        <v>9.2999999999992227</v>
      </c>
      <c r="CU188">
        <f t="shared" si="103"/>
        <v>15.166666666666666</v>
      </c>
      <c r="CV188">
        <f t="shared" si="104"/>
        <v>22.123645162370277</v>
      </c>
      <c r="CW188">
        <f t="shared" si="105"/>
        <v>12.201739959245785</v>
      </c>
      <c r="CX188">
        <f t="shared" si="106"/>
        <v>-18.10761972686463</v>
      </c>
      <c r="CY188">
        <f t="shared" si="107"/>
        <v>-13.762656665919074</v>
      </c>
      <c r="CZ188">
        <f t="shared" si="108"/>
        <v>9.7334942186413169</v>
      </c>
      <c r="DB188">
        <f t="shared" si="109"/>
        <v>-9.2999999999992227</v>
      </c>
      <c r="DC188">
        <f t="shared" si="110"/>
        <v>-13.822337417640446</v>
      </c>
      <c r="DD188">
        <f t="shared" si="111"/>
        <v>-12.201739959245785</v>
      </c>
      <c r="DE188">
        <f t="shared" si="112"/>
        <v>18.10761972686463</v>
      </c>
      <c r="DF188" s="17">
        <f t="shared" si="113"/>
        <v>13.762656665919074</v>
      </c>
      <c r="DG188">
        <f t="shared" si="114"/>
        <v>-9.7334942186413169</v>
      </c>
      <c r="DI188" s="15"/>
      <c r="DJ188" s="15"/>
      <c r="DN188" s="15"/>
      <c r="DO188" s="15"/>
      <c r="DS188" s="15"/>
      <c r="DT188" s="15"/>
    </row>
    <row r="189" spans="2:124" x14ac:dyDescent="0.25">
      <c r="B189">
        <v>1</v>
      </c>
      <c r="C189">
        <v>172</v>
      </c>
      <c r="D189" t="s">
        <v>181</v>
      </c>
      <c r="E189">
        <v>1584885190.1094201</v>
      </c>
      <c r="F189">
        <f t="shared" si="115"/>
        <v>14.25</v>
      </c>
      <c r="G189">
        <f t="shared" si="116"/>
        <v>9.1999978071797059</v>
      </c>
      <c r="AG189" s="12">
        <f t="shared" si="125"/>
        <v>14.166666666666666</v>
      </c>
      <c r="AH189" s="24">
        <f t="shared" si="136"/>
        <v>9.2930774028906598</v>
      </c>
      <c r="AI189" s="23">
        <f t="shared" si="137"/>
        <v>8.6994190852219759</v>
      </c>
      <c r="AJ189" s="23">
        <f t="shared" si="138"/>
        <v>7.8007877551093596</v>
      </c>
      <c r="AK189" s="29">
        <f t="shared" si="134"/>
        <v>6.8595644397404785</v>
      </c>
      <c r="AL189" s="30">
        <f t="shared" si="135"/>
        <v>6.7702537886422984</v>
      </c>
      <c r="AM189" s="31">
        <f t="shared" si="133"/>
        <v>6.6952489639622383</v>
      </c>
      <c r="AN189" s="1">
        <f t="shared" si="126"/>
        <v>0.11912433622423668</v>
      </c>
      <c r="AO189" s="1">
        <f t="shared" si="127"/>
        <v>5.4913320556394453E-2</v>
      </c>
      <c r="AP189" s="1">
        <f t="shared" si="128"/>
        <v>5.5769620726571781E-2</v>
      </c>
      <c r="AQ189" s="1">
        <f t="shared" si="129"/>
        <v>0.13151693245887233</v>
      </c>
      <c r="AR189" s="1">
        <f t="shared" si="117"/>
        <v>7.3226075166218207E-2</v>
      </c>
      <c r="AT189" s="1">
        <f t="shared" si="130"/>
        <v>14.166666666666666</v>
      </c>
      <c r="AU189" s="1">
        <f t="shared" si="118"/>
        <v>70.469146676661168</v>
      </c>
      <c r="AV189" s="1">
        <f t="shared" si="119"/>
        <v>331.6229575828566</v>
      </c>
      <c r="AW189" s="1">
        <f t="shared" si="120"/>
        <v>321.51750128773517</v>
      </c>
      <c r="AX189" s="1">
        <f t="shared" si="121"/>
        <v>57.814484629838709</v>
      </c>
      <c r="AY189" s="1">
        <f t="shared" si="132"/>
        <v>186.49555530507192</v>
      </c>
      <c r="BF189" s="17"/>
      <c r="BH189" s="23">
        <f t="shared" si="122"/>
        <v>8.1537624729232885</v>
      </c>
      <c r="BI189">
        <f t="shared" si="123"/>
        <v>-0.54565661229868745</v>
      </c>
      <c r="BJ189">
        <v>76862201716132.703</v>
      </c>
      <c r="BK189">
        <v>707776005462.74097</v>
      </c>
      <c r="BM189" s="28"/>
      <c r="BP189" s="33"/>
      <c r="BR189" s="29"/>
      <c r="BS189" s="21"/>
      <c r="BT189" s="33"/>
      <c r="BU189" s="33"/>
      <c r="BW189" s="17"/>
      <c r="BX189" s="17"/>
      <c r="BY189" s="33"/>
      <c r="BZ189" s="33"/>
      <c r="CD189" s="33"/>
      <c r="CE189" s="33"/>
      <c r="CJ189">
        <f t="shared" si="124"/>
        <v>7.3595644397404785</v>
      </c>
      <c r="CK189" s="17">
        <f t="shared" si="131"/>
        <v>7.3595644397404785</v>
      </c>
      <c r="CQ189" s="12"/>
      <c r="CT189">
        <f t="shared" si="102"/>
        <v>9.2999999999993541</v>
      </c>
      <c r="CU189">
        <f t="shared" si="103"/>
        <v>15.25</v>
      </c>
      <c r="CV189">
        <f t="shared" si="104"/>
        <v>22.215745673545538</v>
      </c>
      <c r="CW189">
        <f t="shared" si="105"/>
        <v>12.233528665977277</v>
      </c>
      <c r="CX189">
        <f t="shared" si="106"/>
        <v>-18.242571052176647</v>
      </c>
      <c r="CY189">
        <f t="shared" si="107"/>
        <v>-13.873733160635233</v>
      </c>
      <c r="CZ189">
        <f t="shared" si="108"/>
        <v>9.7515176330111082</v>
      </c>
      <c r="DB189">
        <f t="shared" si="109"/>
        <v>-9.2999999999993541</v>
      </c>
      <c r="DC189">
        <f t="shared" si="110"/>
        <v>-13.902142472602044</v>
      </c>
      <c r="DD189">
        <f t="shared" si="111"/>
        <v>-12.233528665977277</v>
      </c>
      <c r="DE189">
        <f t="shared" si="112"/>
        <v>18.242571052176647</v>
      </c>
      <c r="DF189" s="17">
        <f t="shared" si="113"/>
        <v>13.873733160635233</v>
      </c>
      <c r="DG189">
        <f t="shared" si="114"/>
        <v>-9.7515176330111082</v>
      </c>
      <c r="DI189" s="15"/>
      <c r="DJ189" s="15"/>
      <c r="DN189" s="15"/>
      <c r="DO189" s="15"/>
      <c r="DS189" s="15"/>
      <c r="DT189" s="15"/>
    </row>
    <row r="190" spans="2:124" x14ac:dyDescent="0.25">
      <c r="B190">
        <v>1</v>
      </c>
      <c r="C190">
        <v>173</v>
      </c>
      <c r="D190" t="s">
        <v>182</v>
      </c>
      <c r="E190">
        <v>1651781916.8715601</v>
      </c>
      <c r="F190">
        <f t="shared" si="115"/>
        <v>14.333333333333334</v>
      </c>
      <c r="G190">
        <f t="shared" si="116"/>
        <v>9.2179527072995047</v>
      </c>
      <c r="AG190" s="12">
        <f t="shared" si="125"/>
        <v>14.25</v>
      </c>
      <c r="AH190" s="24">
        <f t="shared" si="136"/>
        <v>9.2288950710008919</v>
      </c>
      <c r="AI190" s="23">
        <f t="shared" si="137"/>
        <v>8.7300166079236448</v>
      </c>
      <c r="AJ190" s="23">
        <f t="shared" si="138"/>
        <v>7.8421263356221438</v>
      </c>
      <c r="AK190" s="29">
        <f t="shared" si="134"/>
        <v>6.8600816596067915</v>
      </c>
      <c r="AL190" s="30">
        <f t="shared" si="135"/>
        <v>6.7707710085086115</v>
      </c>
      <c r="AM190" s="31">
        <f t="shared" si="133"/>
        <v>6.6957661838285514</v>
      </c>
      <c r="AN190" s="1">
        <f t="shared" si="126"/>
        <v>8.028606964265704E-2</v>
      </c>
      <c r="AO190" s="1">
        <f t="shared" si="127"/>
        <v>0.1076152778761464</v>
      </c>
      <c r="AP190" s="1">
        <f t="shared" si="128"/>
        <v>3.4750083744257206E-2</v>
      </c>
      <c r="AQ190" s="1">
        <f t="shared" si="129"/>
        <v>0.13669689174759322</v>
      </c>
      <c r="AR190" s="1">
        <f t="shared" si="117"/>
        <v>4.0871361940022104E-2</v>
      </c>
      <c r="AT190" s="1">
        <f t="shared" si="130"/>
        <v>14.25</v>
      </c>
      <c r="AU190" s="1">
        <f t="shared" si="118"/>
        <v>155.13850584395743</v>
      </c>
      <c r="AV190" s="1">
        <f t="shared" si="119"/>
        <v>86.347971030407777</v>
      </c>
      <c r="AW190" s="1">
        <f t="shared" si="120"/>
        <v>828.11049548496135</v>
      </c>
      <c r="AX190" s="1">
        <f t="shared" si="121"/>
        <v>53.515886114814144</v>
      </c>
      <c r="AY190" s="1">
        <f t="shared" si="132"/>
        <v>598.63455283809992</v>
      </c>
      <c r="BF190" s="17"/>
      <c r="BH190" s="23">
        <f t="shared" si="122"/>
        <v>8.1660578978957723</v>
      </c>
      <c r="BI190">
        <f t="shared" si="123"/>
        <v>-0.56395871002787246</v>
      </c>
      <c r="BJ190">
        <v>77584624531922.094</v>
      </c>
      <c r="BK190">
        <v>714038153997.16003</v>
      </c>
      <c r="BM190" s="28"/>
      <c r="BP190" s="33"/>
      <c r="BR190" s="29"/>
      <c r="BS190" s="21"/>
      <c r="BT190" s="33"/>
      <c r="BU190" s="33"/>
      <c r="BW190" s="17"/>
      <c r="BX190" s="17"/>
      <c r="BY190" s="33"/>
      <c r="BZ190" s="33"/>
      <c r="CD190" s="33"/>
      <c r="CE190" s="33"/>
      <c r="CJ190">
        <f t="shared" si="124"/>
        <v>7.3600816596067915</v>
      </c>
      <c r="CK190" s="17">
        <f t="shared" si="131"/>
        <v>7.3600816596067915</v>
      </c>
      <c r="CQ190" s="12"/>
      <c r="CT190">
        <f t="shared" si="102"/>
        <v>9.2999999999994625</v>
      </c>
      <c r="CU190">
        <f t="shared" si="103"/>
        <v>15.333333333333334</v>
      </c>
      <c r="CV190">
        <f t="shared" si="104"/>
        <v>22.307908529791227</v>
      </c>
      <c r="CW190">
        <f t="shared" si="105"/>
        <v>12.265318217039116</v>
      </c>
      <c r="CX190">
        <f t="shared" si="106"/>
        <v>-18.37752237748866</v>
      </c>
      <c r="CY190">
        <f t="shared" si="107"/>
        <v>-13.984809655351388</v>
      </c>
      <c r="CZ190">
        <f t="shared" si="108"/>
        <v>9.7695411198522155</v>
      </c>
      <c r="DB190">
        <f t="shared" si="109"/>
        <v>-9.2999999999994625</v>
      </c>
      <c r="DC190">
        <f t="shared" si="110"/>
        <v>-13.982009870044713</v>
      </c>
      <c r="DD190">
        <f t="shared" si="111"/>
        <v>-12.265318217039116</v>
      </c>
      <c r="DE190">
        <f t="shared" si="112"/>
        <v>18.37752237748866</v>
      </c>
      <c r="DF190" s="17">
        <f t="shared" si="113"/>
        <v>13.984809655351388</v>
      </c>
      <c r="DG190">
        <f t="shared" si="114"/>
        <v>-9.7695411198522155</v>
      </c>
      <c r="DI190" s="15"/>
      <c r="DJ190" s="15"/>
      <c r="DN190" s="15"/>
      <c r="DO190" s="15"/>
      <c r="DS190" s="15"/>
      <c r="DT190" s="15"/>
    </row>
    <row r="191" spans="2:124" x14ac:dyDescent="0.25">
      <c r="B191">
        <v>1</v>
      </c>
      <c r="C191">
        <v>174</v>
      </c>
      <c r="D191" t="s">
        <v>183</v>
      </c>
      <c r="E191">
        <v>1806101395.4809101</v>
      </c>
      <c r="F191">
        <f t="shared" si="115"/>
        <v>14.416666666666666</v>
      </c>
      <c r="G191">
        <f t="shared" si="116"/>
        <v>9.2567421281822142</v>
      </c>
      <c r="AG191" s="12">
        <f t="shared" si="125"/>
        <v>14.333333333333334</v>
      </c>
      <c r="AH191" s="24">
        <f t="shared" si="136"/>
        <v>9.2137167637920268</v>
      </c>
      <c r="AI191" s="23">
        <f t="shared" si="137"/>
        <v>8.7282407869079268</v>
      </c>
      <c r="AJ191" s="23">
        <f t="shared" si="138"/>
        <v>7.8832424953834943</v>
      </c>
      <c r="AK191" s="29">
        <f t="shared" si="134"/>
        <v>6.8605988794731045</v>
      </c>
      <c r="AL191" s="30">
        <f t="shared" si="135"/>
        <v>6.7712882283749245</v>
      </c>
      <c r="AM191" s="31">
        <f t="shared" si="133"/>
        <v>6.6962834036948644</v>
      </c>
      <c r="AN191" s="1">
        <f t="shared" si="126"/>
        <v>9.201341119293098E-2</v>
      </c>
      <c r="AO191" s="1">
        <f t="shared" si="127"/>
        <v>6.9046924205550239E-2</v>
      </c>
      <c r="AP191" s="1">
        <f t="shared" si="128"/>
        <v>0.10377717989162528</v>
      </c>
      <c r="AQ191" s="1">
        <f t="shared" si="129"/>
        <v>0.13536025824032638</v>
      </c>
      <c r="AR191" s="1">
        <f t="shared" si="117"/>
        <v>1.5915724439921917E-2</v>
      </c>
      <c r="AT191" s="1">
        <f t="shared" si="130"/>
        <v>14.333333333333334</v>
      </c>
      <c r="AU191" s="1">
        <f t="shared" si="118"/>
        <v>118.11300993209272</v>
      </c>
      <c r="AV191" s="1">
        <f t="shared" si="119"/>
        <v>209.75451885983674</v>
      </c>
      <c r="AW191" s="1">
        <f t="shared" si="120"/>
        <v>92.853070678705905</v>
      </c>
      <c r="AX191" s="1">
        <f t="shared" si="121"/>
        <v>54.578004338665529</v>
      </c>
      <c r="AY191" s="1">
        <f t="shared" si="132"/>
        <v>3947.727594957345</v>
      </c>
      <c r="BF191" s="17"/>
      <c r="BH191" s="23">
        <f t="shared" si="122"/>
        <v>8.1783533254836378</v>
      </c>
      <c r="BI191">
        <f t="shared" si="123"/>
        <v>-0.54988746142428901</v>
      </c>
      <c r="BJ191">
        <v>78311415312835.5</v>
      </c>
      <c r="BK191">
        <v>720332917364.927</v>
      </c>
      <c r="BM191" s="28"/>
      <c r="BP191" s="33"/>
      <c r="BR191" s="29"/>
      <c r="BS191" s="21"/>
      <c r="BT191" s="33"/>
      <c r="BU191" s="33"/>
      <c r="BW191" s="17"/>
      <c r="BX191" s="17"/>
      <c r="BY191" s="33"/>
      <c r="BZ191" s="33"/>
      <c r="CD191" s="33"/>
      <c r="CE191" s="33"/>
      <c r="CJ191">
        <f t="shared" si="124"/>
        <v>7.3605988794731045</v>
      </c>
      <c r="CK191" s="17">
        <f t="shared" si="131"/>
        <v>7.3605988794731045</v>
      </c>
      <c r="CQ191" s="12"/>
      <c r="CT191">
        <f t="shared" si="102"/>
        <v>9.2999999999995531</v>
      </c>
      <c r="CU191">
        <f t="shared" si="103"/>
        <v>15.416666666666666</v>
      </c>
      <c r="CV191">
        <f t="shared" si="104"/>
        <v>22.400133679174765</v>
      </c>
      <c r="CW191">
        <f t="shared" si="105"/>
        <v>12.29710860113399</v>
      </c>
      <c r="CX191">
        <f t="shared" si="106"/>
        <v>-18.512473702800673</v>
      </c>
      <c r="CY191">
        <f t="shared" si="107"/>
        <v>-14.095886150067543</v>
      </c>
      <c r="CZ191">
        <f t="shared" si="108"/>
        <v>9.7875646789184376</v>
      </c>
      <c r="DB191">
        <f t="shared" si="109"/>
        <v>-9.2999999999995531</v>
      </c>
      <c r="DC191">
        <f t="shared" si="110"/>
        <v>-14.061939558038031</v>
      </c>
      <c r="DD191">
        <f t="shared" si="111"/>
        <v>-12.29710860113399</v>
      </c>
      <c r="DE191">
        <f t="shared" si="112"/>
        <v>18.512473702800673</v>
      </c>
      <c r="DF191" s="17">
        <f t="shared" si="113"/>
        <v>14.095886150067543</v>
      </c>
      <c r="DG191">
        <f t="shared" si="114"/>
        <v>-9.7875646789184376</v>
      </c>
      <c r="DI191" s="15"/>
      <c r="DJ191" s="15"/>
      <c r="DN191" s="15"/>
      <c r="DO191" s="15"/>
      <c r="DS191" s="15"/>
      <c r="DT191" s="15"/>
    </row>
    <row r="192" spans="2:124" x14ac:dyDescent="0.25">
      <c r="B192">
        <v>1</v>
      </c>
      <c r="C192">
        <v>175</v>
      </c>
      <c r="D192" t="s">
        <v>184</v>
      </c>
      <c r="E192">
        <v>1862342437.4642999</v>
      </c>
      <c r="F192">
        <f t="shared" si="115"/>
        <v>14.5</v>
      </c>
      <c r="G192">
        <f t="shared" si="116"/>
        <v>9.2700595397105801</v>
      </c>
      <c r="AG192" s="12">
        <f t="shared" si="125"/>
        <v>14.416666666666666</v>
      </c>
      <c r="AH192" s="24">
        <f t="shared" si="136"/>
        <v>9.1545466189705618</v>
      </c>
      <c r="AI192" s="23">
        <f t="shared" si="137"/>
        <v>8.6657349057660351</v>
      </c>
      <c r="AJ192" s="23">
        <f t="shared" si="138"/>
        <v>7.8779839363298994</v>
      </c>
      <c r="AK192" s="29">
        <f t="shared" si="134"/>
        <v>6.8611160993394176</v>
      </c>
      <c r="AL192" s="30">
        <f t="shared" si="135"/>
        <v>6.7718054482412375</v>
      </c>
      <c r="AM192" s="31">
        <f t="shared" si="133"/>
        <v>6.6968006235611774</v>
      </c>
      <c r="AN192" s="1">
        <f t="shared" si="126"/>
        <v>0.1019886310581599</v>
      </c>
      <c r="AO192" s="1">
        <f t="shared" si="127"/>
        <v>6.2860026965180185E-2</v>
      </c>
      <c r="AP192" s="1">
        <f t="shared" si="128"/>
        <v>7.6937014525317329E-2</v>
      </c>
      <c r="AQ192" s="1">
        <f t="shared" si="129"/>
        <v>0.10509939657451055</v>
      </c>
      <c r="AR192" s="1">
        <f t="shared" si="117"/>
        <v>9.7626944281303418E-2</v>
      </c>
      <c r="AT192" s="1">
        <f t="shared" si="130"/>
        <v>14.416666666666666</v>
      </c>
      <c r="AU192" s="1">
        <f t="shared" si="118"/>
        <v>96.138308122252482</v>
      </c>
      <c r="AV192" s="1">
        <f t="shared" si="119"/>
        <v>253.07594898160221</v>
      </c>
      <c r="AW192" s="1">
        <f t="shared" si="120"/>
        <v>168.93877481623716</v>
      </c>
      <c r="AX192" s="1">
        <f t="shared" si="121"/>
        <v>90.531466383034328</v>
      </c>
      <c r="AY192" s="1">
        <f t="shared" si="132"/>
        <v>104.92056189168004</v>
      </c>
      <c r="BF192" s="17"/>
      <c r="BH192" s="23">
        <f t="shared" si="122"/>
        <v>8.1906487556847054</v>
      </c>
      <c r="BI192">
        <f t="shared" si="123"/>
        <v>-0.47508615008132971</v>
      </c>
      <c r="BJ192">
        <v>79042600473178</v>
      </c>
      <c r="BK192">
        <v>726660465470.29504</v>
      </c>
      <c r="BM192" s="28"/>
      <c r="BP192" s="33"/>
      <c r="BR192" s="29"/>
      <c r="BS192" s="21"/>
      <c r="BT192" s="33"/>
      <c r="BU192" s="33"/>
      <c r="BW192" s="17"/>
      <c r="BX192" s="17"/>
      <c r="BY192" s="33"/>
      <c r="BZ192" s="33"/>
      <c r="CD192" s="33"/>
      <c r="CE192" s="33"/>
      <c r="CJ192">
        <f t="shared" si="124"/>
        <v>7.3611160993394176</v>
      </c>
      <c r="CK192" s="17">
        <f t="shared" si="131"/>
        <v>7.3611160993394176</v>
      </c>
      <c r="CQ192" s="12"/>
      <c r="CT192">
        <f t="shared" si="102"/>
        <v>9.2999999999996295</v>
      </c>
      <c r="CU192">
        <f t="shared" si="103"/>
        <v>15.5</v>
      </c>
      <c r="CV192">
        <f t="shared" si="104"/>
        <v>22.492421069806817</v>
      </c>
      <c r="CW192">
        <f t="shared" si="105"/>
        <v>12.32889980711575</v>
      </c>
      <c r="CX192">
        <f t="shared" si="106"/>
        <v>-18.647425028112686</v>
      </c>
      <c r="CY192">
        <f t="shared" si="107"/>
        <v>-14.206962644783701</v>
      </c>
      <c r="CZ192">
        <f t="shared" si="108"/>
        <v>9.8055883099644081</v>
      </c>
      <c r="DB192">
        <f t="shared" si="109"/>
        <v>-9.2999999999996295</v>
      </c>
      <c r="DC192">
        <f t="shared" si="110"/>
        <v>-14.141931484694815</v>
      </c>
      <c r="DD192">
        <f t="shared" si="111"/>
        <v>-12.32889980711575</v>
      </c>
      <c r="DE192">
        <f t="shared" si="112"/>
        <v>18.647425028112686</v>
      </c>
      <c r="DF192" s="17">
        <f t="shared" si="113"/>
        <v>14.206962644783701</v>
      </c>
      <c r="DG192">
        <f t="shared" si="114"/>
        <v>-9.8055883099644081</v>
      </c>
      <c r="DI192" s="15"/>
      <c r="DJ192" s="15"/>
      <c r="DN192" s="15"/>
      <c r="DO192" s="15"/>
      <c r="DS192" s="15"/>
      <c r="DT192" s="15"/>
    </row>
    <row r="193" spans="2:124" x14ac:dyDescent="0.25">
      <c r="B193">
        <v>1</v>
      </c>
      <c r="C193">
        <v>176</v>
      </c>
      <c r="D193" t="s">
        <v>185</v>
      </c>
      <c r="E193">
        <v>2262728260.8642201</v>
      </c>
      <c r="F193">
        <f t="shared" si="115"/>
        <v>14.583333333333334</v>
      </c>
      <c r="G193">
        <f t="shared" si="116"/>
        <v>9.3546324011074855</v>
      </c>
      <c r="AG193" s="12">
        <f t="shared" si="125"/>
        <v>14.5</v>
      </c>
      <c r="AH193" s="24">
        <f t="shared" si="136"/>
        <v>9.1890027362980771</v>
      </c>
      <c r="AI193" s="23">
        <f t="shared" si="137"/>
        <v>8.6456416219294763</v>
      </c>
      <c r="AJ193" s="23">
        <f t="shared" si="138"/>
        <v>7.8718992034061097</v>
      </c>
      <c r="AK193" s="29">
        <f t="shared" si="134"/>
        <v>6.8616333192057315</v>
      </c>
      <c r="AL193" s="30">
        <f t="shared" si="135"/>
        <v>6.7723226681075515</v>
      </c>
      <c r="AM193" s="31">
        <f t="shared" si="133"/>
        <v>6.6973178434274914</v>
      </c>
      <c r="AN193" s="1">
        <f t="shared" si="126"/>
        <v>1.9902606817497989E-2</v>
      </c>
      <c r="AO193" s="1">
        <f t="shared" si="127"/>
        <v>4.9978810004153239E-2</v>
      </c>
      <c r="AP193" s="1">
        <f t="shared" si="128"/>
        <v>7.4448768693064687E-2</v>
      </c>
      <c r="AQ193" s="1">
        <f t="shared" si="129"/>
        <v>0.16442606394805789</v>
      </c>
      <c r="AR193" s="1">
        <f t="shared" si="117"/>
        <v>3.6839678058528197E-2</v>
      </c>
      <c r="AT193" s="1">
        <f t="shared" si="130"/>
        <v>14.5</v>
      </c>
      <c r="AU193" s="1">
        <f t="shared" si="118"/>
        <v>2524.5273093164583</v>
      </c>
      <c r="AV193" s="1">
        <f t="shared" si="119"/>
        <v>400.33925558304372</v>
      </c>
      <c r="AW193" s="1">
        <f t="shared" si="120"/>
        <v>180.42011748388202</v>
      </c>
      <c r="AX193" s="1">
        <f t="shared" si="121"/>
        <v>36.987815152076458</v>
      </c>
      <c r="AY193" s="1">
        <f t="shared" si="132"/>
        <v>736.83177750382561</v>
      </c>
      <c r="BF193" s="17"/>
      <c r="BH193" s="23">
        <f t="shared" si="122"/>
        <v>8.2029441884967991</v>
      </c>
      <c r="BI193">
        <f t="shared" si="123"/>
        <v>-0.4426974334326772</v>
      </c>
      <c r="BJ193">
        <v>79778206587011.594</v>
      </c>
      <c r="BK193">
        <v>733020969102.78699</v>
      </c>
      <c r="BM193" s="28"/>
      <c r="BP193" s="33"/>
      <c r="BR193" s="29"/>
      <c r="BS193" s="21"/>
      <c r="BT193" s="33"/>
      <c r="BU193" s="33"/>
      <c r="BW193" s="17"/>
      <c r="BX193" s="17"/>
      <c r="BY193" s="33"/>
      <c r="BZ193" s="33"/>
      <c r="CD193" s="33"/>
      <c r="CE193" s="33"/>
      <c r="CJ193">
        <f t="shared" si="124"/>
        <v>7.3616333192057315</v>
      </c>
      <c r="CK193" s="17">
        <f t="shared" si="131"/>
        <v>7.3616333192057315</v>
      </c>
      <c r="CQ193" s="12"/>
      <c r="CT193">
        <f t="shared" si="102"/>
        <v>9.2999999999996916</v>
      </c>
      <c r="CU193">
        <f t="shared" si="103"/>
        <v>15.583333333333334</v>
      </c>
      <c r="CV193">
        <f t="shared" si="104"/>
        <v>22.584770649841293</v>
      </c>
      <c r="CW193">
        <f t="shared" si="105"/>
        <v>12.360691823987377</v>
      </c>
      <c r="CX193">
        <f t="shared" si="106"/>
        <v>-18.782376353424702</v>
      </c>
      <c r="CY193">
        <f t="shared" si="107"/>
        <v>-14.318039139499856</v>
      </c>
      <c r="CZ193">
        <f t="shared" si="108"/>
        <v>9.823612012745599</v>
      </c>
      <c r="DB193">
        <f t="shared" si="109"/>
        <v>-9.2999999999996916</v>
      </c>
      <c r="DC193">
        <f t="shared" si="110"/>
        <v>-14.221985598171134</v>
      </c>
      <c r="DD193">
        <f t="shared" si="111"/>
        <v>-12.360691823987377</v>
      </c>
      <c r="DE193">
        <f t="shared" si="112"/>
        <v>18.782376353424702</v>
      </c>
      <c r="DF193" s="17">
        <f t="shared" si="113"/>
        <v>14.318039139499856</v>
      </c>
      <c r="DG193">
        <f t="shared" si="114"/>
        <v>-9.823612012745599</v>
      </c>
      <c r="DI193" s="15"/>
      <c r="DJ193" s="15"/>
      <c r="DN193" s="15"/>
      <c r="DO193" s="15"/>
      <c r="DS193" s="15"/>
      <c r="DT193" s="15"/>
    </row>
    <row r="194" spans="2:124" x14ac:dyDescent="0.25">
      <c r="B194">
        <v>1</v>
      </c>
      <c r="C194">
        <v>177</v>
      </c>
      <c r="D194" t="s">
        <v>186</v>
      </c>
      <c r="E194">
        <v>1937027811.84501</v>
      </c>
      <c r="F194">
        <f t="shared" si="115"/>
        <v>14.666666666666666</v>
      </c>
      <c r="G194">
        <f t="shared" si="116"/>
        <v>9.2871358563639781</v>
      </c>
      <c r="AG194" s="12">
        <f t="shared" si="125"/>
        <v>14.583333333333334</v>
      </c>
      <c r="AH194" s="24">
        <f t="shared" si="136"/>
        <v>9.2501808100277572</v>
      </c>
      <c r="AI194" s="23">
        <f t="shared" si="137"/>
        <v>8.6889038234251146</v>
      </c>
      <c r="AJ194" s="23">
        <f t="shared" si="138"/>
        <v>7.9299711852556527</v>
      </c>
      <c r="AK194" s="29">
        <f t="shared" si="134"/>
        <v>6.8621505390720445</v>
      </c>
      <c r="AL194" s="30">
        <f t="shared" si="135"/>
        <v>6.7728398879738645</v>
      </c>
      <c r="AM194" s="31">
        <f t="shared" si="133"/>
        <v>6.6978350632938044</v>
      </c>
      <c r="AN194" s="1">
        <f t="shared" si="126"/>
        <v>0.1368556174380747</v>
      </c>
      <c r="AO194" s="1">
        <f t="shared" si="127"/>
        <v>0.1016405166299075</v>
      </c>
      <c r="AP194" s="1">
        <f t="shared" si="128"/>
        <v>6.5737109990161371E-2</v>
      </c>
      <c r="AQ194" s="1">
        <f t="shared" si="129"/>
        <v>0.14818091913272805</v>
      </c>
      <c r="AR194" s="1">
        <f t="shared" si="117"/>
        <v>4.2329854736320019E-2</v>
      </c>
      <c r="AT194" s="1">
        <f t="shared" si="130"/>
        <v>14.583333333333334</v>
      </c>
      <c r="AU194" s="1">
        <f t="shared" si="118"/>
        <v>53.391822225496824</v>
      </c>
      <c r="AV194" s="1">
        <f t="shared" si="119"/>
        <v>96.79797505480694</v>
      </c>
      <c r="AW194" s="1">
        <f t="shared" si="120"/>
        <v>231.40822203843075</v>
      </c>
      <c r="AX194" s="1">
        <f t="shared" si="121"/>
        <v>45.54234945852501</v>
      </c>
      <c r="AY194" s="1">
        <f t="shared" si="132"/>
        <v>558.09283097665013</v>
      </c>
      <c r="BF194" s="17"/>
      <c r="BH194" s="23">
        <f t="shared" si="122"/>
        <v>8.215239623917741</v>
      </c>
      <c r="BI194">
        <f t="shared" si="123"/>
        <v>-0.4736641995073736</v>
      </c>
      <c r="BJ194">
        <v>80518260389122.406</v>
      </c>
      <c r="BK194">
        <v>739414599941.80505</v>
      </c>
      <c r="BM194" s="28"/>
      <c r="BP194" s="33"/>
      <c r="BR194" s="29"/>
      <c r="BS194" s="21"/>
      <c r="BT194" s="33"/>
      <c r="BU194" s="33"/>
      <c r="BW194" s="17"/>
      <c r="BX194" s="17"/>
      <c r="BY194" s="33"/>
      <c r="BZ194" s="33"/>
      <c r="CD194" s="33"/>
      <c r="CE194" s="33"/>
      <c r="CJ194">
        <f t="shared" si="124"/>
        <v>7.3621505390720445</v>
      </c>
      <c r="CK194" s="17">
        <f t="shared" si="131"/>
        <v>7.3621505390720445</v>
      </c>
      <c r="CQ194" s="12"/>
      <c r="CT194">
        <f t="shared" si="102"/>
        <v>9.2999999999997449</v>
      </c>
      <c r="CU194">
        <f t="shared" si="103"/>
        <v>15.666666666666666</v>
      </c>
      <c r="CV194">
        <f t="shared" si="104"/>
        <v>22.677182367475279</v>
      </c>
      <c r="CW194">
        <f t="shared" si="105"/>
        <v>12.392484640898997</v>
      </c>
      <c r="CX194">
        <f t="shared" si="106"/>
        <v>-18.917327678736715</v>
      </c>
      <c r="CY194">
        <f t="shared" si="107"/>
        <v>-14.429115634216011</v>
      </c>
      <c r="CZ194">
        <f t="shared" si="108"/>
        <v>9.8416357870183084</v>
      </c>
      <c r="DB194">
        <f t="shared" si="109"/>
        <v>-9.2999999999997449</v>
      </c>
      <c r="DC194">
        <f t="shared" si="110"/>
        <v>-14.302101846666224</v>
      </c>
      <c r="DD194">
        <f t="shared" si="111"/>
        <v>-12.392484640898997</v>
      </c>
      <c r="DE194">
        <f t="shared" si="112"/>
        <v>18.917327678736715</v>
      </c>
      <c r="DF194" s="17">
        <f t="shared" si="113"/>
        <v>14.429115634216011</v>
      </c>
      <c r="DG194">
        <f t="shared" si="114"/>
        <v>-9.8416357870183084</v>
      </c>
      <c r="DI194" s="15"/>
      <c r="DJ194" s="15"/>
      <c r="DN194" s="15"/>
      <c r="DO194" s="15"/>
      <c r="DS194" s="15"/>
      <c r="DT194" s="15"/>
    </row>
    <row r="195" spans="2:124" x14ac:dyDescent="0.25">
      <c r="B195">
        <v>1</v>
      </c>
      <c r="C195">
        <v>178</v>
      </c>
      <c r="D195" t="s">
        <v>187</v>
      </c>
      <c r="E195">
        <v>1933692381.3629601</v>
      </c>
      <c r="F195">
        <f t="shared" si="115"/>
        <v>14.75</v>
      </c>
      <c r="G195">
        <f t="shared" si="116"/>
        <v>9.286387386136548</v>
      </c>
      <c r="AG195" s="12">
        <f t="shared" si="125"/>
        <v>14.666666666666666</v>
      </c>
      <c r="AH195" s="24">
        <f t="shared" si="136"/>
        <v>9.2443014246417157</v>
      </c>
      <c r="AI195" s="23">
        <f t="shared" si="137"/>
        <v>8.6838998886480852</v>
      </c>
      <c r="AJ195" s="23">
        <f t="shared" si="138"/>
        <v>7.8352996083585635</v>
      </c>
      <c r="AK195" s="29">
        <f t="shared" si="134"/>
        <v>6.8626677589383576</v>
      </c>
      <c r="AL195" s="30">
        <f t="shared" si="135"/>
        <v>6.7733571078401775</v>
      </c>
      <c r="AM195" s="31">
        <f t="shared" si="133"/>
        <v>6.6983522831601174</v>
      </c>
      <c r="AN195" s="1">
        <f t="shared" si="126"/>
        <v>0.11209417113217161</v>
      </c>
      <c r="AO195" s="1">
        <f t="shared" si="127"/>
        <v>0.10166498675724284</v>
      </c>
      <c r="AP195" s="1">
        <f t="shared" si="128"/>
        <v>3.2379342803827049E-6</v>
      </c>
      <c r="AQ195" s="1">
        <f t="shared" si="129"/>
        <v>0.13059006889774902</v>
      </c>
      <c r="AR195" s="1">
        <f t="shared" si="117"/>
        <v>2.9691829785460856E-2</v>
      </c>
      <c r="AT195" s="1">
        <f t="shared" si="130"/>
        <v>14.666666666666666</v>
      </c>
      <c r="AU195" s="1">
        <f t="shared" si="118"/>
        <v>79.585498339246712</v>
      </c>
      <c r="AV195" s="1">
        <f t="shared" si="119"/>
        <v>96.751383326617116</v>
      </c>
      <c r="AW195" s="1">
        <f t="shared" si="120"/>
        <v>95381454435.467072</v>
      </c>
      <c r="AX195" s="1">
        <f t="shared" si="121"/>
        <v>58.638074103155276</v>
      </c>
      <c r="AY195" s="1">
        <f t="shared" si="132"/>
        <v>1134.2951511822837</v>
      </c>
      <c r="BF195" s="17"/>
      <c r="BH195" s="23">
        <f t="shared" si="122"/>
        <v>8.2275350619453604</v>
      </c>
      <c r="BI195">
        <f t="shared" si="123"/>
        <v>-0.45636482670272471</v>
      </c>
      <c r="BJ195">
        <v>81262788775993.094</v>
      </c>
      <c r="BK195">
        <v>745841530561.27795</v>
      </c>
      <c r="BM195" s="28"/>
      <c r="BP195" s="33"/>
      <c r="BR195" s="29"/>
      <c r="BS195" s="21"/>
      <c r="BT195" s="33"/>
      <c r="BU195" s="33"/>
      <c r="BW195" s="17"/>
      <c r="BX195" s="17"/>
      <c r="BY195" s="33"/>
      <c r="BZ195" s="33"/>
      <c r="CD195" s="33"/>
      <c r="CE195" s="33"/>
      <c r="CJ195">
        <f t="shared" si="124"/>
        <v>7.3626677589383576</v>
      </c>
      <c r="CK195" s="17">
        <f t="shared" si="131"/>
        <v>7.3626677589383576</v>
      </c>
      <c r="CQ195" s="12"/>
      <c r="CT195">
        <f t="shared" si="102"/>
        <v>9.2999999999997875</v>
      </c>
      <c r="CU195">
        <f t="shared" si="103"/>
        <v>15.75</v>
      </c>
      <c r="CV195">
        <f t="shared" si="104"/>
        <v>22.769656170949006</v>
      </c>
      <c r="CW195">
        <f t="shared" si="105"/>
        <v>12.424278247145915</v>
      </c>
      <c r="CX195">
        <f t="shared" si="106"/>
        <v>-19.052279004048728</v>
      </c>
      <c r="CY195">
        <f t="shared" si="107"/>
        <v>-14.540192128932166</v>
      </c>
      <c r="CZ195">
        <f t="shared" si="108"/>
        <v>9.8596596325396639</v>
      </c>
      <c r="DB195">
        <f t="shared" si="109"/>
        <v>-9.2999999999997875</v>
      </c>
      <c r="DC195">
        <f t="shared" si="110"/>
        <v>-14.382280178422462</v>
      </c>
      <c r="DD195">
        <f t="shared" si="111"/>
        <v>-12.424278247145915</v>
      </c>
      <c r="DE195">
        <f t="shared" si="112"/>
        <v>19.052279004048728</v>
      </c>
      <c r="DF195" s="17">
        <f t="shared" si="113"/>
        <v>14.540192128932166</v>
      </c>
      <c r="DG195">
        <f t="shared" si="114"/>
        <v>-9.8596596325396639</v>
      </c>
      <c r="DI195" s="15"/>
      <c r="DJ195" s="15"/>
      <c r="DN195" s="15"/>
      <c r="DO195" s="15"/>
      <c r="DS195" s="15"/>
      <c r="DT195" s="15"/>
    </row>
    <row r="196" spans="2:124" x14ac:dyDescent="0.25">
      <c r="B196">
        <v>1</v>
      </c>
      <c r="C196">
        <v>179</v>
      </c>
      <c r="D196" t="s">
        <v>188</v>
      </c>
      <c r="E196">
        <v>1628780514.8254199</v>
      </c>
      <c r="F196">
        <f t="shared" si="115"/>
        <v>14.833333333333334</v>
      </c>
      <c r="G196">
        <f t="shared" si="116"/>
        <v>9.2118625652033153</v>
      </c>
      <c r="AG196" s="12">
        <f t="shared" si="125"/>
        <v>14.75</v>
      </c>
      <c r="AH196" s="24">
        <f t="shared" si="136"/>
        <v>9.2724812831146384</v>
      </c>
      <c r="AI196" s="23">
        <f t="shared" si="137"/>
        <v>8.7374487483147334</v>
      </c>
      <c r="AJ196" s="23">
        <f t="shared" si="138"/>
        <v>7.8310438979061407</v>
      </c>
      <c r="AK196" s="29">
        <f t="shared" si="134"/>
        <v>6.8631849788046715</v>
      </c>
      <c r="AL196" s="30">
        <f t="shared" si="135"/>
        <v>6.7738743277064914</v>
      </c>
      <c r="AM196" s="31">
        <f t="shared" si="133"/>
        <v>6.6988695030264314</v>
      </c>
      <c r="AN196" s="1">
        <f t="shared" si="126"/>
        <v>5.2429437264581151E-2</v>
      </c>
      <c r="AO196" s="1">
        <f t="shared" si="127"/>
        <v>8.088472894961575E-2</v>
      </c>
      <c r="AP196" s="1">
        <f t="shared" si="128"/>
        <v>3.454154583207894E-2</v>
      </c>
      <c r="AQ196" s="1">
        <f t="shared" si="129"/>
        <v>0.15920013063800187</v>
      </c>
      <c r="AR196" s="1">
        <f t="shared" si="117"/>
        <v>0.11064763587099573</v>
      </c>
      <c r="AT196" s="1">
        <f t="shared" si="130"/>
        <v>14.75</v>
      </c>
      <c r="AU196" s="1">
        <f t="shared" si="118"/>
        <v>363.78903704777713</v>
      </c>
      <c r="AV196" s="1">
        <f t="shared" si="119"/>
        <v>152.85052369446319</v>
      </c>
      <c r="AW196" s="1">
        <f t="shared" si="120"/>
        <v>838.13979372380709</v>
      </c>
      <c r="AX196" s="1">
        <f t="shared" si="121"/>
        <v>39.456009587080032</v>
      </c>
      <c r="AY196" s="1">
        <f t="shared" si="132"/>
        <v>81.679998630121148</v>
      </c>
      <c r="BF196" s="17"/>
      <c r="BH196" s="23">
        <f t="shared" si="122"/>
        <v>8.2398305025774867</v>
      </c>
      <c r="BI196">
        <f t="shared" si="123"/>
        <v>-0.49761824573724667</v>
      </c>
      <c r="BJ196">
        <v>82011818806780.297</v>
      </c>
      <c r="BK196">
        <v>752301934434.30603</v>
      </c>
      <c r="BM196" s="28"/>
      <c r="BP196" s="33"/>
      <c r="BR196" s="29"/>
      <c r="BS196" s="21"/>
      <c r="BT196" s="33"/>
      <c r="BU196" s="33"/>
      <c r="BW196" s="17"/>
      <c r="BX196" s="17"/>
      <c r="BY196" s="33"/>
      <c r="BZ196" s="33"/>
      <c r="CD196" s="33"/>
      <c r="CE196" s="33"/>
      <c r="CJ196">
        <f t="shared" si="124"/>
        <v>7.3631849788046715</v>
      </c>
      <c r="CK196" s="17">
        <f t="shared" si="131"/>
        <v>7.3631849788046715</v>
      </c>
      <c r="CQ196" s="12"/>
      <c r="CT196">
        <f t="shared" si="102"/>
        <v>9.2999999999998231</v>
      </c>
      <c r="CU196">
        <f t="shared" si="103"/>
        <v>15.833333333333334</v>
      </c>
      <c r="CV196">
        <f t="shared" si="104"/>
        <v>22.862192008545819</v>
      </c>
      <c r="CW196">
        <f t="shared" si="105"/>
        <v>12.456072632166661</v>
      </c>
      <c r="CX196">
        <f t="shared" si="106"/>
        <v>-19.187230329360744</v>
      </c>
      <c r="CY196">
        <f t="shared" si="107"/>
        <v>-14.651268623648324</v>
      </c>
      <c r="CZ196">
        <f t="shared" si="108"/>
        <v>9.8776835490676174</v>
      </c>
      <c r="DB196">
        <f t="shared" si="109"/>
        <v>-9.2999999999998231</v>
      </c>
      <c r="DC196">
        <f t="shared" si="110"/>
        <v>-14.462520541725345</v>
      </c>
      <c r="DD196">
        <f t="shared" si="111"/>
        <v>-12.456072632166661</v>
      </c>
      <c r="DE196">
        <f t="shared" si="112"/>
        <v>19.187230329360744</v>
      </c>
      <c r="DF196" s="17">
        <f t="shared" si="113"/>
        <v>14.651268623648324</v>
      </c>
      <c r="DG196">
        <f t="shared" si="114"/>
        <v>-9.8776835490676174</v>
      </c>
      <c r="DI196" s="15"/>
      <c r="DJ196" s="15"/>
      <c r="DN196" s="15"/>
      <c r="DO196" s="15"/>
      <c r="DS196" s="15"/>
      <c r="DT196" s="15"/>
    </row>
    <row r="197" spans="2:124" x14ac:dyDescent="0.25">
      <c r="B197">
        <v>1</v>
      </c>
      <c r="C197">
        <v>180</v>
      </c>
      <c r="D197" t="s">
        <v>189</v>
      </c>
      <c r="E197">
        <v>1794985339.8721099</v>
      </c>
      <c r="F197">
        <f t="shared" si="115"/>
        <v>14.916666666666666</v>
      </c>
      <c r="G197">
        <f t="shared" si="116"/>
        <v>9.2540609059290198</v>
      </c>
      <c r="AG197" s="12">
        <f t="shared" si="125"/>
        <v>14.833333333333334</v>
      </c>
      <c r="AH197" s="24">
        <f t="shared" si="136"/>
        <v>9.2634081232172019</v>
      </c>
      <c r="AI197" s="23">
        <f t="shared" si="137"/>
        <v>8.7294953087366363</v>
      </c>
      <c r="AJ197" s="23">
        <f t="shared" si="138"/>
        <v>7.9257489876959148</v>
      </c>
      <c r="AK197" s="29">
        <f t="shared" si="134"/>
        <v>6.8637021986709845</v>
      </c>
      <c r="AL197" s="30">
        <f t="shared" si="135"/>
        <v>6.7743915475728045</v>
      </c>
      <c r="AM197" s="31">
        <f t="shared" si="133"/>
        <v>6.6993867228927444</v>
      </c>
      <c r="AN197" s="1">
        <f t="shared" si="126"/>
        <v>7.268975839770328E-2</v>
      </c>
      <c r="AO197" s="1">
        <f t="shared" si="127"/>
        <v>0.12342693243043444</v>
      </c>
      <c r="AP197" s="1">
        <f t="shared" si="128"/>
        <v>9.8538208959137383E-2</v>
      </c>
      <c r="AQ197" s="1">
        <f t="shared" si="129"/>
        <v>0.1375188855321095</v>
      </c>
      <c r="AR197" s="1">
        <f t="shared" si="117"/>
        <v>0.19139766079978765</v>
      </c>
      <c r="AT197" s="1">
        <f t="shared" si="130"/>
        <v>14.833333333333334</v>
      </c>
      <c r="AU197" s="1">
        <f t="shared" si="118"/>
        <v>189.25769622247176</v>
      </c>
      <c r="AV197" s="1">
        <f t="shared" si="119"/>
        <v>65.641746720799418</v>
      </c>
      <c r="AW197" s="1">
        <f t="shared" si="120"/>
        <v>102.98895975220161</v>
      </c>
      <c r="AX197" s="1">
        <f t="shared" si="121"/>
        <v>52.878035461039751</v>
      </c>
      <c r="AY197" s="1">
        <f t="shared" si="132"/>
        <v>27.297743500880742</v>
      </c>
      <c r="BF197" s="17"/>
      <c r="BH197" s="23">
        <f t="shared" si="122"/>
        <v>8.2521259458119474</v>
      </c>
      <c r="BI197">
        <f t="shared" si="123"/>
        <v>-0.4773693629246889</v>
      </c>
      <c r="BJ197">
        <v>82765377704298.203</v>
      </c>
      <c r="BK197">
        <v>758795985937.85706</v>
      </c>
      <c r="BM197" s="28"/>
      <c r="BP197" s="33"/>
      <c r="BR197" s="29"/>
      <c r="BS197" s="21"/>
      <c r="BT197" s="33"/>
      <c r="BU197" s="33"/>
      <c r="BW197" s="17"/>
      <c r="BX197" s="17"/>
      <c r="BY197" s="33"/>
      <c r="BZ197" s="33"/>
      <c r="CD197" s="33"/>
      <c r="CE197" s="33"/>
      <c r="CJ197">
        <f t="shared" si="124"/>
        <v>7.3637021986709845</v>
      </c>
      <c r="CK197" s="17">
        <f t="shared" si="131"/>
        <v>7.3637021986709845</v>
      </c>
      <c r="CQ197" s="12"/>
      <c r="CT197">
        <f t="shared" si="102"/>
        <v>9.2999999999998533</v>
      </c>
      <c r="CU197">
        <f t="shared" si="103"/>
        <v>15.916666666666666</v>
      </c>
      <c r="CV197">
        <f t="shared" si="104"/>
        <v>22.954789828592169</v>
      </c>
      <c r="CW197">
        <f t="shared" si="105"/>
        <v>12.487867785541081</v>
      </c>
      <c r="CX197">
        <f t="shared" si="106"/>
        <v>-19.322181654672757</v>
      </c>
      <c r="CY197">
        <f t="shared" si="107"/>
        <v>-14.762345118364475</v>
      </c>
      <c r="CZ197">
        <f t="shared" si="108"/>
        <v>9.895707536360943</v>
      </c>
      <c r="DB197">
        <f t="shared" si="109"/>
        <v>-9.2999999999998533</v>
      </c>
      <c r="DC197">
        <f t="shared" si="110"/>
        <v>-14.542822884903469</v>
      </c>
      <c r="DD197">
        <f t="shared" si="111"/>
        <v>-12.487867785541081</v>
      </c>
      <c r="DE197">
        <f t="shared" si="112"/>
        <v>19.322181654672757</v>
      </c>
      <c r="DF197" s="17">
        <f t="shared" si="113"/>
        <v>14.762345118364475</v>
      </c>
      <c r="DG197">
        <f t="shared" si="114"/>
        <v>-9.895707536360943</v>
      </c>
      <c r="DI197" s="15"/>
      <c r="DJ197" s="15"/>
      <c r="DN197" s="15"/>
      <c r="DO197" s="15"/>
      <c r="DS197" s="15"/>
      <c r="DT197" s="15"/>
    </row>
    <row r="198" spans="2:124" x14ac:dyDescent="0.25">
      <c r="B198">
        <v>1</v>
      </c>
      <c r="C198">
        <v>181</v>
      </c>
      <c r="D198" t="s">
        <v>190</v>
      </c>
      <c r="E198">
        <v>1894472305.16505</v>
      </c>
      <c r="F198">
        <f t="shared" si="115"/>
        <v>15</v>
      </c>
      <c r="G198">
        <f t="shared" si="116"/>
        <v>9.2774882608108484</v>
      </c>
      <c r="AG198" s="12">
        <f t="shared" si="125"/>
        <v>14.916666666666666</v>
      </c>
      <c r="AH198" s="24">
        <f t="shared" si="136"/>
        <v>9.1956474560002253</v>
      </c>
      <c r="AI198" s="23">
        <f t="shared" si="137"/>
        <v>8.6639195130457818</v>
      </c>
      <c r="AJ198" s="23">
        <f t="shared" si="138"/>
        <v>7.9195419347651903</v>
      </c>
      <c r="AK198" s="29">
        <f t="shared" si="134"/>
        <v>6.8642194185372976</v>
      </c>
      <c r="AL198" s="30">
        <f t="shared" si="135"/>
        <v>6.7749087674391175</v>
      </c>
      <c r="AM198" s="31">
        <f t="shared" si="133"/>
        <v>6.6999039427590574</v>
      </c>
      <c r="AN198" s="1">
        <f t="shared" si="126"/>
        <v>5.1356089231970915E-2</v>
      </c>
      <c r="AO198" s="1">
        <f t="shared" si="127"/>
        <v>1.5706456422540701E-2</v>
      </c>
      <c r="AP198" s="1">
        <f t="shared" si="128"/>
        <v>4.6574069986330083E-2</v>
      </c>
      <c r="AQ198" s="1">
        <f t="shared" si="129"/>
        <v>0.15459305008715007</v>
      </c>
      <c r="AR198" s="1">
        <f t="shared" si="117"/>
        <v>0.18790893016346416</v>
      </c>
      <c r="AT198" s="1">
        <f t="shared" si="130"/>
        <v>14.916666666666666</v>
      </c>
      <c r="AU198" s="1">
        <f t="shared" si="118"/>
        <v>379.15440890574411</v>
      </c>
      <c r="AV198" s="1">
        <f t="shared" si="119"/>
        <v>4053.6250268198214</v>
      </c>
      <c r="AW198" s="1">
        <f t="shared" si="120"/>
        <v>461.01134929854391</v>
      </c>
      <c r="AX198" s="1">
        <f t="shared" si="121"/>
        <v>41.842735431221392</v>
      </c>
      <c r="AY198" s="1">
        <f t="shared" si="132"/>
        <v>28.320776722330631</v>
      </c>
      <c r="BF198" s="17"/>
      <c r="BH198" s="23">
        <f t="shared" si="122"/>
        <v>8.2644213916465787</v>
      </c>
      <c r="BI198">
        <f t="shared" si="123"/>
        <v>-0.39949812139920304</v>
      </c>
      <c r="BJ198">
        <v>83523492856010.594</v>
      </c>
      <c r="BK198">
        <v>765323860357.48499</v>
      </c>
      <c r="BM198" s="28"/>
      <c r="BP198" s="33"/>
      <c r="BR198" s="29"/>
      <c r="BS198" s="21"/>
      <c r="BT198" s="33"/>
      <c r="BU198" s="33"/>
      <c r="BW198" s="17"/>
      <c r="BX198" s="17"/>
      <c r="BY198" s="33"/>
      <c r="BZ198" s="33"/>
      <c r="CD198" s="33"/>
      <c r="CE198" s="33"/>
      <c r="CJ198">
        <f t="shared" si="124"/>
        <v>7.3642194185372976</v>
      </c>
      <c r="CK198" s="17">
        <f t="shared" si="131"/>
        <v>7.3642194185372976</v>
      </c>
      <c r="CQ198" s="12"/>
      <c r="CT198">
        <f t="shared" ref="CT198:CT240" si="139">LOG(Nmax/(1+(Nmax/No-1)*EXP(-Kg*CU198)))</f>
        <v>9.2999999999998781</v>
      </c>
      <c r="CU198">
        <f t="shared" ref="CU198:CU240" si="140">AG211</f>
        <v>16</v>
      </c>
      <c r="CV198">
        <f t="shared" ref="CV198:CV240" si="141">LOG(No*EXP((Kg-mo_11+so_11^2/a_11)*AG211+so_11^2/a_11^2*(EXP(-a_11*AG211)-1)))</f>
        <v>23.047449579457513</v>
      </c>
      <c r="CW198">
        <f t="shared" ref="CW198:CW240" si="142">LOG(No*EXP((Kg-mo_44+so_44^2/a_44)*AG211+so_44^2/a_44^2*(EXP(-a_44*AG211)-1)))</f>
        <v>12.519663696988445</v>
      </c>
      <c r="CX198">
        <f t="shared" ref="CX198:CX240" si="143">LOG(No*EXP((Kg-mo_16+so_16^2/a_16)*AG211+so_16^2/a_16^2*(EXP(-a_16*AG211)-1)))</f>
        <v>-19.457132979984774</v>
      </c>
      <c r="CY198">
        <f t="shared" ref="CY198:CY240" si="144">LOG(No*EXP((Kg-mo_64+so_64^2/a_64)*AG211+so_64^2/a_64^2*(EXP(-a_64*AG211)-1)))</f>
        <v>-14.873421613080634</v>
      </c>
      <c r="CZ198">
        <f t="shared" ref="CZ198:CZ240" si="145">LOG(No*EXP((Kg-mo_256+so_256^2/a_256)*AG211+so_256^2/a_256^2*(EXP(-a_256*AG211)-1)))</f>
        <v>9.9137315941792394</v>
      </c>
      <c r="DB198">
        <f t="shared" si="109"/>
        <v>-9.2999999999998781</v>
      </c>
      <c r="DC198">
        <f t="shared" si="110"/>
        <v>-14.623187156328434</v>
      </c>
      <c r="DD198">
        <f t="shared" si="111"/>
        <v>-12.519663696988445</v>
      </c>
      <c r="DE198">
        <f t="shared" si="112"/>
        <v>19.457132979984774</v>
      </c>
      <c r="DF198" s="17">
        <f t="shared" si="113"/>
        <v>14.873421613080634</v>
      </c>
      <c r="DG198">
        <f t="shared" si="114"/>
        <v>-9.9137315941792394</v>
      </c>
      <c r="DI198" s="15"/>
      <c r="DJ198" s="15"/>
      <c r="DN198" s="15"/>
      <c r="DO198" s="15"/>
      <c r="DS198" s="15"/>
      <c r="DT198" s="15"/>
    </row>
    <row r="199" spans="2:124" x14ac:dyDescent="0.25">
      <c r="B199">
        <v>1</v>
      </c>
      <c r="C199">
        <v>182</v>
      </c>
      <c r="D199" t="s">
        <v>191</v>
      </c>
      <c r="E199">
        <v>2211475885.1649799</v>
      </c>
      <c r="F199">
        <f t="shared" si="115"/>
        <v>15.083333333333334</v>
      </c>
      <c r="G199">
        <f t="shared" si="116"/>
        <v>9.3446822080072813</v>
      </c>
      <c r="AG199" s="12">
        <f t="shared" si="125"/>
        <v>15</v>
      </c>
      <c r="AH199" s="24">
        <f t="shared" si="136"/>
        <v>9.2702449346225837</v>
      </c>
      <c r="AI199" s="23">
        <f t="shared" si="137"/>
        <v>8.7071584885075861</v>
      </c>
      <c r="AJ199" s="23">
        <f t="shared" si="138"/>
        <v>7.8157541884695068</v>
      </c>
      <c r="AK199" s="29">
        <f t="shared" si="134"/>
        <v>6.8647366384036106</v>
      </c>
      <c r="AL199" s="30">
        <f t="shared" si="135"/>
        <v>6.7754259873054306</v>
      </c>
      <c r="AM199" s="31">
        <f t="shared" si="133"/>
        <v>6.7004211626253705</v>
      </c>
      <c r="AN199" s="1">
        <f t="shared" si="126"/>
        <v>0.11926095776846633</v>
      </c>
      <c r="AO199" s="1">
        <f t="shared" si="127"/>
        <v>4.7110233073859531E-2</v>
      </c>
      <c r="AP199" s="1">
        <f t="shared" si="128"/>
        <v>9.8185093938006444E-3</v>
      </c>
      <c r="AQ199" s="1">
        <f t="shared" si="129"/>
        <v>0.13700405440801863</v>
      </c>
      <c r="AR199" s="1">
        <f t="shared" si="117"/>
        <v>0.11718010850043641</v>
      </c>
      <c r="AT199" s="1">
        <f t="shared" si="130"/>
        <v>15</v>
      </c>
      <c r="AU199" s="1">
        <f t="shared" si="118"/>
        <v>70.307784747628673</v>
      </c>
      <c r="AV199" s="1">
        <f t="shared" si="119"/>
        <v>450.57749295169572</v>
      </c>
      <c r="AW199" s="1">
        <f t="shared" si="120"/>
        <v>10373.107533580223</v>
      </c>
      <c r="AX199" s="1">
        <f t="shared" si="121"/>
        <v>53.276190217332918</v>
      </c>
      <c r="AY199" s="1">
        <f t="shared" si="132"/>
        <v>72.826964482840609</v>
      </c>
      <c r="BF199" s="17"/>
      <c r="BH199" s="23">
        <f t="shared" si="122"/>
        <v>8.2767168400792119</v>
      </c>
      <c r="BI199">
        <f t="shared" si="123"/>
        <v>-0.43044164842837418</v>
      </c>
      <c r="BJ199">
        <v>84286191815023.906</v>
      </c>
      <c r="BK199">
        <v>771885733892.04199</v>
      </c>
      <c r="BM199" s="28"/>
      <c r="BP199" s="33"/>
      <c r="BR199" s="29"/>
      <c r="BS199" s="21"/>
      <c r="BT199" s="33"/>
      <c r="BU199" s="33"/>
      <c r="BW199" s="17"/>
      <c r="BX199" s="17"/>
      <c r="BY199" s="33"/>
      <c r="BZ199" s="33"/>
      <c r="CD199" s="33"/>
      <c r="CE199" s="33"/>
      <c r="CJ199">
        <f t="shared" si="124"/>
        <v>7.3647366384036106</v>
      </c>
      <c r="CK199" s="17">
        <f t="shared" si="131"/>
        <v>7.3647366384036106</v>
      </c>
      <c r="CQ199" s="12"/>
      <c r="CT199">
        <f t="shared" si="139"/>
        <v>9.2999999999998995</v>
      </c>
      <c r="CU199">
        <f t="shared" si="140"/>
        <v>16.083333333333332</v>
      </c>
      <c r="CV199">
        <f t="shared" si="141"/>
        <v>23.140171209554339</v>
      </c>
      <c r="CW199">
        <f t="shared" si="142"/>
        <v>12.551460356365583</v>
      </c>
      <c r="CX199">
        <f t="shared" si="143"/>
        <v>-19.592084305296787</v>
      </c>
      <c r="CY199">
        <f t="shared" si="144"/>
        <v>-14.984498107796789</v>
      </c>
      <c r="CZ199">
        <f t="shared" si="145"/>
        <v>9.9317557222829134</v>
      </c>
      <c r="DB199">
        <f t="shared" ref="DB199:DB240" si="146">BE212-CT199</f>
        <v>-9.2999999999998995</v>
      </c>
      <c r="DC199">
        <f t="shared" ref="DC199:DC240" si="147">BH212-CV199</f>
        <v>-14.703613304414871</v>
      </c>
      <c r="DD199">
        <f t="shared" ref="DD199:DD240" si="148">BM212-CW199</f>
        <v>-12.551460356365583</v>
      </c>
      <c r="DE199">
        <f t="shared" ref="DE199:DE240" si="149">BR212-CX199</f>
        <v>19.592084305296787</v>
      </c>
      <c r="DF199" s="17">
        <f t="shared" ref="DF199:DF240" si="150">BW212-CY199</f>
        <v>14.984498107796789</v>
      </c>
      <c r="DG199">
        <f t="shared" ref="DG199:DG240" si="151">CB212-CZ199</f>
        <v>-9.9317557222829134</v>
      </c>
      <c r="DI199" s="15"/>
      <c r="DJ199" s="15"/>
      <c r="DN199" s="15"/>
      <c r="DO199" s="15"/>
      <c r="DS199" s="15"/>
      <c r="DT199" s="15"/>
    </row>
    <row r="200" spans="2:124" x14ac:dyDescent="0.25">
      <c r="B200">
        <v>1</v>
      </c>
      <c r="C200">
        <v>183</v>
      </c>
      <c r="D200" t="s">
        <v>192</v>
      </c>
      <c r="E200">
        <v>2151533359.0620198</v>
      </c>
      <c r="F200">
        <f t="shared" si="115"/>
        <v>15.166666666666666</v>
      </c>
      <c r="G200">
        <f t="shared" si="116"/>
        <v>9.3327480841133177</v>
      </c>
      <c r="AG200" s="12">
        <f t="shared" si="125"/>
        <v>15.083333333333334</v>
      </c>
      <c r="AH200" s="24">
        <f t="shared" si="136"/>
        <v>9.254895611678478</v>
      </c>
      <c r="AI200" s="23">
        <f t="shared" si="137"/>
        <v>8.7214685400702709</v>
      </c>
      <c r="AJ200" s="23">
        <f t="shared" si="138"/>
        <v>7.8515897334664828</v>
      </c>
      <c r="AK200" s="29">
        <f t="shared" si="134"/>
        <v>6.8652538582699245</v>
      </c>
      <c r="AL200" s="30">
        <f t="shared" si="135"/>
        <v>6.7759432071717445</v>
      </c>
      <c r="AM200" s="31">
        <f t="shared" si="133"/>
        <v>6.7009383824916844</v>
      </c>
      <c r="AN200" s="1">
        <f t="shared" si="126"/>
        <v>4.9262864733714107E-2</v>
      </c>
      <c r="AO200" s="1">
        <f t="shared" si="127"/>
        <v>5.6572927881545297E-2</v>
      </c>
      <c r="AP200" s="1">
        <f t="shared" si="128"/>
        <v>4.0149340607049576E-2</v>
      </c>
      <c r="AQ200" s="1">
        <f t="shared" si="129"/>
        <v>0.12263626764882009</v>
      </c>
      <c r="AR200" s="1">
        <f t="shared" si="117"/>
        <v>0.16293881068953828</v>
      </c>
      <c r="AT200" s="1">
        <f t="shared" si="130"/>
        <v>15.083333333333334</v>
      </c>
      <c r="AU200" s="1">
        <f t="shared" si="118"/>
        <v>412.06020413435397</v>
      </c>
      <c r="AV200" s="1">
        <f t="shared" si="119"/>
        <v>312.45155349902103</v>
      </c>
      <c r="AW200" s="1">
        <f t="shared" si="120"/>
        <v>620.3591124084387</v>
      </c>
      <c r="AX200" s="1">
        <f t="shared" si="121"/>
        <v>66.490890714833213</v>
      </c>
      <c r="AY200" s="1">
        <f t="shared" si="132"/>
        <v>37.666122626380798</v>
      </c>
      <c r="BF200" s="17"/>
      <c r="BH200" s="23">
        <f t="shared" si="122"/>
        <v>8.2890122911076833</v>
      </c>
      <c r="BI200">
        <f t="shared" si="123"/>
        <v>-0.43245624896258761</v>
      </c>
      <c r="BJ200">
        <v>85053502301091.906</v>
      </c>
      <c r="BK200">
        <v>778481783658.46301</v>
      </c>
      <c r="BM200" s="28"/>
      <c r="BP200" s="33"/>
      <c r="BR200" s="29"/>
      <c r="BS200" s="21"/>
      <c r="BT200" s="33"/>
      <c r="BU200" s="33"/>
      <c r="BW200" s="17"/>
      <c r="BX200" s="17"/>
      <c r="BY200" s="33"/>
      <c r="BZ200" s="33"/>
      <c r="CD200" s="33"/>
      <c r="CE200" s="33"/>
      <c r="CJ200">
        <f t="shared" si="124"/>
        <v>7.3652538582699245</v>
      </c>
      <c r="CK200" s="17">
        <f t="shared" si="131"/>
        <v>7.3652538582699245</v>
      </c>
      <c r="CQ200" s="12"/>
      <c r="CT200">
        <f t="shared" si="139"/>
        <v>9.2999999999999172</v>
      </c>
      <c r="CU200">
        <f t="shared" si="140"/>
        <v>16.166666666666668</v>
      </c>
      <c r="CV200">
        <f t="shared" si="141"/>
        <v>23.232954667338092</v>
      </c>
      <c r="CW200">
        <f t="shared" si="142"/>
        <v>12.583257753665041</v>
      </c>
      <c r="CX200">
        <f t="shared" si="143"/>
        <v>-19.727035630608803</v>
      </c>
      <c r="CY200">
        <f t="shared" si="144"/>
        <v>-15.095574602512945</v>
      </c>
      <c r="CZ200">
        <f t="shared" si="145"/>
        <v>9.9497799204331923</v>
      </c>
      <c r="DB200">
        <f t="shared" si="146"/>
        <v>-9.2999999999999172</v>
      </c>
      <c r="DC200">
        <f t="shared" si="147"/>
        <v>-14.784101277620366</v>
      </c>
      <c r="DD200">
        <f t="shared" si="148"/>
        <v>-12.583257753665041</v>
      </c>
      <c r="DE200">
        <f t="shared" si="149"/>
        <v>19.727035630608803</v>
      </c>
      <c r="DF200" s="17">
        <f t="shared" si="150"/>
        <v>15.095574602512945</v>
      </c>
      <c r="DG200">
        <f t="shared" si="151"/>
        <v>-9.9497799204331923</v>
      </c>
      <c r="DI200" s="15"/>
      <c r="DJ200" s="15"/>
      <c r="DN200" s="15"/>
      <c r="DO200" s="15"/>
      <c r="DS200" s="15"/>
      <c r="DT200" s="15"/>
    </row>
    <row r="201" spans="2:124" x14ac:dyDescent="0.25">
      <c r="B201">
        <v>1</v>
      </c>
      <c r="C201">
        <v>184</v>
      </c>
      <c r="D201" t="s">
        <v>193</v>
      </c>
      <c r="E201">
        <v>1656737527.50297</v>
      </c>
      <c r="F201">
        <f t="shared" si="115"/>
        <v>15.25</v>
      </c>
      <c r="G201">
        <f t="shared" si="116"/>
        <v>9.219253709755348</v>
      </c>
      <c r="AG201" s="12">
        <f t="shared" si="125"/>
        <v>15.166666666666666</v>
      </c>
      <c r="AH201" s="24">
        <f t="shared" si="136"/>
        <v>9.2149581454075413</v>
      </c>
      <c r="AI201" s="23">
        <f t="shared" si="137"/>
        <v>8.7008779985324534</v>
      </c>
      <c r="AJ201" s="23">
        <f t="shared" si="138"/>
        <v>7.8581267857998327</v>
      </c>
      <c r="AK201" s="29">
        <f t="shared" si="134"/>
        <v>6.8657710781362375</v>
      </c>
      <c r="AL201" s="30">
        <f t="shared" si="135"/>
        <v>6.7764604270380575</v>
      </c>
      <c r="AM201" s="31">
        <f t="shared" si="133"/>
        <v>6.7014556023579974</v>
      </c>
      <c r="AN201" s="1">
        <f t="shared" si="126"/>
        <v>7.3222064182863589E-2</v>
      </c>
      <c r="AO201" s="1">
        <f t="shared" si="127"/>
        <v>0.10267434615630429</v>
      </c>
      <c r="AP201" s="1">
        <f t="shared" si="128"/>
        <v>0.14263950262283381</v>
      </c>
      <c r="AQ201" s="1">
        <f t="shared" si="129"/>
        <v>0.1304251483163138</v>
      </c>
      <c r="AR201" s="1">
        <f t="shared" si="117"/>
        <v>0.14952751416432575</v>
      </c>
      <c r="AT201" s="1">
        <f t="shared" si="130"/>
        <v>15.166666666666666</v>
      </c>
      <c r="AU201" s="1">
        <f t="shared" si="118"/>
        <v>186.51598769971483</v>
      </c>
      <c r="AV201" s="1">
        <f t="shared" si="119"/>
        <v>94.858468407663011</v>
      </c>
      <c r="AW201" s="1">
        <f t="shared" si="120"/>
        <v>49.149643081570574</v>
      </c>
      <c r="AX201" s="1">
        <f t="shared" si="121"/>
        <v>58.786461735115012</v>
      </c>
      <c r="AY201" s="1">
        <f t="shared" si="132"/>
        <v>44.725764549510671</v>
      </c>
      <c r="BF201" s="17"/>
      <c r="BH201" s="23">
        <f t="shared" si="122"/>
        <v>8.3013077447298311</v>
      </c>
      <c r="BI201">
        <f t="shared" si="123"/>
        <v>-0.39957025380262223</v>
      </c>
      <c r="BJ201">
        <v>85825452201621.594</v>
      </c>
      <c r="BK201">
        <v>785112187696.53003</v>
      </c>
      <c r="BM201" s="28"/>
      <c r="BP201" s="33"/>
      <c r="BR201" s="29"/>
      <c r="BS201" s="21"/>
      <c r="BT201" s="33"/>
      <c r="BU201" s="33"/>
      <c r="BW201" s="17"/>
      <c r="BX201" s="17"/>
      <c r="BY201" s="33"/>
      <c r="BZ201" s="33"/>
      <c r="CD201" s="33"/>
      <c r="CE201" s="33"/>
      <c r="CJ201">
        <f t="shared" si="124"/>
        <v>7.3657710781362375</v>
      </c>
      <c r="CK201" s="17">
        <f t="shared" si="131"/>
        <v>7.3657710781362375</v>
      </c>
      <c r="CQ201" s="12"/>
      <c r="CT201">
        <f t="shared" si="139"/>
        <v>9.2999999999999314</v>
      </c>
      <c r="CU201">
        <f t="shared" si="140"/>
        <v>16.25</v>
      </c>
      <c r="CV201">
        <f t="shared" si="141"/>
        <v>23.325799901307178</v>
      </c>
      <c r="CW201">
        <f t="shared" si="142"/>
        <v>12.615055879013266</v>
      </c>
      <c r="CX201">
        <f t="shared" si="143"/>
        <v>-19.861986955920816</v>
      </c>
      <c r="CY201">
        <f t="shared" si="144"/>
        <v>-15.2066510972291</v>
      </c>
      <c r="CZ201">
        <f t="shared" si="145"/>
        <v>9.9678041883921118</v>
      </c>
      <c r="DB201">
        <f t="shared" si="146"/>
        <v>-9.2999999999999314</v>
      </c>
      <c r="DC201">
        <f t="shared" si="147"/>
        <v>-14.864651024445466</v>
      </c>
      <c r="DD201">
        <f t="shared" si="148"/>
        <v>-12.615055879013266</v>
      </c>
      <c r="DE201">
        <f t="shared" si="149"/>
        <v>19.861986955920816</v>
      </c>
      <c r="DF201" s="17">
        <f t="shared" si="150"/>
        <v>15.2066510972291</v>
      </c>
      <c r="DG201">
        <f t="shared" si="151"/>
        <v>-9.9678041883921118</v>
      </c>
      <c r="DI201" s="15"/>
      <c r="DJ201" s="15"/>
      <c r="DN201" s="15"/>
      <c r="DO201" s="15"/>
      <c r="DS201" s="15"/>
      <c r="DT201" s="15"/>
    </row>
    <row r="202" spans="2:124" x14ac:dyDescent="0.25">
      <c r="B202">
        <v>1</v>
      </c>
      <c r="C202">
        <v>185</v>
      </c>
      <c r="D202" t="s">
        <v>194</v>
      </c>
      <c r="E202">
        <v>1545253654.5146401</v>
      </c>
      <c r="F202">
        <f t="shared" si="115"/>
        <v>15.333333333333334</v>
      </c>
      <c r="G202">
        <f t="shared" si="116"/>
        <v>9.1889997793686451</v>
      </c>
      <c r="AG202" s="12">
        <f t="shared" si="125"/>
        <v>15.25</v>
      </c>
      <c r="AH202" s="24">
        <f t="shared" si="136"/>
        <v>9.2174911368319812</v>
      </c>
      <c r="AI202" s="23">
        <f t="shared" si="137"/>
        <v>8.6819034859204454</v>
      </c>
      <c r="AJ202" s="23">
        <f t="shared" si="138"/>
        <v>7.876020946951753</v>
      </c>
      <c r="AK202" s="29">
        <f t="shared" si="134"/>
        <v>6.8662882980025506</v>
      </c>
      <c r="AL202" s="30">
        <f t="shared" si="135"/>
        <v>6.7769776469043705</v>
      </c>
      <c r="AM202" s="31">
        <f t="shared" si="133"/>
        <v>6.7019728222243105</v>
      </c>
      <c r="AN202" s="1">
        <f t="shared" si="126"/>
        <v>6.0689406296588269E-2</v>
      </c>
      <c r="AO202" s="1">
        <f t="shared" si="127"/>
        <v>5.6835177394795926E-2</v>
      </c>
      <c r="AP202" s="1">
        <f t="shared" si="128"/>
        <v>7.5356448405077353E-2</v>
      </c>
      <c r="AQ202" s="1">
        <f t="shared" si="129"/>
        <v>0.12523012663868363</v>
      </c>
      <c r="AR202" s="1">
        <f t="shared" si="117"/>
        <v>0.17924718535560669</v>
      </c>
      <c r="AT202" s="1">
        <f t="shared" si="130"/>
        <v>15.25</v>
      </c>
      <c r="AU202" s="1">
        <f t="shared" si="118"/>
        <v>271.50274327846398</v>
      </c>
      <c r="AV202" s="1">
        <f t="shared" si="119"/>
        <v>309.5747709599234</v>
      </c>
      <c r="AW202" s="1">
        <f t="shared" si="120"/>
        <v>176.09991915471258</v>
      </c>
      <c r="AX202" s="1">
        <f t="shared" si="121"/>
        <v>63.764999479486868</v>
      </c>
      <c r="AY202" s="1">
        <f t="shared" si="132"/>
        <v>31.123993095954336</v>
      </c>
      <c r="BF202" s="17"/>
      <c r="BH202" s="23">
        <f t="shared" si="122"/>
        <v>8.3136032009434935</v>
      </c>
      <c r="BI202">
        <f t="shared" si="123"/>
        <v>-0.36830028497695189</v>
      </c>
      <c r="BJ202">
        <v>86602069572688.203</v>
      </c>
      <c r="BK202">
        <v>791777124973.68994</v>
      </c>
      <c r="BM202" s="28"/>
      <c r="BP202" s="33"/>
      <c r="BR202" s="29"/>
      <c r="BS202" s="21"/>
      <c r="BT202" s="33"/>
      <c r="BU202" s="33"/>
      <c r="BW202" s="17"/>
      <c r="BX202" s="17"/>
      <c r="BY202" s="33"/>
      <c r="BZ202" s="33"/>
      <c r="CD202" s="33"/>
      <c r="CE202" s="33"/>
      <c r="CJ202">
        <f t="shared" si="124"/>
        <v>7.3662882980025506</v>
      </c>
      <c r="CK202" s="17">
        <f t="shared" si="131"/>
        <v>7.3662882980025506</v>
      </c>
      <c r="CQ202" s="12"/>
      <c r="CT202">
        <f t="shared" si="139"/>
        <v>9.2999999999999421</v>
      </c>
      <c r="CU202">
        <f t="shared" si="140"/>
        <v>16.333333333333332</v>
      </c>
      <c r="CV202">
        <f t="shared" si="141"/>
        <v>23.418706860002882</v>
      </c>
      <c r="CW202">
        <f t="shared" si="142"/>
        <v>12.646854722668817</v>
      </c>
      <c r="CX202">
        <f t="shared" si="143"/>
        <v>-19.996938281232826</v>
      </c>
      <c r="CY202">
        <f t="shared" si="144"/>
        <v>-15.317727591945253</v>
      </c>
      <c r="CZ202">
        <f t="shared" si="145"/>
        <v>9.9858285259225159</v>
      </c>
      <c r="DB202">
        <f t="shared" si="146"/>
        <v>-9.2999999999999421</v>
      </c>
      <c r="DC202">
        <f t="shared" si="147"/>
        <v>-14.94526249343359</v>
      </c>
      <c r="DD202">
        <f t="shared" si="148"/>
        <v>-12.646854722668817</v>
      </c>
      <c r="DE202">
        <f t="shared" si="149"/>
        <v>19.996938281232826</v>
      </c>
      <c r="DF202" s="17">
        <f t="shared" si="150"/>
        <v>15.317727591945253</v>
      </c>
      <c r="DG202">
        <f t="shared" si="151"/>
        <v>-9.9858285259225159</v>
      </c>
      <c r="DI202" s="15"/>
      <c r="DJ202" s="15"/>
      <c r="DN202" s="15"/>
      <c r="DO202" s="15"/>
      <c r="DS202" s="15"/>
      <c r="DT202" s="15"/>
    </row>
    <row r="203" spans="2:124" x14ac:dyDescent="0.25">
      <c r="B203">
        <v>1</v>
      </c>
      <c r="C203">
        <v>186</v>
      </c>
      <c r="D203" t="s">
        <v>195</v>
      </c>
      <c r="E203">
        <v>1363212574.9005101</v>
      </c>
      <c r="F203">
        <f t="shared" si="115"/>
        <v>15.416666666666666</v>
      </c>
      <c r="G203">
        <f t="shared" si="116"/>
        <v>9.1345635835733834</v>
      </c>
      <c r="AG203" s="12">
        <f t="shared" si="125"/>
        <v>15.333333333333334</v>
      </c>
      <c r="AH203" s="24">
        <f t="shared" si="136"/>
        <v>9.1775423170532928</v>
      </c>
      <c r="AI203" s="23">
        <f t="shared" si="137"/>
        <v>8.7102129205541363</v>
      </c>
      <c r="AJ203" s="23">
        <f t="shared" si="138"/>
        <v>7.8790672904814212</v>
      </c>
      <c r="AK203" s="29">
        <f t="shared" si="134"/>
        <v>6.8668055178688645</v>
      </c>
      <c r="AL203" s="30">
        <f t="shared" si="135"/>
        <v>6.7774948667706845</v>
      </c>
      <c r="AM203" s="31">
        <f t="shared" si="133"/>
        <v>6.7024900420906244</v>
      </c>
      <c r="AN203" s="1">
        <f t="shared" si="126"/>
        <v>0.11043696346851099</v>
      </c>
      <c r="AO203" s="1">
        <f t="shared" si="127"/>
        <v>3.8149325104519287E-2</v>
      </c>
      <c r="AP203" s="1">
        <f t="shared" si="128"/>
        <v>0.10918153799687925</v>
      </c>
      <c r="AQ203" s="1">
        <f t="shared" si="129"/>
        <v>0.12084265062220675</v>
      </c>
      <c r="AR203" s="1">
        <f t="shared" si="117"/>
        <v>0.20805809966206171</v>
      </c>
      <c r="AT203" s="1">
        <f t="shared" si="130"/>
        <v>15.333333333333334</v>
      </c>
      <c r="AU203" s="1">
        <f t="shared" si="118"/>
        <v>81.991925614571272</v>
      </c>
      <c r="AV203" s="1">
        <f t="shared" si="119"/>
        <v>687.11001931825467</v>
      </c>
      <c r="AW203" s="1">
        <f t="shared" si="120"/>
        <v>83.888336896922809</v>
      </c>
      <c r="AX203" s="1">
        <f t="shared" si="121"/>
        <v>68.479331886893107</v>
      </c>
      <c r="AY203" s="1">
        <f t="shared" si="132"/>
        <v>23.100998136648837</v>
      </c>
      <c r="BF203" s="17"/>
      <c r="BH203" s="23">
        <f t="shared" si="122"/>
        <v>8.3258986597465139</v>
      </c>
      <c r="BI203">
        <f t="shared" si="123"/>
        <v>-0.38431426080762243</v>
      </c>
      <c r="BJ203">
        <v>87383382640056.297</v>
      </c>
      <c r="BK203">
        <v>798476775389.89502</v>
      </c>
      <c r="BM203" s="28"/>
      <c r="BP203" s="33"/>
      <c r="BR203" s="29"/>
      <c r="BS203" s="21"/>
      <c r="BT203" s="33"/>
      <c r="BU203" s="33"/>
      <c r="BW203" s="17"/>
      <c r="BX203" s="17"/>
      <c r="BY203" s="33"/>
      <c r="BZ203" s="33"/>
      <c r="CD203" s="33"/>
      <c r="CE203" s="33"/>
      <c r="CJ203">
        <f t="shared" si="124"/>
        <v>7.3668055178688645</v>
      </c>
      <c r="CK203" s="17">
        <f t="shared" si="131"/>
        <v>7.3668055178688645</v>
      </c>
      <c r="CQ203" s="12"/>
      <c r="CT203">
        <f t="shared" si="139"/>
        <v>9.2999999999999527</v>
      </c>
      <c r="CU203">
        <f t="shared" si="140"/>
        <v>16.416666666666668</v>
      </c>
      <c r="CV203">
        <f t="shared" si="141"/>
        <v>23.511675492009349</v>
      </c>
      <c r="CW203">
        <f t="shared" si="142"/>
        <v>12.678654275020595</v>
      </c>
      <c r="CX203">
        <f t="shared" si="143"/>
        <v>-20.131889606544846</v>
      </c>
      <c r="CY203">
        <f t="shared" si="144"/>
        <v>-15.428804086661414</v>
      </c>
      <c r="CZ203">
        <f t="shared" si="145"/>
        <v>10.003852932788059</v>
      </c>
      <c r="DB203">
        <f t="shared" si="146"/>
        <v>-9.2999999999999527</v>
      </c>
      <c r="DC203">
        <f t="shared" si="147"/>
        <v>-15.02593563317102</v>
      </c>
      <c r="DD203">
        <f t="shared" si="148"/>
        <v>-12.678654275020595</v>
      </c>
      <c r="DE203">
        <f t="shared" si="149"/>
        <v>20.131889606544846</v>
      </c>
      <c r="DF203" s="17">
        <f t="shared" si="150"/>
        <v>15.428804086661414</v>
      </c>
      <c r="DG203">
        <f t="shared" si="151"/>
        <v>-10.003852932788059</v>
      </c>
      <c r="DI203" s="15"/>
      <c r="DJ203" s="15"/>
      <c r="DN203" s="15"/>
      <c r="DO203" s="15"/>
      <c r="DS203" s="15"/>
      <c r="DT203" s="15"/>
    </row>
    <row r="204" spans="2:124" x14ac:dyDescent="0.25">
      <c r="B204">
        <v>1</v>
      </c>
      <c r="C204">
        <v>187</v>
      </c>
      <c r="D204" t="s">
        <v>196</v>
      </c>
      <c r="E204">
        <v>1526852802.9845099</v>
      </c>
      <c r="F204">
        <f t="shared" si="115"/>
        <v>15.5</v>
      </c>
      <c r="G204">
        <f t="shared" si="116"/>
        <v>9.1837971706956285</v>
      </c>
      <c r="AG204" s="12">
        <f t="shared" si="125"/>
        <v>15.416666666666666</v>
      </c>
      <c r="AH204" s="24">
        <f t="shared" si="136"/>
        <v>9.1729807219610748</v>
      </c>
      <c r="AI204" s="23">
        <f t="shared" si="137"/>
        <v>8.7014546018517418</v>
      </c>
      <c r="AJ204" s="23">
        <f t="shared" si="138"/>
        <v>7.8920584689337554</v>
      </c>
      <c r="AK204" s="29">
        <f t="shared" si="134"/>
        <v>6.8673227377351775</v>
      </c>
      <c r="AL204" s="30">
        <f t="shared" si="135"/>
        <v>6.7780120866369975</v>
      </c>
      <c r="AM204" s="31">
        <f t="shared" si="133"/>
        <v>6.7030072619569374</v>
      </c>
      <c r="AN204" s="1">
        <f t="shared" si="126"/>
        <v>9.8648901795182362E-2</v>
      </c>
      <c r="AO204" s="1">
        <f t="shared" si="127"/>
        <v>1.9501639658082298E-2</v>
      </c>
      <c r="AP204" s="1">
        <f t="shared" si="128"/>
        <v>0.25437966932423878</v>
      </c>
      <c r="AQ204" s="1">
        <f t="shared" si="129"/>
        <v>0.10897756987785251</v>
      </c>
      <c r="AR204" s="1">
        <f t="shared" si="117"/>
        <v>0.15167172577566287</v>
      </c>
      <c r="AT204" s="1">
        <f t="shared" si="130"/>
        <v>15.416666666666666</v>
      </c>
      <c r="AU204" s="1">
        <f t="shared" si="118"/>
        <v>102.75796389023553</v>
      </c>
      <c r="AV204" s="1">
        <f t="shared" si="119"/>
        <v>2629.4065776430666</v>
      </c>
      <c r="AW204" s="1">
        <f t="shared" si="120"/>
        <v>15.453797001676804</v>
      </c>
      <c r="AX204" s="1">
        <f t="shared" si="121"/>
        <v>84.202650361628898</v>
      </c>
      <c r="AY204" s="1">
        <f t="shared" si="132"/>
        <v>43.470110413301917</v>
      </c>
      <c r="BF204" s="17"/>
      <c r="BH204" s="23">
        <f t="shared" si="122"/>
        <v>8.3381941211367341</v>
      </c>
      <c r="BI204">
        <f t="shared" si="123"/>
        <v>-0.36326048071500772</v>
      </c>
      <c r="BJ204">
        <v>88169419800204.594</v>
      </c>
      <c r="BK204">
        <v>805211319782.44995</v>
      </c>
      <c r="BM204" s="28"/>
      <c r="BP204" s="33"/>
      <c r="BR204" s="29"/>
      <c r="BS204" s="21"/>
      <c r="BT204" s="33"/>
      <c r="BU204" s="33"/>
      <c r="BW204" s="17"/>
      <c r="BX204" s="17"/>
      <c r="BY204" s="33"/>
      <c r="BZ204" s="33"/>
      <c r="CD204" s="33"/>
      <c r="CE204" s="33"/>
      <c r="CJ204">
        <f t="shared" si="124"/>
        <v>7.3673227377351775</v>
      </c>
      <c r="CK204" s="17">
        <f t="shared" si="131"/>
        <v>7.3673227377351775</v>
      </c>
      <c r="CQ204" s="12"/>
      <c r="CT204">
        <f t="shared" si="139"/>
        <v>9.2999999999999616</v>
      </c>
      <c r="CU204">
        <f t="shared" si="140"/>
        <v>16.5</v>
      </c>
      <c r="CV204">
        <f t="shared" si="141"/>
        <v>23.604705745953567</v>
      </c>
      <c r="CW204">
        <f t="shared" si="142"/>
        <v>12.710454526586098</v>
      </c>
      <c r="CX204">
        <f t="shared" si="143"/>
        <v>-20.266840931856859</v>
      </c>
      <c r="CY204">
        <f t="shared" si="144"/>
        <v>-15.539880581377567</v>
      </c>
      <c r="CZ204">
        <f t="shared" si="145"/>
        <v>10.021877408753186</v>
      </c>
      <c r="DB204">
        <f t="shared" si="146"/>
        <v>-9.2999999999999616</v>
      </c>
      <c r="DC204">
        <f t="shared" si="147"/>
        <v>-15.106670392286878</v>
      </c>
      <c r="DD204">
        <f t="shared" si="148"/>
        <v>-12.710454526586098</v>
      </c>
      <c r="DE204">
        <f t="shared" si="149"/>
        <v>20.266840931856859</v>
      </c>
      <c r="DF204" s="17">
        <f t="shared" si="150"/>
        <v>15.539880581377567</v>
      </c>
      <c r="DG204">
        <f t="shared" si="151"/>
        <v>-10.021877408753186</v>
      </c>
      <c r="DI204" s="15"/>
      <c r="DJ204" s="15"/>
      <c r="DN204" s="15"/>
      <c r="DO204" s="15"/>
      <c r="DS204" s="15"/>
      <c r="DT204" s="15"/>
    </row>
    <row r="205" spans="2:124" x14ac:dyDescent="0.25">
      <c r="B205">
        <v>1</v>
      </c>
      <c r="C205">
        <v>188</v>
      </c>
      <c r="D205" t="s">
        <v>197</v>
      </c>
      <c r="E205">
        <v>2196010548.8696799</v>
      </c>
      <c r="F205">
        <f t="shared" si="115"/>
        <v>15.583333333333334</v>
      </c>
      <c r="G205">
        <f t="shared" si="116"/>
        <v>9.3416344219824659</v>
      </c>
      <c r="AG205" s="12">
        <f t="shared" si="125"/>
        <v>15.5</v>
      </c>
      <c r="AH205" s="24">
        <f t="shared" si="136"/>
        <v>9.1922759608174882</v>
      </c>
      <c r="AI205" s="23">
        <f t="shared" si="137"/>
        <v>8.7147337344050655</v>
      </c>
      <c r="AJ205" s="23">
        <f t="shared" si="138"/>
        <v>7.8444681294937331</v>
      </c>
      <c r="AK205" s="29">
        <f t="shared" si="134"/>
        <v>6.8678399576014906</v>
      </c>
      <c r="AL205" s="30">
        <f t="shared" si="135"/>
        <v>6.7785293065033105</v>
      </c>
      <c r="AM205" s="31">
        <f t="shared" si="133"/>
        <v>6.7035244818232504</v>
      </c>
      <c r="AN205" s="1">
        <f t="shared" si="126"/>
        <v>4.7681737448426444E-2</v>
      </c>
      <c r="AO205" s="1">
        <f t="shared" si="127"/>
        <v>3.9383279480760564E-2</v>
      </c>
      <c r="AP205" s="1">
        <f t="shared" si="128"/>
        <v>0.17802224108576342</v>
      </c>
      <c r="AQ205" s="1">
        <f t="shared" si="129"/>
        <v>7.251345791725651E-2</v>
      </c>
      <c r="AR205" s="1">
        <f t="shared" si="117"/>
        <v>0.16474175584345538</v>
      </c>
      <c r="AT205" s="1">
        <f t="shared" si="130"/>
        <v>15.5</v>
      </c>
      <c r="AU205" s="1">
        <f t="shared" si="118"/>
        <v>439.84114790159754</v>
      </c>
      <c r="AV205" s="1">
        <f t="shared" si="119"/>
        <v>644.72757473744639</v>
      </c>
      <c r="AW205" s="1">
        <f t="shared" si="120"/>
        <v>31.553785727484133</v>
      </c>
      <c r="AX205" s="1">
        <f t="shared" si="121"/>
        <v>190.17909164444569</v>
      </c>
      <c r="AY205" s="1">
        <f t="shared" si="132"/>
        <v>36.846192702713779</v>
      </c>
      <c r="BF205" s="17"/>
      <c r="BH205" s="23">
        <f t="shared" si="122"/>
        <v>8.3504895851120011</v>
      </c>
      <c r="BI205">
        <f t="shared" si="123"/>
        <v>-0.36424414929306437</v>
      </c>
      <c r="BJ205">
        <v>88960209621359.594</v>
      </c>
      <c r="BK205">
        <v>811980939930.90405</v>
      </c>
      <c r="BM205" s="28"/>
      <c r="BP205" s="33"/>
      <c r="BR205" s="29"/>
      <c r="BS205" s="21"/>
      <c r="BT205" s="33"/>
      <c r="BU205" s="33"/>
      <c r="BW205" s="17"/>
      <c r="BX205" s="17"/>
      <c r="BY205" s="33"/>
      <c r="BZ205" s="33"/>
      <c r="CD205" s="33"/>
      <c r="CE205" s="33"/>
      <c r="CJ205">
        <f t="shared" si="124"/>
        <v>7.3678399576014906</v>
      </c>
      <c r="CK205" s="17">
        <f t="shared" si="131"/>
        <v>7.3678399576014906</v>
      </c>
      <c r="CQ205" s="12"/>
      <c r="CT205">
        <f t="shared" si="139"/>
        <v>9.299999999999967</v>
      </c>
      <c r="CU205">
        <f t="shared" si="140"/>
        <v>16.583333333333332</v>
      </c>
      <c r="CV205">
        <f t="shared" si="141"/>
        <v>23.697797570505298</v>
      </c>
      <c r="CW205">
        <f t="shared" si="142"/>
        <v>12.742255468009702</v>
      </c>
      <c r="CX205">
        <f t="shared" si="143"/>
        <v>-20.401792257168871</v>
      </c>
      <c r="CY205">
        <f t="shared" si="144"/>
        <v>-15.650957076093722</v>
      </c>
      <c r="CZ205">
        <f t="shared" si="145"/>
        <v>10.039901953583158</v>
      </c>
      <c r="DB205">
        <f t="shared" si="146"/>
        <v>-9.299999999999967</v>
      </c>
      <c r="DC205">
        <f t="shared" si="147"/>
        <v>-15.187466719453058</v>
      </c>
      <c r="DD205">
        <f t="shared" si="148"/>
        <v>-12.742255468009702</v>
      </c>
      <c r="DE205">
        <f t="shared" si="149"/>
        <v>20.401792257168871</v>
      </c>
      <c r="DF205" s="17">
        <f t="shared" si="150"/>
        <v>15.650957076093722</v>
      </c>
      <c r="DG205">
        <f t="shared" si="151"/>
        <v>-10.039901953583158</v>
      </c>
      <c r="DI205" s="15"/>
      <c r="DJ205" s="15"/>
      <c r="DN205" s="15"/>
      <c r="DO205" s="15"/>
      <c r="DS205" s="15"/>
      <c r="DT205" s="15"/>
    </row>
    <row r="206" spans="2:124" x14ac:dyDescent="0.25">
      <c r="B206">
        <v>1</v>
      </c>
      <c r="C206">
        <v>189</v>
      </c>
      <c r="D206" t="s">
        <v>198</v>
      </c>
      <c r="E206">
        <v>2437883874.54638</v>
      </c>
      <c r="F206">
        <f t="shared" si="115"/>
        <v>15.666666666666666</v>
      </c>
      <c r="G206">
        <f t="shared" si="116"/>
        <v>9.3870130147176205</v>
      </c>
      <c r="AG206" s="12">
        <f t="shared" si="125"/>
        <v>15.583333333333334</v>
      </c>
      <c r="AH206" s="24">
        <f t="shared" si="136"/>
        <v>9.1827824971861158</v>
      </c>
      <c r="AI206" s="23">
        <f t="shared" si="137"/>
        <v>8.6520939312411507</v>
      </c>
      <c r="AJ206" s="23">
        <f t="shared" si="138"/>
        <v>7.9153127134387331</v>
      </c>
      <c r="AK206" s="29">
        <f t="shared" si="134"/>
        <v>6.8683571774678036</v>
      </c>
      <c r="AL206" s="30">
        <f t="shared" si="135"/>
        <v>6.7790465263696236</v>
      </c>
      <c r="AM206" s="31">
        <f t="shared" si="133"/>
        <v>6.7040417016895635</v>
      </c>
      <c r="AN206" s="1">
        <f t="shared" si="126"/>
        <v>8.0414360016529574E-2</v>
      </c>
      <c r="AO206" s="1">
        <f t="shared" si="127"/>
        <v>8.8886417666707532E-2</v>
      </c>
      <c r="AP206" s="1">
        <f t="shared" si="128"/>
        <v>0.11055419852526102</v>
      </c>
      <c r="AQ206" s="1">
        <f t="shared" si="129"/>
        <v>0.11089689730760116</v>
      </c>
      <c r="AR206" s="1">
        <f t="shared" si="117"/>
        <v>0.21865959242156874</v>
      </c>
      <c r="AT206" s="1">
        <f t="shared" si="130"/>
        <v>15.583333333333334</v>
      </c>
      <c r="AU206" s="1">
        <f t="shared" si="118"/>
        <v>154.64389515996621</v>
      </c>
      <c r="AV206" s="1">
        <f t="shared" si="119"/>
        <v>126.56953748476482</v>
      </c>
      <c r="AW206" s="1">
        <f t="shared" si="120"/>
        <v>81.818124319330579</v>
      </c>
      <c r="AX206" s="1">
        <f t="shared" si="121"/>
        <v>81.313229257590464</v>
      </c>
      <c r="AY206" s="1">
        <f t="shared" si="132"/>
        <v>20.915243808121339</v>
      </c>
      <c r="BF206" s="17"/>
      <c r="BH206" s="23">
        <f t="shared" si="122"/>
        <v>8.3627850516701585</v>
      </c>
      <c r="BI206">
        <f t="shared" si="123"/>
        <v>-0.28930887957099216</v>
      </c>
      <c r="BJ206">
        <v>89755780844534.297</v>
      </c>
      <c r="BK206">
        <v>818785818561.95898</v>
      </c>
      <c r="BM206" s="28"/>
      <c r="BP206" s="33"/>
      <c r="BR206" s="29"/>
      <c r="BS206" s="21"/>
      <c r="BT206" s="33"/>
      <c r="BU206" s="33"/>
      <c r="BW206" s="17"/>
      <c r="BX206" s="17"/>
      <c r="BY206" s="33"/>
      <c r="BZ206" s="33"/>
      <c r="CD206" s="33"/>
      <c r="CE206" s="33"/>
      <c r="CJ206">
        <f t="shared" si="124"/>
        <v>7.3683571774678036</v>
      </c>
      <c r="CK206" s="17">
        <f t="shared" si="131"/>
        <v>7.3683571774678036</v>
      </c>
      <c r="CQ206" s="12"/>
      <c r="CT206">
        <f t="shared" si="139"/>
        <v>9.2999999999999741</v>
      </c>
      <c r="CU206">
        <f t="shared" si="140"/>
        <v>16.666666666666668</v>
      </c>
      <c r="CV206">
        <f t="shared" si="141"/>
        <v>23.790950914377106</v>
      </c>
      <c r="CW206">
        <f t="shared" si="142"/>
        <v>12.774057090060969</v>
      </c>
      <c r="CX206">
        <f t="shared" si="143"/>
        <v>-20.536743582480888</v>
      </c>
      <c r="CY206">
        <f t="shared" si="144"/>
        <v>-15.762033570809878</v>
      </c>
      <c r="CZ206">
        <f t="shared" si="145"/>
        <v>10.057926567044023</v>
      </c>
      <c r="DB206">
        <f t="shared" si="146"/>
        <v>-9.2999999999999741</v>
      </c>
      <c r="DC206">
        <f t="shared" si="147"/>
        <v>-15.268324563384255</v>
      </c>
      <c r="DD206">
        <f t="shared" si="148"/>
        <v>-12.774057090060969</v>
      </c>
      <c r="DE206">
        <f t="shared" si="149"/>
        <v>20.536743582480888</v>
      </c>
      <c r="DF206" s="17">
        <f t="shared" si="150"/>
        <v>15.762033570809878</v>
      </c>
      <c r="DG206">
        <f t="shared" si="151"/>
        <v>-10.057926567044023</v>
      </c>
      <c r="DI206" s="15"/>
      <c r="DJ206" s="15"/>
      <c r="DN206" s="15"/>
      <c r="DO206" s="15"/>
      <c r="DS206" s="15"/>
      <c r="DT206" s="15"/>
    </row>
    <row r="207" spans="2:124" x14ac:dyDescent="0.25">
      <c r="B207">
        <v>1</v>
      </c>
      <c r="C207">
        <v>190</v>
      </c>
      <c r="D207" t="s">
        <v>199</v>
      </c>
      <c r="E207">
        <v>2004746579.9293301</v>
      </c>
      <c r="F207">
        <f t="shared" si="115"/>
        <v>15.75</v>
      </c>
      <c r="G207">
        <f t="shared" si="116"/>
        <v>9.3020594812483317</v>
      </c>
      <c r="AG207" s="12">
        <f t="shared" si="125"/>
        <v>15.666666666666666</v>
      </c>
      <c r="AH207" s="24">
        <f t="shared" si="136"/>
        <v>9.222644315470431</v>
      </c>
      <c r="AI207" s="23">
        <f t="shared" si="137"/>
        <v>8.6276059445607167</v>
      </c>
      <c r="AJ207" s="23">
        <f t="shared" si="138"/>
        <v>7.954996581077685</v>
      </c>
      <c r="AK207" s="29">
        <f t="shared" si="134"/>
        <v>6.8688743973341175</v>
      </c>
      <c r="AL207" s="30">
        <f t="shared" si="135"/>
        <v>6.7795637462359375</v>
      </c>
      <c r="AM207" s="31">
        <f t="shared" si="133"/>
        <v>6.7045589215558774</v>
      </c>
      <c r="AN207" s="1">
        <f t="shared" si="126"/>
        <v>5.9575947133773441E-2</v>
      </c>
      <c r="AO207" s="1">
        <f t="shared" si="127"/>
        <v>0.11296141280941392</v>
      </c>
      <c r="AP207" s="1">
        <f t="shared" si="128"/>
        <v>0.2143045692343726</v>
      </c>
      <c r="AQ207" s="1">
        <f t="shared" si="129"/>
        <v>0.15786694811521382</v>
      </c>
      <c r="AR207" s="1">
        <f t="shared" si="117"/>
        <v>0.20434379725771357</v>
      </c>
      <c r="AT207" s="1">
        <f t="shared" si="130"/>
        <v>15.666666666666666</v>
      </c>
      <c r="AU207" s="1">
        <f t="shared" si="118"/>
        <v>281.74621414437399</v>
      </c>
      <c r="AV207" s="1">
        <f t="shared" si="119"/>
        <v>78.368181463672798</v>
      </c>
      <c r="AW207" s="1">
        <f t="shared" si="120"/>
        <v>21.77394584064438</v>
      </c>
      <c r="AX207" s="1">
        <f t="shared" si="121"/>
        <v>40.125233570916009</v>
      </c>
      <c r="AY207" s="1">
        <f t="shared" si="132"/>
        <v>23.948431854504008</v>
      </c>
      <c r="BF207" s="17"/>
      <c r="BH207" s="23">
        <f t="shared" si="122"/>
        <v>8.3750805208090551</v>
      </c>
      <c r="BI207">
        <f t="shared" si="123"/>
        <v>-0.25252542375166165</v>
      </c>
      <c r="BJ207">
        <v>90556162384573.203</v>
      </c>
      <c r="BK207">
        <v>825626139354.40698</v>
      </c>
      <c r="BM207" s="28"/>
      <c r="BP207" s="33"/>
      <c r="BR207" s="29"/>
      <c r="BS207" s="21"/>
      <c r="BT207" s="33"/>
      <c r="BU207" s="33"/>
      <c r="BW207" s="17"/>
      <c r="BX207" s="17"/>
      <c r="BY207" s="33"/>
      <c r="BZ207" s="33"/>
      <c r="CD207" s="33"/>
      <c r="CE207" s="33"/>
      <c r="CJ207">
        <f t="shared" si="124"/>
        <v>7.3688743973341175</v>
      </c>
      <c r="CK207" s="17">
        <f t="shared" si="131"/>
        <v>7.3688743973341175</v>
      </c>
      <c r="CQ207" s="12"/>
      <c r="CT207">
        <f t="shared" si="139"/>
        <v>9.2999999999999776</v>
      </c>
      <c r="CU207">
        <f t="shared" si="140"/>
        <v>16.75</v>
      </c>
      <c r="CV207">
        <f t="shared" si="141"/>
        <v>23.884165726324227</v>
      </c>
      <c r="CW207">
        <f t="shared" si="142"/>
        <v>12.805859383632956</v>
      </c>
      <c r="CX207">
        <f t="shared" si="143"/>
        <v>-20.671694907792901</v>
      </c>
      <c r="CY207">
        <f t="shared" si="144"/>
        <v>-15.873110065526033</v>
      </c>
      <c r="CZ207">
        <f t="shared" si="145"/>
        <v>10.075951248902626</v>
      </c>
      <c r="DB207">
        <f t="shared" si="146"/>
        <v>-9.2999999999999776</v>
      </c>
      <c r="DC207">
        <f t="shared" si="147"/>
        <v>-15.349243872837828</v>
      </c>
      <c r="DD207">
        <f t="shared" si="148"/>
        <v>-12.805859383632956</v>
      </c>
      <c r="DE207">
        <f t="shared" si="149"/>
        <v>20.671694907792901</v>
      </c>
      <c r="DF207" s="17">
        <f t="shared" si="150"/>
        <v>15.873110065526033</v>
      </c>
      <c r="DG207">
        <f t="shared" si="151"/>
        <v>-10.075951248902626</v>
      </c>
      <c r="DI207" s="15"/>
      <c r="DJ207" s="15"/>
      <c r="DN207" s="15"/>
      <c r="DO207" s="15"/>
      <c r="DS207" s="15"/>
      <c r="DT207" s="15"/>
    </row>
    <row r="208" spans="2:124" x14ac:dyDescent="0.25">
      <c r="B208">
        <v>1</v>
      </c>
      <c r="C208">
        <v>191</v>
      </c>
      <c r="D208" t="s">
        <v>200</v>
      </c>
      <c r="E208">
        <v>2090768868.1962399</v>
      </c>
      <c r="F208">
        <f t="shared" si="115"/>
        <v>15.833333333333334</v>
      </c>
      <c r="G208">
        <f t="shared" si="116"/>
        <v>9.3203060247759879</v>
      </c>
      <c r="AG208" s="12">
        <f t="shared" si="125"/>
        <v>15.75</v>
      </c>
      <c r="AH208" s="24">
        <f t="shared" si="136"/>
        <v>9.2142870022826351</v>
      </c>
      <c r="AI208" s="23">
        <f t="shared" si="137"/>
        <v>8.6811893154895881</v>
      </c>
      <c r="AJ208" s="23">
        <f t="shared" si="138"/>
        <v>7.8141724058950128</v>
      </c>
      <c r="AK208" s="29">
        <f t="shared" si="134"/>
        <v>6.8693916172004306</v>
      </c>
      <c r="AL208" s="30">
        <f t="shared" si="135"/>
        <v>6.7800809661022505</v>
      </c>
      <c r="AM208" s="31">
        <f t="shared" si="133"/>
        <v>6.7050761414221904</v>
      </c>
      <c r="AN208" s="1">
        <f t="shared" si="126"/>
        <v>7.0258461444135695E-2</v>
      </c>
      <c r="AO208" s="1">
        <f t="shared" si="127"/>
        <v>4.7607397090699777E-2</v>
      </c>
      <c r="AP208" s="1">
        <f t="shared" si="128"/>
        <v>0.14291667222229665</v>
      </c>
      <c r="AQ208" s="1">
        <f t="shared" si="129"/>
        <v>0.1623869711588477</v>
      </c>
      <c r="AR208" s="1">
        <f t="shared" si="117"/>
        <v>0.22077306093213867</v>
      </c>
      <c r="AT208" s="1">
        <f t="shared" si="130"/>
        <v>15.75</v>
      </c>
      <c r="AU208" s="1">
        <f t="shared" si="118"/>
        <v>202.58287474762008</v>
      </c>
      <c r="AV208" s="1">
        <f t="shared" si="119"/>
        <v>441.21587030542599</v>
      </c>
      <c r="AW208" s="1">
        <f t="shared" si="120"/>
        <v>48.959188366927179</v>
      </c>
      <c r="AX208" s="1">
        <f t="shared" si="121"/>
        <v>37.922559127704289</v>
      </c>
      <c r="AY208" s="1">
        <f t="shared" si="132"/>
        <v>20.516715770878818</v>
      </c>
      <c r="BF208" s="17"/>
      <c r="BH208" s="23">
        <f t="shared" si="122"/>
        <v>8.3873759925265432</v>
      </c>
      <c r="BI208">
        <f t="shared" si="123"/>
        <v>-0.29381332296304485</v>
      </c>
      <c r="BJ208">
        <v>91361383331204.594</v>
      </c>
      <c r="BK208">
        <v>832502086944.09302</v>
      </c>
      <c r="BM208" s="28"/>
      <c r="BP208" s="33"/>
      <c r="BR208" s="29"/>
      <c r="BS208" s="21"/>
      <c r="BT208" s="33"/>
      <c r="BU208" s="33"/>
      <c r="BW208" s="17"/>
      <c r="BX208" s="17"/>
      <c r="BY208" s="33"/>
      <c r="BZ208" s="33"/>
      <c r="CD208" s="33"/>
      <c r="CE208" s="33"/>
      <c r="CJ208">
        <f t="shared" si="124"/>
        <v>7.3693916172004306</v>
      </c>
      <c r="CK208" s="17">
        <f t="shared" si="131"/>
        <v>7.3693916172004306</v>
      </c>
      <c r="CQ208" s="12"/>
      <c r="CT208">
        <f t="shared" si="139"/>
        <v>9.2999999999999829</v>
      </c>
      <c r="CU208" s="4">
        <f t="shared" si="140"/>
        <v>16.833333333333332</v>
      </c>
      <c r="CV208">
        <f t="shared" si="141"/>
        <v>23.977441955144602</v>
      </c>
      <c r="CW208" s="4">
        <f t="shared" si="142"/>
        <v>12.83766233974058</v>
      </c>
      <c r="CX208">
        <f t="shared" si="143"/>
        <v>-20.80664623310491</v>
      </c>
      <c r="CY208">
        <f t="shared" si="144"/>
        <v>-15.98418656024219</v>
      </c>
      <c r="CZ208">
        <f t="shared" si="145"/>
        <v>10.093975998926608</v>
      </c>
      <c r="DB208">
        <f t="shared" si="146"/>
        <v>-9.2999999999999829</v>
      </c>
      <c r="DC208">
        <f t="shared" si="147"/>
        <v>-15.430224596613852</v>
      </c>
      <c r="DD208">
        <f t="shared" si="148"/>
        <v>-12.83766233974058</v>
      </c>
      <c r="DE208">
        <f t="shared" si="149"/>
        <v>20.80664623310491</v>
      </c>
      <c r="DF208" s="17">
        <f t="shared" si="150"/>
        <v>15.98418656024219</v>
      </c>
      <c r="DG208">
        <f t="shared" si="151"/>
        <v>-10.093975998926608</v>
      </c>
      <c r="DI208" s="15"/>
      <c r="DJ208" s="15"/>
      <c r="DN208" s="15"/>
      <c r="DO208" s="15"/>
      <c r="DS208" s="15"/>
      <c r="DT208" s="15"/>
    </row>
    <row r="209" spans="2:124" x14ac:dyDescent="0.25">
      <c r="B209">
        <v>1</v>
      </c>
      <c r="C209">
        <v>192</v>
      </c>
      <c r="D209" t="s">
        <v>201</v>
      </c>
      <c r="E209">
        <v>1564419783.0088201</v>
      </c>
      <c r="F209">
        <f t="shared" si="115"/>
        <v>15.916666666666666</v>
      </c>
      <c r="G209">
        <f t="shared" si="116"/>
        <v>9.1943532992241241</v>
      </c>
      <c r="AG209" s="12">
        <f t="shared" si="125"/>
        <v>15.833333333333334</v>
      </c>
      <c r="AH209" s="24">
        <f t="shared" si="136"/>
        <v>9.2066744875234345</v>
      </c>
      <c r="AI209" s="23">
        <f t="shared" si="137"/>
        <v>8.7228058871188221</v>
      </c>
      <c r="AJ209" s="23">
        <f t="shared" si="138"/>
        <v>7.8543334024586144</v>
      </c>
      <c r="AK209" s="29">
        <f t="shared" si="134"/>
        <v>6.8699088370667436</v>
      </c>
      <c r="AL209" s="30">
        <f t="shared" si="135"/>
        <v>6.7805981859685636</v>
      </c>
      <c r="AM209" s="31">
        <f t="shared" si="133"/>
        <v>6.7055933612885035</v>
      </c>
      <c r="AN209" s="1">
        <f t="shared" si="126"/>
        <v>8.0587576272934003E-2</v>
      </c>
      <c r="AO209" s="1">
        <f t="shared" si="127"/>
        <v>7.222174961477873E-2</v>
      </c>
      <c r="AP209" s="1">
        <f t="shared" si="128"/>
        <v>4.3200312074099072E-2</v>
      </c>
      <c r="AQ209" s="1">
        <f t="shared" si="129"/>
        <v>0.10134150824125028</v>
      </c>
      <c r="AR209" s="1">
        <f t="shared" si="117"/>
        <v>0.15183941166502551</v>
      </c>
      <c r="AT209" s="1">
        <f t="shared" si="130"/>
        <v>15.833333333333334</v>
      </c>
      <c r="AU209" s="1">
        <f t="shared" si="118"/>
        <v>153.97982137092157</v>
      </c>
      <c r="AV209" s="1">
        <f t="shared" si="119"/>
        <v>191.71848545622683</v>
      </c>
      <c r="AW209" s="1">
        <f t="shared" si="120"/>
        <v>535.82902106995743</v>
      </c>
      <c r="AX209" s="1">
        <f t="shared" si="121"/>
        <v>97.370023090174215</v>
      </c>
      <c r="AY209" s="1">
        <f t="shared" si="132"/>
        <v>43.374149832131842</v>
      </c>
      <c r="BF209" s="17"/>
      <c r="BH209" s="23">
        <f t="shared" si="122"/>
        <v>8.3996714668204735</v>
      </c>
      <c r="BI209">
        <f t="shared" si="123"/>
        <v>-0.3231344202983486</v>
      </c>
      <c r="BJ209">
        <v>92171472950096.797</v>
      </c>
      <c r="BK209">
        <v>839413846928.89502</v>
      </c>
      <c r="BM209" s="28"/>
      <c r="BP209" s="33"/>
      <c r="BR209" s="29"/>
      <c r="BS209" s="21"/>
      <c r="BT209" s="33"/>
      <c r="BU209" s="33"/>
      <c r="BW209" s="17"/>
      <c r="BX209" s="17"/>
      <c r="BY209" s="33"/>
      <c r="BZ209" s="33"/>
      <c r="CD209" s="33"/>
      <c r="CE209" s="33"/>
      <c r="CJ209">
        <f t="shared" si="124"/>
        <v>7.3699088370667436</v>
      </c>
      <c r="CK209" s="17">
        <f t="shared" si="131"/>
        <v>7.3699088370667436</v>
      </c>
      <c r="CQ209" s="12"/>
      <c r="CT209">
        <f t="shared" si="139"/>
        <v>9.2999999999999847</v>
      </c>
      <c r="CU209">
        <f t="shared" si="140"/>
        <v>16.916666666666668</v>
      </c>
      <c r="CV209">
        <f t="shared" si="141"/>
        <v>24.070779549678836</v>
      </c>
      <c r="CW209">
        <f t="shared" si="142"/>
        <v>12.869465949518979</v>
      </c>
      <c r="CX209">
        <f t="shared" si="143"/>
        <v>-20.94159755841693</v>
      </c>
      <c r="CY209">
        <f t="shared" si="144"/>
        <v>-16.095263054958348</v>
      </c>
      <c r="CZ209">
        <f t="shared" si="145"/>
        <v>10.112000816884393</v>
      </c>
      <c r="DB209">
        <f t="shared" si="146"/>
        <v>-9.2999999999999847</v>
      </c>
      <c r="DC209">
        <f t="shared" si="147"/>
        <v>-15.511266683555052</v>
      </c>
      <c r="DD209">
        <f t="shared" si="148"/>
        <v>-12.869465949518979</v>
      </c>
      <c r="DE209">
        <f t="shared" si="149"/>
        <v>20.94159755841693</v>
      </c>
      <c r="DF209" s="17">
        <f t="shared" si="150"/>
        <v>16.095263054958348</v>
      </c>
      <c r="DG209">
        <f t="shared" si="151"/>
        <v>-10.112000816884393</v>
      </c>
      <c r="DI209" s="15"/>
      <c r="DJ209" s="15"/>
      <c r="DN209" s="15"/>
      <c r="DO209" s="15"/>
      <c r="DS209" s="15"/>
      <c r="DT209" s="15"/>
    </row>
    <row r="210" spans="2:124" x14ac:dyDescent="0.25">
      <c r="B210">
        <v>1</v>
      </c>
      <c r="C210">
        <v>193</v>
      </c>
      <c r="D210" t="s">
        <v>202</v>
      </c>
      <c r="E210">
        <v>2015535791.1596401</v>
      </c>
      <c r="F210">
        <f t="shared" si="115"/>
        <v>16</v>
      </c>
      <c r="G210">
        <f t="shared" si="116"/>
        <v>9.3043905146027495</v>
      </c>
      <c r="AG210" s="12">
        <f t="shared" si="125"/>
        <v>15.916666666666666</v>
      </c>
      <c r="AH210" s="24">
        <f t="shared" si="136"/>
        <v>9.2167637222460463</v>
      </c>
      <c r="AI210" s="23">
        <f t="shared" si="137"/>
        <v>8.6616972624973219</v>
      </c>
      <c r="AJ210" s="23">
        <f t="shared" si="138"/>
        <v>7.9385373733854312</v>
      </c>
      <c r="AK210" s="29">
        <f t="shared" si="134"/>
        <v>6.8704260569330566</v>
      </c>
      <c r="AL210" s="30">
        <f t="shared" si="135"/>
        <v>6.7811154058348766</v>
      </c>
      <c r="AM210" s="31">
        <f t="shared" si="133"/>
        <v>6.7061105811548165</v>
      </c>
      <c r="AN210" s="1">
        <f t="shared" si="126"/>
        <v>0.11014572763105773</v>
      </c>
      <c r="AO210" s="1">
        <f t="shared" si="127"/>
        <v>3.3806795930675773E-2</v>
      </c>
      <c r="AP210" s="1">
        <f t="shared" si="128"/>
        <v>0.25878699726478416</v>
      </c>
      <c r="AQ210" s="1">
        <f t="shared" si="129"/>
        <v>0.11990663811169748</v>
      </c>
      <c r="AR210" s="1">
        <f t="shared" si="117"/>
        <v>0.18593956637299172</v>
      </c>
      <c r="AT210" s="1">
        <f t="shared" si="130"/>
        <v>15.916666666666666</v>
      </c>
      <c r="AU210" s="1">
        <f t="shared" si="118"/>
        <v>82.426087824904883</v>
      </c>
      <c r="AV210" s="1">
        <f t="shared" si="119"/>
        <v>874.96760895192836</v>
      </c>
      <c r="AW210" s="1">
        <f t="shared" si="120"/>
        <v>14.931900836902733</v>
      </c>
      <c r="AX210" s="1">
        <f t="shared" si="121"/>
        <v>69.552628422413619</v>
      </c>
      <c r="AY210" s="1">
        <f t="shared" si="132"/>
        <v>28.923868099981306</v>
      </c>
      <c r="BF210" s="17"/>
      <c r="BH210" s="23">
        <f t="shared" si="122"/>
        <v>8.4119669436887001</v>
      </c>
      <c r="BI210">
        <f t="shared" si="123"/>
        <v>-0.24973031880862173</v>
      </c>
      <c r="BJ210">
        <v>92986460683924.406</v>
      </c>
      <c r="BK210">
        <v>846361605873.74805</v>
      </c>
      <c r="BM210" s="28"/>
      <c r="BP210" s="33"/>
      <c r="BR210" s="29"/>
      <c r="BS210" s="21"/>
      <c r="BT210" s="33"/>
      <c r="BU210" s="33"/>
      <c r="BW210" s="17"/>
      <c r="BX210" s="17"/>
      <c r="BY210" s="33"/>
      <c r="BZ210" s="33"/>
      <c r="CD210" s="33"/>
      <c r="CE210" s="33"/>
      <c r="CJ210">
        <f t="shared" si="124"/>
        <v>7.3704260569330566</v>
      </c>
      <c r="CK210" s="17">
        <f t="shared" si="131"/>
        <v>7.3704260569330566</v>
      </c>
      <c r="CQ210" s="12"/>
      <c r="CT210">
        <f t="shared" si="139"/>
        <v>9.2999999999999883</v>
      </c>
      <c r="CU210">
        <f t="shared" si="140"/>
        <v>17</v>
      </c>
      <c r="CV210">
        <f t="shared" si="141"/>
        <v>24.164178458810113</v>
      </c>
      <c r="CW210">
        <f t="shared" si="142"/>
        <v>12.901270204221904</v>
      </c>
      <c r="CX210">
        <f t="shared" si="143"/>
        <v>-21.076548883728943</v>
      </c>
      <c r="CY210">
        <f t="shared" si="144"/>
        <v>-16.206339549674503</v>
      </c>
      <c r="CZ210">
        <f t="shared" si="145"/>
        <v>10.130025702545195</v>
      </c>
      <c r="DB210">
        <f t="shared" si="146"/>
        <v>-9.2999999999999883</v>
      </c>
      <c r="DC210">
        <f t="shared" si="147"/>
        <v>-15.592370082546736</v>
      </c>
      <c r="DD210">
        <f t="shared" si="148"/>
        <v>-12.901270204221904</v>
      </c>
      <c r="DE210">
        <f t="shared" si="149"/>
        <v>21.076548883728943</v>
      </c>
      <c r="DF210" s="17">
        <f t="shared" si="150"/>
        <v>16.206339549674503</v>
      </c>
      <c r="DG210">
        <f t="shared" si="151"/>
        <v>-10.130025702545195</v>
      </c>
      <c r="DI210" s="15"/>
      <c r="DJ210" s="15"/>
      <c r="DN210" s="15"/>
      <c r="DO210" s="15"/>
      <c r="DS210" s="15"/>
      <c r="DT210" s="15"/>
    </row>
    <row r="211" spans="2:124" x14ac:dyDescent="0.25">
      <c r="B211">
        <v>1</v>
      </c>
      <c r="C211">
        <v>194</v>
      </c>
      <c r="D211" t="s">
        <v>203</v>
      </c>
      <c r="E211">
        <v>1746721406.1116099</v>
      </c>
      <c r="F211">
        <f t="shared" ref="F211:F274" si="152">(C211-1)*5/60</f>
        <v>16.083333333333332</v>
      </c>
      <c r="G211">
        <f t="shared" ref="G211:G274" si="153">LOG10(E211)</f>
        <v>9.2422236425692397</v>
      </c>
      <c r="AG211" s="12">
        <f t="shared" si="125"/>
        <v>16</v>
      </c>
      <c r="AH211" s="24">
        <f t="shared" si="136"/>
        <v>9.2046486882240952</v>
      </c>
      <c r="AI211" s="23">
        <f t="shared" si="137"/>
        <v>8.6851721813029723</v>
      </c>
      <c r="AJ211" s="23">
        <f t="shared" si="138"/>
        <v>7.8800975679459278</v>
      </c>
      <c r="AK211" s="29">
        <f t="shared" si="134"/>
        <v>6.8709432767993706</v>
      </c>
      <c r="AL211" s="30">
        <f t="shared" si="135"/>
        <v>6.7816326257011905</v>
      </c>
      <c r="AM211" s="31">
        <f t="shared" si="133"/>
        <v>6.7066278010211304</v>
      </c>
      <c r="AN211" s="1">
        <f t="shared" si="126"/>
        <v>8.8541673026426321E-2</v>
      </c>
      <c r="AO211" s="1">
        <f t="shared" si="127"/>
        <v>7.5253186117263768E-2</v>
      </c>
      <c r="AP211" s="1">
        <f t="shared" si="128"/>
        <v>0.23726165626559897</v>
      </c>
      <c r="AQ211" s="1">
        <f t="shared" si="129"/>
        <v>0.14592464089225807</v>
      </c>
      <c r="AR211" s="1">
        <f t="shared" ref="AR211:AR253" si="154">STDEV(G4205,G3970)</f>
        <v>0.19261787215861589</v>
      </c>
      <c r="AT211" s="1">
        <f t="shared" si="130"/>
        <v>16</v>
      </c>
      <c r="AU211" s="1">
        <f t="shared" ref="AU211:AU253" si="155">1/AN211^2</f>
        <v>127.55707510129791</v>
      </c>
      <c r="AV211" s="1">
        <f t="shared" ref="AV211:AV253" si="156">1/AO211^2</f>
        <v>176.58353872832723</v>
      </c>
      <c r="AW211" s="1">
        <f t="shared" ref="AW211:AW253" si="157">1/AP211^2</f>
        <v>17.764168519143102</v>
      </c>
      <c r="AX211" s="1">
        <f t="shared" ref="AX211:AX253" si="158">1/AQ211^2</f>
        <v>46.961583615730405</v>
      </c>
      <c r="AY211" s="1">
        <f t="shared" si="132"/>
        <v>26.952983048651003</v>
      </c>
      <c r="BF211" s="17"/>
      <c r="BH211" s="23">
        <f t="shared" ref="BH211:BH253" si="159">LOG10(No__1*(EXP(lamda_11*(EXP(-a_11*AG211)-1)+(Kg-rmin_11)*AG211)+(Kd+rmin_11)*EXP(-lamda_11)/a_11*lamda_11^((Kg-rmin_11)/a_11)*BJ211+lamda_11*a_11*EXP(-lamda_11)/a_11*lamda_11^((Kg-rmin_11)/a_11-1)*BK211))</f>
        <v>8.424262423129079</v>
      </c>
      <c r="BI211">
        <f t="shared" ref="BI211:BI253" si="160">BH211-AI211</f>
        <v>-0.26090975817389328</v>
      </c>
      <c r="BJ211">
        <v>93806376153436.906</v>
      </c>
      <c r="BK211">
        <v>853345551315.67395</v>
      </c>
      <c r="BM211" s="28"/>
      <c r="BP211" s="33"/>
      <c r="BR211" s="29"/>
      <c r="BS211" s="21"/>
      <c r="BT211" s="33"/>
      <c r="BU211" s="33"/>
      <c r="BW211" s="17"/>
      <c r="BX211" s="17"/>
      <c r="BY211" s="33"/>
      <c r="BZ211" s="33"/>
      <c r="CD211" s="33"/>
      <c r="CE211" s="33"/>
      <c r="CJ211">
        <f t="shared" ref="CJ211:CJ253" si="161">AK211+0.5</f>
        <v>7.3709432767993706</v>
      </c>
      <c r="CK211" s="17">
        <f t="shared" si="131"/>
        <v>7.3709432767993706</v>
      </c>
      <c r="CQ211" s="12"/>
      <c r="CT211">
        <f t="shared" si="139"/>
        <v>9.2999999999999901</v>
      </c>
      <c r="CU211">
        <f t="shared" si="140"/>
        <v>17.083333333333332</v>
      </c>
      <c r="CV211">
        <f t="shared" si="141"/>
        <v>24.257638631464225</v>
      </c>
      <c r="CW211">
        <f t="shared" si="142"/>
        <v>12.933075095220131</v>
      </c>
      <c r="CX211">
        <f t="shared" si="143"/>
        <v>-21.211500209040956</v>
      </c>
      <c r="CY211">
        <f t="shared" si="144"/>
        <v>-16.317416044390658</v>
      </c>
      <c r="CZ211">
        <f t="shared" si="145"/>
        <v>10.148050655679013</v>
      </c>
      <c r="DB211">
        <f t="shared" si="146"/>
        <v>-9.2999999999999901</v>
      </c>
      <c r="DC211">
        <f t="shared" si="147"/>
        <v>-15.673534742516818</v>
      </c>
      <c r="DD211">
        <f t="shared" si="148"/>
        <v>-12.933075095220131</v>
      </c>
      <c r="DE211">
        <f t="shared" si="149"/>
        <v>21.211500209040956</v>
      </c>
      <c r="DF211" s="17">
        <f t="shared" si="150"/>
        <v>16.317416044390658</v>
      </c>
      <c r="DG211">
        <f t="shared" si="151"/>
        <v>-10.148050655679013</v>
      </c>
      <c r="DI211" s="15"/>
      <c r="DJ211" s="15"/>
      <c r="DN211" s="15"/>
      <c r="DO211" s="15"/>
      <c r="DS211" s="15"/>
      <c r="DT211" s="15"/>
    </row>
    <row r="212" spans="2:124" x14ac:dyDescent="0.25">
      <c r="B212">
        <v>1</v>
      </c>
      <c r="C212">
        <v>195</v>
      </c>
      <c r="D212" t="s">
        <v>204</v>
      </c>
      <c r="E212">
        <v>2240429573.3066802</v>
      </c>
      <c r="F212">
        <f t="shared" si="152"/>
        <v>16.166666666666668</v>
      </c>
      <c r="G212">
        <f t="shared" si="153"/>
        <v>9.3503312966512002</v>
      </c>
      <c r="AG212" s="12">
        <f t="shared" ref="AG212:AG253" si="162">F211</f>
        <v>16.083333333333332</v>
      </c>
      <c r="AH212" s="24">
        <f t="shared" si="136"/>
        <v>9.1443174472087225</v>
      </c>
      <c r="AI212" s="23">
        <f t="shared" si="137"/>
        <v>8.6823724831059437</v>
      </c>
      <c r="AJ212" s="23">
        <f t="shared" si="138"/>
        <v>7.8241189568417138</v>
      </c>
      <c r="AK212" s="29">
        <f t="shared" si="134"/>
        <v>6.8714604966656836</v>
      </c>
      <c r="AL212" s="30">
        <f t="shared" si="135"/>
        <v>6.7821498455675036</v>
      </c>
      <c r="AM212" s="31">
        <f t="shared" si="133"/>
        <v>6.7071450208874435</v>
      </c>
      <c r="AN212" s="1">
        <f t="shared" ref="AN212:AN252" si="163">STDEV(G916,G1151,G1386)</f>
        <v>7.9330326398699039E-2</v>
      </c>
      <c r="AO212" s="1">
        <f t="shared" ref="AO212:AO253" si="164">STDEV(G1621,G1856)</f>
        <v>5.3282231080723705E-2</v>
      </c>
      <c r="AP212" s="1">
        <f t="shared" ref="AP212:AP253" si="165">STDEV(G2796,G2561)</f>
        <v>0.23771118211340678</v>
      </c>
      <c r="AQ212" s="1">
        <f t="shared" ref="AQ212:AQ253" si="166">STDEV(G3031,G3266,G3502)</f>
        <v>0.108823212419069</v>
      </c>
      <c r="AR212" s="1">
        <f t="shared" si="154"/>
        <v>0.21230643774639973</v>
      </c>
      <c r="AT212" s="1">
        <f t="shared" ref="AT212:AT253" si="167">AG212</f>
        <v>16.083333333333332</v>
      </c>
      <c r="AU212" s="1">
        <f t="shared" si="155"/>
        <v>158.89912937757839</v>
      </c>
      <c r="AV212" s="1">
        <f t="shared" si="156"/>
        <v>352.23718086884287</v>
      </c>
      <c r="AW212" s="1">
        <f t="shared" si="157"/>
        <v>17.697045867509161</v>
      </c>
      <c r="AX212" s="1">
        <f t="shared" si="158"/>
        <v>84.441689895380335</v>
      </c>
      <c r="AY212" s="1">
        <f t="shared" si="132"/>
        <v>22.185727435891302</v>
      </c>
      <c r="BF212" s="17"/>
      <c r="BH212" s="23">
        <f t="shared" si="159"/>
        <v>8.4365579051394679</v>
      </c>
      <c r="BI212">
        <f t="shared" si="160"/>
        <v>-0.24581457796647577</v>
      </c>
      <c r="BJ212">
        <v>94631249158537.406</v>
      </c>
      <c r="BK212">
        <v>860365871768.854</v>
      </c>
      <c r="BM212" s="28"/>
      <c r="BP212" s="33"/>
      <c r="BR212" s="29"/>
      <c r="BS212" s="21"/>
      <c r="BT212" s="33"/>
      <c r="BU212" s="33"/>
      <c r="BW212" s="17"/>
      <c r="BX212" s="17"/>
      <c r="BY212" s="33"/>
      <c r="BZ212" s="33"/>
      <c r="CD212" s="33"/>
      <c r="CE212" s="33"/>
      <c r="CJ212">
        <f t="shared" si="161"/>
        <v>7.3714604966656836</v>
      </c>
      <c r="CK212" s="17">
        <f t="shared" ref="CK212:CK253" si="168">CJ212-BR212</f>
        <v>7.3714604966656836</v>
      </c>
      <c r="CQ212" s="12"/>
      <c r="CT212">
        <f t="shared" si="139"/>
        <v>9.2999999999999918</v>
      </c>
      <c r="CU212">
        <f t="shared" si="140"/>
        <v>17.166666666666668</v>
      </c>
      <c r="CV212">
        <f t="shared" si="141"/>
        <v>24.351160016609519</v>
      </c>
      <c r="CW212">
        <f t="shared" si="142"/>
        <v>12.964880613999899</v>
      </c>
      <c r="CX212">
        <f t="shared" si="143"/>
        <v>-21.346451534352976</v>
      </c>
      <c r="CY212">
        <f t="shared" si="144"/>
        <v>-16.428492539106816</v>
      </c>
      <c r="CZ212">
        <f t="shared" si="145"/>
        <v>10.166075676056629</v>
      </c>
      <c r="DB212">
        <f t="shared" si="146"/>
        <v>-9.2999999999999918</v>
      </c>
      <c r="DC212">
        <f t="shared" si="147"/>
        <v>-15.754760612435764</v>
      </c>
      <c r="DD212">
        <f t="shared" si="148"/>
        <v>-12.964880613999899</v>
      </c>
      <c r="DE212">
        <f t="shared" si="149"/>
        <v>21.346451534352976</v>
      </c>
      <c r="DF212" s="17">
        <f t="shared" si="150"/>
        <v>16.428492539106816</v>
      </c>
      <c r="DG212">
        <f t="shared" si="151"/>
        <v>-10.166075676056629</v>
      </c>
      <c r="DI212" s="15"/>
      <c r="DJ212" s="15"/>
      <c r="DN212" s="15"/>
      <c r="DO212" s="15"/>
      <c r="DS212" s="15"/>
      <c r="DT212" s="15"/>
    </row>
    <row r="213" spans="2:124" x14ac:dyDescent="0.25">
      <c r="B213">
        <v>1</v>
      </c>
      <c r="C213">
        <v>196</v>
      </c>
      <c r="D213" t="s">
        <v>205</v>
      </c>
      <c r="E213">
        <v>1577508406.0639701</v>
      </c>
      <c r="F213">
        <f t="shared" si="152"/>
        <v>16.25</v>
      </c>
      <c r="G213">
        <f t="shared" si="153"/>
        <v>9.1979716821459476</v>
      </c>
      <c r="AG213" s="12">
        <f t="shared" si="162"/>
        <v>16.166666666666668</v>
      </c>
      <c r="AH213" s="24">
        <f t="shared" si="136"/>
        <v>9.2869273582042364</v>
      </c>
      <c r="AI213" s="23">
        <f t="shared" si="137"/>
        <v>8.6588572601603939</v>
      </c>
      <c r="AJ213" s="23">
        <f t="shared" si="138"/>
        <v>7.9118962292447765</v>
      </c>
      <c r="AK213" s="29">
        <f t="shared" si="134"/>
        <v>6.8719777165319966</v>
      </c>
      <c r="AL213" s="30">
        <f t="shared" si="135"/>
        <v>6.7826670654338166</v>
      </c>
      <c r="AM213" s="31">
        <f t="shared" si="133"/>
        <v>6.7076622407537565</v>
      </c>
      <c r="AN213" s="1">
        <f t="shared" si="163"/>
        <v>3.6497958678696048E-2</v>
      </c>
      <c r="AO213" s="1">
        <f t="shared" si="164"/>
        <v>0.10049676574468426</v>
      </c>
      <c r="AP213" s="1">
        <f t="shared" si="165"/>
        <v>4.2984571721704799E-2</v>
      </c>
      <c r="AQ213" s="1">
        <f t="shared" si="166"/>
        <v>0.18083021995867701</v>
      </c>
      <c r="AR213" s="1">
        <f t="shared" si="154"/>
        <v>0.16857820973709414</v>
      </c>
      <c r="AT213" s="1">
        <f t="shared" si="167"/>
        <v>16.166666666666668</v>
      </c>
      <c r="AU213" s="1">
        <f t="shared" si="155"/>
        <v>750.69383569614683</v>
      </c>
      <c r="AV213" s="1">
        <f t="shared" si="156"/>
        <v>99.013823063485916</v>
      </c>
      <c r="AW213" s="1">
        <f t="shared" si="157"/>
        <v>541.22119022735592</v>
      </c>
      <c r="AX213" s="1">
        <f t="shared" si="158"/>
        <v>30.581443345950895</v>
      </c>
      <c r="AY213" s="1">
        <f t="shared" si="132"/>
        <v>35.188205951580301</v>
      </c>
      <c r="BF213" s="17"/>
      <c r="BH213" s="23">
        <f t="shared" si="159"/>
        <v>8.4488533897177263</v>
      </c>
      <c r="BI213">
        <f t="shared" si="160"/>
        <v>-0.21000387044266766</v>
      </c>
      <c r="BJ213">
        <v>95461109679366.5</v>
      </c>
      <c r="BK213">
        <v>867422756729.72095</v>
      </c>
      <c r="BM213" s="28"/>
      <c r="BP213" s="33"/>
      <c r="BR213" s="29"/>
      <c r="BS213" s="21"/>
      <c r="BT213" s="33"/>
      <c r="BU213" s="33"/>
      <c r="BW213" s="17"/>
      <c r="BX213" s="17"/>
      <c r="BY213" s="33"/>
      <c r="BZ213" s="33"/>
      <c r="CD213" s="33"/>
      <c r="CE213" s="33"/>
      <c r="CJ213">
        <f t="shared" si="161"/>
        <v>7.3719777165319966</v>
      </c>
      <c r="CK213" s="17">
        <f t="shared" si="168"/>
        <v>7.3719777165319966</v>
      </c>
      <c r="CQ213" s="12"/>
      <c r="CT213">
        <f t="shared" si="139"/>
        <v>9.2999999999999936</v>
      </c>
      <c r="CU213">
        <f t="shared" si="140"/>
        <v>17.25</v>
      </c>
      <c r="CV213">
        <f t="shared" si="141"/>
        <v>24.444742563256813</v>
      </c>
      <c r="CW213">
        <f t="shared" si="142"/>
        <v>12.996686752161363</v>
      </c>
      <c r="CX213">
        <f t="shared" si="143"/>
        <v>-21.481402859664989</v>
      </c>
      <c r="CY213">
        <f t="shared" si="144"/>
        <v>-16.539569033822971</v>
      </c>
      <c r="CZ213">
        <f t="shared" si="145"/>
        <v>10.184100763449596</v>
      </c>
      <c r="DB213">
        <f t="shared" si="146"/>
        <v>-9.2999999999999936</v>
      </c>
      <c r="DC213">
        <f t="shared" si="147"/>
        <v>-15.836047641316508</v>
      </c>
      <c r="DD213">
        <f t="shared" si="148"/>
        <v>-12.996686752161363</v>
      </c>
      <c r="DE213">
        <f t="shared" si="149"/>
        <v>21.481402859664989</v>
      </c>
      <c r="DF213" s="17">
        <f t="shared" si="150"/>
        <v>16.539569033822971</v>
      </c>
      <c r="DG213">
        <f t="shared" si="151"/>
        <v>-10.184100763449596</v>
      </c>
      <c r="DI213" s="15"/>
      <c r="DJ213" s="15"/>
      <c r="DN213" s="15"/>
      <c r="DO213" s="15"/>
      <c r="DS213" s="15"/>
      <c r="DT213" s="15"/>
    </row>
    <row r="214" spans="2:124" x14ac:dyDescent="0.25">
      <c r="B214">
        <v>1</v>
      </c>
      <c r="C214">
        <v>197</v>
      </c>
      <c r="D214" t="s">
        <v>206</v>
      </c>
      <c r="E214">
        <v>1821742614.4314401</v>
      </c>
      <c r="F214">
        <f t="shared" si="152"/>
        <v>16.333333333333332</v>
      </c>
      <c r="G214">
        <f t="shared" si="153"/>
        <v>9.2604870175171694</v>
      </c>
      <c r="AG214" s="12">
        <f t="shared" si="162"/>
        <v>16.25</v>
      </c>
      <c r="AH214" s="24">
        <f t="shared" si="136"/>
        <v>9.1603212310421487</v>
      </c>
      <c r="AI214" s="23">
        <f t="shared" si="137"/>
        <v>8.643356321788886</v>
      </c>
      <c r="AJ214" s="23">
        <f t="shared" si="138"/>
        <v>7.9065761702815642</v>
      </c>
      <c r="AK214" s="29">
        <f t="shared" si="134"/>
        <v>6.8724949363983105</v>
      </c>
      <c r="AL214" s="30">
        <f t="shared" si="135"/>
        <v>6.7831842853001305</v>
      </c>
      <c r="AM214" s="31">
        <f t="shared" si="133"/>
        <v>6.7081794606200704</v>
      </c>
      <c r="AN214" s="1">
        <f t="shared" si="163"/>
        <v>4.1699405085596566E-2</v>
      </c>
      <c r="AO214" s="1">
        <f t="shared" si="164"/>
        <v>8.2750091464433684E-2</v>
      </c>
      <c r="AP214" s="1">
        <f t="shared" si="165"/>
        <v>0.16859231320803875</v>
      </c>
      <c r="AQ214" s="1">
        <f t="shared" si="166"/>
        <v>0.14418999434258808</v>
      </c>
      <c r="AR214" s="1">
        <f t="shared" si="154"/>
        <v>0.2378500519563084</v>
      </c>
      <c r="AT214" s="1">
        <f t="shared" si="167"/>
        <v>16.25</v>
      </c>
      <c r="AU214" s="1">
        <f t="shared" si="155"/>
        <v>575.09591387352066</v>
      </c>
      <c r="AV214" s="1">
        <f t="shared" si="156"/>
        <v>146.03704447866104</v>
      </c>
      <c r="AW214" s="1">
        <f t="shared" si="157"/>
        <v>35.182318908772885</v>
      </c>
      <c r="AX214" s="1">
        <f t="shared" si="158"/>
        <v>48.0983026139983</v>
      </c>
      <c r="AY214" s="1">
        <f t="shared" si="132"/>
        <v>17.676386897516782</v>
      </c>
      <c r="BF214" s="17"/>
      <c r="BH214" s="23">
        <f t="shared" si="159"/>
        <v>8.4611488768617118</v>
      </c>
      <c r="BI214">
        <f t="shared" si="160"/>
        <v>-0.18220744492717422</v>
      </c>
      <c r="BJ214">
        <v>96295987877390.703</v>
      </c>
      <c r="BK214">
        <v>874516396682.06995</v>
      </c>
      <c r="BM214" s="28"/>
      <c r="BP214" s="33"/>
      <c r="BR214" s="29"/>
      <c r="BS214" s="21"/>
      <c r="BT214" s="33"/>
      <c r="BU214" s="33"/>
      <c r="BW214" s="17"/>
      <c r="BX214" s="17"/>
      <c r="BY214" s="33"/>
      <c r="BZ214" s="33"/>
      <c r="CD214" s="33"/>
      <c r="CE214" s="33"/>
      <c r="CJ214">
        <f t="shared" si="161"/>
        <v>7.3724949363983105</v>
      </c>
      <c r="CK214" s="17">
        <f t="shared" si="168"/>
        <v>7.3724949363983105</v>
      </c>
      <c r="CQ214" s="12"/>
      <c r="CT214">
        <f t="shared" si="139"/>
        <v>9.2999999999999954</v>
      </c>
      <c r="CU214">
        <f t="shared" si="140"/>
        <v>17.333333333333332</v>
      </c>
      <c r="CV214">
        <f t="shared" si="141"/>
        <v>24.538386220459447</v>
      </c>
      <c r="CW214">
        <f t="shared" si="142"/>
        <v>13.028493501417069</v>
      </c>
      <c r="CX214">
        <f t="shared" si="143"/>
        <v>-21.616354184977002</v>
      </c>
      <c r="CY214">
        <f t="shared" si="144"/>
        <v>-16.650645528539123</v>
      </c>
      <c r="CZ214">
        <f t="shared" si="145"/>
        <v>10.20212591763025</v>
      </c>
      <c r="DB214">
        <f t="shared" si="146"/>
        <v>-9.2999999999999954</v>
      </c>
      <c r="DC214">
        <f t="shared" si="147"/>
        <v>-15.917395778214511</v>
      </c>
      <c r="DD214">
        <f t="shared" si="148"/>
        <v>-13.028493501417069</v>
      </c>
      <c r="DE214">
        <f t="shared" si="149"/>
        <v>21.616354184977002</v>
      </c>
      <c r="DF214" s="17">
        <f t="shared" si="150"/>
        <v>16.650645528539123</v>
      </c>
      <c r="DG214">
        <f t="shared" si="151"/>
        <v>-10.20212591763025</v>
      </c>
      <c r="DI214" s="15"/>
      <c r="DJ214" s="15"/>
      <c r="DN214" s="15"/>
      <c r="DO214" s="15"/>
      <c r="DS214" s="15"/>
      <c r="DT214" s="15"/>
    </row>
    <row r="215" spans="2:124" x14ac:dyDescent="0.25">
      <c r="B215">
        <v>1</v>
      </c>
      <c r="C215">
        <v>198</v>
      </c>
      <c r="D215" t="s">
        <v>207</v>
      </c>
      <c r="E215">
        <v>1584187810.5411699</v>
      </c>
      <c r="F215">
        <f t="shared" si="152"/>
        <v>16.416666666666668</v>
      </c>
      <c r="G215">
        <f t="shared" si="153"/>
        <v>9.1998066673081347</v>
      </c>
      <c r="AG215" s="12">
        <f t="shared" si="162"/>
        <v>16.333333333333332</v>
      </c>
      <c r="AH215" s="24">
        <f t="shared" si="136"/>
        <v>9.2638619555907056</v>
      </c>
      <c r="AI215" s="23">
        <f t="shared" si="137"/>
        <v>8.6558677262158756</v>
      </c>
      <c r="AJ215" s="23">
        <f t="shared" si="138"/>
        <v>7.8303106894129888</v>
      </c>
      <c r="AK215" s="29">
        <f t="shared" si="134"/>
        <v>6.8730121562646236</v>
      </c>
      <c r="AL215" s="30">
        <f t="shared" si="135"/>
        <v>6.7837015051664435</v>
      </c>
      <c r="AM215" s="31">
        <f t="shared" si="133"/>
        <v>6.7086966804863835</v>
      </c>
      <c r="AN215" s="1">
        <f t="shared" si="163"/>
        <v>6.697395258816051E-2</v>
      </c>
      <c r="AO215" s="1">
        <f t="shared" si="164"/>
        <v>5.4605019490393321E-2</v>
      </c>
      <c r="AP215" s="1">
        <f t="shared" si="165"/>
        <v>6.4417819635860366E-2</v>
      </c>
      <c r="AQ215" s="1">
        <f t="shared" si="166"/>
        <v>0.11670801918137468</v>
      </c>
      <c r="AR215" s="1">
        <f t="shared" si="154"/>
        <v>0.18431309849554839</v>
      </c>
      <c r="AT215" s="1">
        <f t="shared" si="167"/>
        <v>16.333333333333332</v>
      </c>
      <c r="AU215" s="1">
        <f t="shared" si="155"/>
        <v>222.94007314258397</v>
      </c>
      <c r="AV215" s="1">
        <f t="shared" si="156"/>
        <v>335.37822902307533</v>
      </c>
      <c r="AW215" s="1">
        <f t="shared" si="157"/>
        <v>240.98386076144615</v>
      </c>
      <c r="AX215" s="1">
        <f t="shared" si="158"/>
        <v>73.41733296547288</v>
      </c>
      <c r="AY215" s="1">
        <f t="shared" si="132"/>
        <v>29.436596832810192</v>
      </c>
      <c r="BF215" s="17"/>
      <c r="BH215" s="23">
        <f t="shared" si="159"/>
        <v>8.4734443665692911</v>
      </c>
      <c r="BI215">
        <f t="shared" si="160"/>
        <v>-0.18242335964658452</v>
      </c>
      <c r="BJ215">
        <v>97135914096501.094</v>
      </c>
      <c r="BK215">
        <v>881646983102.21594</v>
      </c>
      <c r="BM215" s="28"/>
      <c r="BP215" s="33"/>
      <c r="BR215" s="29"/>
      <c r="BS215" s="21"/>
      <c r="BT215" s="33"/>
      <c r="BU215" s="33"/>
      <c r="BW215" s="17"/>
      <c r="BX215" s="17"/>
      <c r="BY215" s="33"/>
      <c r="BZ215" s="33"/>
      <c r="CD215" s="33"/>
      <c r="CE215" s="33"/>
      <c r="CJ215">
        <f t="shared" si="161"/>
        <v>7.3730121562646236</v>
      </c>
      <c r="CK215" s="17">
        <f t="shared" si="168"/>
        <v>7.3730121562646236</v>
      </c>
      <c r="CQ215" s="12"/>
      <c r="CT215">
        <f t="shared" si="139"/>
        <v>9.2999999999999954</v>
      </c>
      <c r="CU215">
        <f t="shared" si="140"/>
        <v>17.416666666666668</v>
      </c>
      <c r="CV215">
        <f t="shared" si="141"/>
        <v>24.632090937313141</v>
      </c>
      <c r="CW215">
        <f t="shared" si="142"/>
        <v>13.060300853590451</v>
      </c>
      <c r="CX215">
        <f t="shared" si="143"/>
        <v>-21.751305510289018</v>
      </c>
      <c r="CY215">
        <f t="shared" si="144"/>
        <v>-16.761722023255285</v>
      </c>
      <c r="CZ215">
        <f t="shared" si="145"/>
        <v>10.220151138371699</v>
      </c>
      <c r="DB215">
        <f t="shared" si="146"/>
        <v>-9.2999999999999954</v>
      </c>
      <c r="DC215">
        <f t="shared" si="147"/>
        <v>-15.9988049722276</v>
      </c>
      <c r="DD215">
        <f t="shared" si="148"/>
        <v>-13.060300853590451</v>
      </c>
      <c r="DE215">
        <f t="shared" si="149"/>
        <v>21.751305510289018</v>
      </c>
      <c r="DF215" s="17">
        <f t="shared" si="150"/>
        <v>16.761722023255285</v>
      </c>
      <c r="DG215">
        <f t="shared" si="151"/>
        <v>-10.220151138371699</v>
      </c>
      <c r="DI215" s="15"/>
      <c r="DJ215" s="15"/>
      <c r="DN215" s="15"/>
      <c r="DO215" s="15"/>
      <c r="DS215" s="15"/>
      <c r="DT215" s="15"/>
    </row>
    <row r="216" spans="2:124" x14ac:dyDescent="0.25">
      <c r="B216">
        <v>1</v>
      </c>
      <c r="C216">
        <v>199</v>
      </c>
      <c r="D216" t="s">
        <v>208</v>
      </c>
      <c r="E216">
        <v>2177137727.3894601</v>
      </c>
      <c r="F216">
        <f t="shared" si="152"/>
        <v>16.5</v>
      </c>
      <c r="G216">
        <f t="shared" si="153"/>
        <v>9.3378859037095658</v>
      </c>
      <c r="AG216" s="12">
        <f t="shared" si="162"/>
        <v>16.416666666666668</v>
      </c>
      <c r="AH216" s="24">
        <f t="shared" si="136"/>
        <v>9.1747745890792292</v>
      </c>
      <c r="AI216" s="23">
        <f t="shared" si="137"/>
        <v>8.6541007213975174</v>
      </c>
      <c r="AJ216" s="23">
        <f t="shared" si="138"/>
        <v>7.9135907940706414</v>
      </c>
      <c r="AK216" s="29">
        <f t="shared" si="134"/>
        <v>6.8735293761309366</v>
      </c>
      <c r="AL216" s="30">
        <f t="shared" si="135"/>
        <v>6.7842187250327566</v>
      </c>
      <c r="AM216" s="31">
        <f t="shared" si="133"/>
        <v>6.7092139003526965</v>
      </c>
      <c r="AN216" s="1">
        <f t="shared" si="163"/>
        <v>3.6381313755310889E-2</v>
      </c>
      <c r="AO216" s="1">
        <f t="shared" si="164"/>
        <v>4.6640103516540903E-2</v>
      </c>
      <c r="AP216" s="1">
        <f t="shared" si="165"/>
        <v>0.15507009199055222</v>
      </c>
      <c r="AQ216" s="1">
        <f t="shared" si="166"/>
        <v>0.16074103538302104</v>
      </c>
      <c r="AR216" s="1">
        <f t="shared" si="154"/>
        <v>0.17667678216737573</v>
      </c>
      <c r="AT216" s="1">
        <f t="shared" si="167"/>
        <v>16.416666666666668</v>
      </c>
      <c r="AU216" s="1">
        <f t="shared" si="155"/>
        <v>755.51526679530912</v>
      </c>
      <c r="AV216" s="1">
        <f t="shared" si="156"/>
        <v>459.70686434351006</v>
      </c>
      <c r="AW216" s="1">
        <f t="shared" si="157"/>
        <v>41.585689919702872</v>
      </c>
      <c r="AX216" s="1">
        <f t="shared" si="158"/>
        <v>38.703164616604099</v>
      </c>
      <c r="AY216" s="1">
        <f t="shared" si="132"/>
        <v>32.036203106406106</v>
      </c>
      <c r="BF216" s="17"/>
      <c r="BH216" s="23">
        <f t="shared" si="159"/>
        <v>8.485739858838329</v>
      </c>
      <c r="BI216">
        <f t="shared" si="160"/>
        <v>-0.16836086255918836</v>
      </c>
      <c r="BJ216">
        <v>97980918864116.297</v>
      </c>
      <c r="BK216">
        <v>888814708464.15503</v>
      </c>
      <c r="BM216" s="28"/>
      <c r="BP216" s="33"/>
      <c r="BR216" s="29"/>
      <c r="BS216" s="21"/>
      <c r="BT216" s="33"/>
      <c r="BU216" s="33"/>
      <c r="BW216" s="17"/>
      <c r="BX216" s="17"/>
      <c r="BY216" s="33"/>
      <c r="BZ216" s="33"/>
      <c r="CD216" s="33"/>
      <c r="CE216" s="33"/>
      <c r="CJ216">
        <f t="shared" si="161"/>
        <v>7.3735293761309366</v>
      </c>
      <c r="CK216" s="17">
        <f t="shared" si="168"/>
        <v>7.3735293761309366</v>
      </c>
      <c r="CQ216" s="12"/>
      <c r="CT216">
        <f t="shared" si="139"/>
        <v>9.2999999999999972</v>
      </c>
      <c r="CU216">
        <f t="shared" si="140"/>
        <v>17.5</v>
      </c>
      <c r="CV216">
        <f t="shared" si="141"/>
        <v>24.725856662956062</v>
      </c>
      <c r="CW216">
        <f t="shared" si="142"/>
        <v>13.092108800614344</v>
      </c>
      <c r="CX216">
        <f t="shared" si="143"/>
        <v>-21.886256835601024</v>
      </c>
      <c r="CY216">
        <f t="shared" si="144"/>
        <v>-16.872798517971436</v>
      </c>
      <c r="CZ216">
        <f t="shared" si="145"/>
        <v>10.238176425447822</v>
      </c>
      <c r="DB216">
        <f t="shared" si="146"/>
        <v>-9.2999999999999972</v>
      </c>
      <c r="DC216">
        <f t="shared" si="147"/>
        <v>-16.080275172496059</v>
      </c>
      <c r="DD216">
        <f t="shared" si="148"/>
        <v>-13.092108800614344</v>
      </c>
      <c r="DE216">
        <f t="shared" si="149"/>
        <v>21.886256835601024</v>
      </c>
      <c r="DF216" s="17">
        <f t="shared" si="150"/>
        <v>16.872798517971436</v>
      </c>
      <c r="DG216">
        <f t="shared" si="151"/>
        <v>-10.238176425447822</v>
      </c>
      <c r="DI216" s="15"/>
      <c r="DJ216" s="15"/>
      <c r="DN216" s="15"/>
      <c r="DO216" s="15"/>
      <c r="DS216" s="15"/>
      <c r="DT216" s="15"/>
    </row>
    <row r="217" spans="2:124" x14ac:dyDescent="0.25">
      <c r="B217">
        <v>1</v>
      </c>
      <c r="C217">
        <v>200</v>
      </c>
      <c r="D217" t="s">
        <v>209</v>
      </c>
      <c r="E217">
        <v>2386874057.1800599</v>
      </c>
      <c r="F217">
        <f t="shared" si="152"/>
        <v>16.583333333333332</v>
      </c>
      <c r="G217">
        <f t="shared" si="153"/>
        <v>9.3778295041702542</v>
      </c>
      <c r="AG217" s="12">
        <f t="shared" si="162"/>
        <v>16.5</v>
      </c>
      <c r="AH217" s="24">
        <f t="shared" si="136"/>
        <v>9.2219398825573169</v>
      </c>
      <c r="AI217" s="23">
        <f t="shared" si="137"/>
        <v>8.6448139608184285</v>
      </c>
      <c r="AJ217" s="23">
        <f t="shared" si="138"/>
        <v>7.8711349510626896</v>
      </c>
      <c r="AK217" s="29">
        <f t="shared" si="134"/>
        <v>6.8740465959972497</v>
      </c>
      <c r="AL217" s="30">
        <f t="shared" si="135"/>
        <v>6.7847359448990696</v>
      </c>
      <c r="AM217" s="31">
        <f t="shared" si="133"/>
        <v>6.7097311202190095</v>
      </c>
      <c r="AN217" s="1">
        <f t="shared" si="163"/>
        <v>6.0590167318006413E-2</v>
      </c>
      <c r="AO217" s="1">
        <f t="shared" si="164"/>
        <v>9.3217370939184432E-2</v>
      </c>
      <c r="AP217" s="1">
        <f t="shared" si="165"/>
        <v>9.1873682872606374E-2</v>
      </c>
      <c r="AQ217" s="1">
        <f t="shared" si="166"/>
        <v>0.13376087468703088</v>
      </c>
      <c r="AR217" s="1">
        <f t="shared" si="154"/>
        <v>0.19108610741614726</v>
      </c>
      <c r="AT217" s="1">
        <f t="shared" si="167"/>
        <v>16.5</v>
      </c>
      <c r="AU217" s="1">
        <f t="shared" si="155"/>
        <v>272.39284546027488</v>
      </c>
      <c r="AV217" s="1">
        <f t="shared" si="156"/>
        <v>115.08170822533224</v>
      </c>
      <c r="AW217" s="1">
        <f t="shared" si="157"/>
        <v>118.4725532097959</v>
      </c>
      <c r="AX217" s="1">
        <f t="shared" si="158"/>
        <v>55.890989686427908</v>
      </c>
      <c r="AY217" s="1">
        <f t="shared" si="132"/>
        <v>27.386830432947885</v>
      </c>
      <c r="BF217" s="17"/>
      <c r="BH217" s="23">
        <f t="shared" si="159"/>
        <v>8.4980353536666886</v>
      </c>
      <c r="BI217">
        <f t="shared" si="160"/>
        <v>-0.14677860715173985</v>
      </c>
      <c r="BJ217">
        <v>98831032892291.906</v>
      </c>
      <c r="BK217">
        <v>896019766244.77002</v>
      </c>
      <c r="BM217" s="28"/>
      <c r="BP217" s="33"/>
      <c r="BR217" s="29"/>
      <c r="BS217" s="21"/>
      <c r="BT217" s="33"/>
      <c r="BU217" s="33"/>
      <c r="BW217" s="17"/>
      <c r="BX217" s="17"/>
      <c r="BY217" s="33"/>
      <c r="BZ217" s="33"/>
      <c r="CD217" s="33"/>
      <c r="CE217" s="33"/>
      <c r="CJ217">
        <f t="shared" si="161"/>
        <v>7.3740465959972497</v>
      </c>
      <c r="CK217" s="17">
        <f t="shared" si="168"/>
        <v>7.3740465959972497</v>
      </c>
      <c r="CQ217" s="12"/>
      <c r="CT217">
        <f t="shared" si="139"/>
        <v>9.2999999999999972</v>
      </c>
      <c r="CU217">
        <f t="shared" si="140"/>
        <v>17.583333333333332</v>
      </c>
      <c r="CV217">
        <f t="shared" si="141"/>
        <v>24.81968334656872</v>
      </c>
      <c r="CW217">
        <f t="shared" si="142"/>
        <v>13.12391733452953</v>
      </c>
      <c r="CX217">
        <f t="shared" si="143"/>
        <v>-22.021208160913037</v>
      </c>
      <c r="CY217">
        <f t="shared" si="144"/>
        <v>-16.983875012687591</v>
      </c>
      <c r="CZ217">
        <f t="shared" si="145"/>
        <v>10.256201778633264</v>
      </c>
      <c r="DB217">
        <f t="shared" si="146"/>
        <v>-9.2999999999999972</v>
      </c>
      <c r="DC217">
        <f t="shared" si="147"/>
        <v>-16.161806328202509</v>
      </c>
      <c r="DD217">
        <f t="shared" si="148"/>
        <v>-13.12391733452953</v>
      </c>
      <c r="DE217">
        <f t="shared" si="149"/>
        <v>22.021208160913037</v>
      </c>
      <c r="DF217" s="17">
        <f t="shared" si="150"/>
        <v>16.983875012687591</v>
      </c>
      <c r="DG217">
        <f t="shared" si="151"/>
        <v>-10.256201778633264</v>
      </c>
      <c r="DI217" s="15"/>
      <c r="DJ217" s="15"/>
      <c r="DN217" s="15"/>
      <c r="DO217" s="15"/>
      <c r="DS217" s="15"/>
      <c r="DT217" s="15"/>
    </row>
    <row r="218" spans="2:124" x14ac:dyDescent="0.25">
      <c r="B218">
        <v>1</v>
      </c>
      <c r="C218">
        <v>201</v>
      </c>
      <c r="D218" t="s">
        <v>210</v>
      </c>
      <c r="E218">
        <v>2202570166.3526101</v>
      </c>
      <c r="F218">
        <f t="shared" si="152"/>
        <v>16.666666666666668</v>
      </c>
      <c r="G218">
        <f t="shared" si="153"/>
        <v>9.3429297524413464</v>
      </c>
      <c r="AG218" s="12">
        <f t="shared" si="162"/>
        <v>16.583333333333332</v>
      </c>
      <c r="AH218" s="24">
        <f t="shared" si="136"/>
        <v>9.1991871007862471</v>
      </c>
      <c r="AI218" s="23">
        <f t="shared" si="137"/>
        <v>8.643201711528862</v>
      </c>
      <c r="AJ218" s="23">
        <f t="shared" si="138"/>
        <v>7.8767465498229923</v>
      </c>
      <c r="AK218" s="29">
        <f t="shared" si="134"/>
        <v>6.8745638158635636</v>
      </c>
      <c r="AL218" s="30">
        <f t="shared" si="135"/>
        <v>6.7852531647653835</v>
      </c>
      <c r="AM218" s="31">
        <f t="shared" si="133"/>
        <v>6.7102483400853234</v>
      </c>
      <c r="AN218" s="1">
        <f t="shared" si="163"/>
        <v>9.1328859784621894E-2</v>
      </c>
      <c r="AO218" s="1">
        <f t="shared" si="164"/>
        <v>2.4889032606553803E-3</v>
      </c>
      <c r="AP218" s="1">
        <f t="shared" si="165"/>
        <v>0.1857263021987714</v>
      </c>
      <c r="AQ218" s="1">
        <f t="shared" si="166"/>
        <v>0.20000437207646846</v>
      </c>
      <c r="AR218" s="1">
        <f t="shared" si="154"/>
        <v>0.20220515969041963</v>
      </c>
      <c r="AT218" s="1">
        <f t="shared" si="167"/>
        <v>16.583333333333332</v>
      </c>
      <c r="AU218" s="1">
        <f t="shared" si="155"/>
        <v>119.89026736994158</v>
      </c>
      <c r="AV218" s="1">
        <f t="shared" si="156"/>
        <v>161429.89588665299</v>
      </c>
      <c r="AW218" s="1">
        <f t="shared" si="157"/>
        <v>28.990331129557649</v>
      </c>
      <c r="AX218" s="1">
        <f t="shared" si="158"/>
        <v>24.998907016722566</v>
      </c>
      <c r="AY218" s="1">
        <f t="shared" si="132"/>
        <v>24.457695479298778</v>
      </c>
      <c r="BF218" s="17"/>
      <c r="BH218" s="23">
        <f t="shared" si="159"/>
        <v>8.51033085105224</v>
      </c>
      <c r="BI218">
        <f t="shared" si="160"/>
        <v>-0.132870860476622</v>
      </c>
      <c r="BJ218">
        <v>99686287078838.406</v>
      </c>
      <c r="BK218">
        <v>903262350929.05798</v>
      </c>
      <c r="BM218" s="28"/>
      <c r="BP218" s="33"/>
      <c r="BR218" s="29"/>
      <c r="BS218" s="21"/>
      <c r="BT218" s="33"/>
      <c r="BU218" s="33"/>
      <c r="BW218" s="17"/>
      <c r="BX218" s="17"/>
      <c r="BY218" s="33"/>
      <c r="BZ218" s="33"/>
      <c r="CD218" s="33"/>
      <c r="CE218" s="33"/>
      <c r="CJ218">
        <f t="shared" si="161"/>
        <v>7.3745638158635636</v>
      </c>
      <c r="CK218" s="17">
        <f t="shared" si="168"/>
        <v>7.3745638158635636</v>
      </c>
      <c r="CQ218" s="12"/>
      <c r="CT218">
        <f t="shared" si="139"/>
        <v>9.2999999999999989</v>
      </c>
      <c r="CU218">
        <f t="shared" si="140"/>
        <v>17.666666666666668</v>
      </c>
      <c r="CV218">
        <f t="shared" si="141"/>
        <v>24.913570937373994</v>
      </c>
      <c r="CW218">
        <f t="shared" si="142"/>
        <v>13.155726447483282</v>
      </c>
      <c r="CX218">
        <f t="shared" si="143"/>
        <v>-22.156159486225057</v>
      </c>
      <c r="CY218">
        <f t="shared" si="144"/>
        <v>-17.094951507403749</v>
      </c>
      <c r="CZ218">
        <f t="shared" si="145"/>
        <v>10.274227197703437</v>
      </c>
      <c r="DB218">
        <f t="shared" si="146"/>
        <v>-9.2999999999999989</v>
      </c>
      <c r="DC218">
        <f t="shared" si="147"/>
        <v>-16.24339838857194</v>
      </c>
      <c r="DD218">
        <f t="shared" si="148"/>
        <v>-13.155726447483282</v>
      </c>
      <c r="DE218">
        <f t="shared" si="149"/>
        <v>22.156159486225057</v>
      </c>
      <c r="DF218" s="17">
        <f t="shared" si="150"/>
        <v>17.094951507403749</v>
      </c>
      <c r="DG218">
        <f t="shared" si="151"/>
        <v>-10.274227197703437</v>
      </c>
      <c r="DI218" s="15"/>
      <c r="DJ218" s="15"/>
      <c r="DN218" s="15"/>
      <c r="DO218" s="15"/>
      <c r="DS218" s="15"/>
      <c r="DT218" s="15"/>
    </row>
    <row r="219" spans="2:124" x14ac:dyDescent="0.25">
      <c r="B219">
        <v>1</v>
      </c>
      <c r="C219">
        <v>202</v>
      </c>
      <c r="D219" t="s">
        <v>211</v>
      </c>
      <c r="E219">
        <v>2626610691.18154</v>
      </c>
      <c r="F219">
        <f t="shared" si="152"/>
        <v>16.75</v>
      </c>
      <c r="G219">
        <f t="shared" si="153"/>
        <v>9.4193957076544077</v>
      </c>
      <c r="AG219" s="12">
        <f t="shared" si="162"/>
        <v>16.666666666666668</v>
      </c>
      <c r="AH219" s="24">
        <f t="shared" si="136"/>
        <v>9.2148113545359038</v>
      </c>
      <c r="AI219" s="23">
        <f t="shared" si="137"/>
        <v>8.6480208963283349</v>
      </c>
      <c r="AJ219" s="23">
        <f t="shared" si="138"/>
        <v>7.7890278505733237</v>
      </c>
      <c r="AK219" s="29">
        <f t="shared" si="134"/>
        <v>6.8750810357298766</v>
      </c>
      <c r="AL219" s="30">
        <f t="shared" si="135"/>
        <v>6.7857703846316966</v>
      </c>
      <c r="AM219" s="31">
        <f t="shared" si="133"/>
        <v>6.7107655599516365</v>
      </c>
      <c r="AN219" s="1">
        <f t="shared" si="163"/>
        <v>2.7599262856837236E-2</v>
      </c>
      <c r="AO219" s="1">
        <f t="shared" si="164"/>
        <v>5.8218119293292257E-2</v>
      </c>
      <c r="AP219" s="1">
        <f t="shared" si="165"/>
        <v>0.24320253226932506</v>
      </c>
      <c r="AQ219" s="1">
        <f t="shared" si="166"/>
        <v>0.11103294450480185</v>
      </c>
      <c r="AR219" s="1">
        <f t="shared" si="154"/>
        <v>0.14900448795711915</v>
      </c>
      <c r="AT219" s="1">
        <f t="shared" si="167"/>
        <v>16.666666666666668</v>
      </c>
      <c r="AU219" s="1">
        <f t="shared" si="155"/>
        <v>1312.8195472475011</v>
      </c>
      <c r="AV219" s="1">
        <f t="shared" si="156"/>
        <v>295.04187318523412</v>
      </c>
      <c r="AW219" s="1">
        <f t="shared" si="157"/>
        <v>16.906893417772245</v>
      </c>
      <c r="AX219" s="1">
        <f t="shared" si="158"/>
        <v>81.114087288396277</v>
      </c>
      <c r="AY219" s="1">
        <f t="shared" si="132"/>
        <v>45.040302765031804</v>
      </c>
      <c r="BF219" s="17"/>
      <c r="BH219" s="23">
        <f t="shared" si="159"/>
        <v>8.5226263509928515</v>
      </c>
      <c r="BI219">
        <f t="shared" si="160"/>
        <v>-0.12539454533548344</v>
      </c>
      <c r="BJ219">
        <v>100546712508444</v>
      </c>
      <c r="BK219">
        <v>910542658015.37402</v>
      </c>
      <c r="BM219" s="28"/>
      <c r="BP219" s="33"/>
      <c r="BR219" s="29"/>
      <c r="BS219" s="21"/>
      <c r="BT219" s="33"/>
      <c r="BU219" s="33"/>
      <c r="BW219" s="17"/>
      <c r="BX219" s="17"/>
      <c r="BY219" s="33"/>
      <c r="BZ219" s="33"/>
      <c r="CD219" s="33"/>
      <c r="CE219" s="33"/>
      <c r="CJ219">
        <f t="shared" si="161"/>
        <v>7.3750810357298766</v>
      </c>
      <c r="CK219" s="17">
        <f t="shared" si="168"/>
        <v>7.3750810357298766</v>
      </c>
      <c r="CQ219" s="12"/>
      <c r="CT219">
        <f t="shared" si="139"/>
        <v>9.2999999999999989</v>
      </c>
      <c r="CU219">
        <f t="shared" si="140"/>
        <v>17.75</v>
      </c>
      <c r="CV219">
        <f t="shared" si="141"/>
        <v>25.007519384637007</v>
      </c>
      <c r="CW219">
        <f t="shared" si="142"/>
        <v>13.187536131727944</v>
      </c>
      <c r="CX219">
        <f t="shared" si="143"/>
        <v>-22.29111081153707</v>
      </c>
      <c r="CY219">
        <f t="shared" si="144"/>
        <v>-17.206028002119904</v>
      </c>
      <c r="CZ219">
        <f t="shared" si="145"/>
        <v>10.292252682434517</v>
      </c>
      <c r="DB219">
        <f t="shared" si="146"/>
        <v>-9.2999999999999989</v>
      </c>
      <c r="DC219">
        <f t="shared" si="147"/>
        <v>-16.325051302871575</v>
      </c>
      <c r="DD219">
        <f t="shared" si="148"/>
        <v>-13.187536131727944</v>
      </c>
      <c r="DE219">
        <f t="shared" si="149"/>
        <v>22.29111081153707</v>
      </c>
      <c r="DF219" s="17">
        <f t="shared" si="150"/>
        <v>17.206028002119904</v>
      </c>
      <c r="DG219">
        <f t="shared" si="151"/>
        <v>-10.292252682434517</v>
      </c>
      <c r="DI219" s="15"/>
      <c r="DJ219" s="15"/>
      <c r="DN219" s="15"/>
      <c r="DO219" s="15"/>
      <c r="DS219" s="15"/>
      <c r="DT219" s="15"/>
    </row>
    <row r="220" spans="2:124" x14ac:dyDescent="0.25">
      <c r="B220">
        <v>1</v>
      </c>
      <c r="C220">
        <v>203</v>
      </c>
      <c r="D220" t="s">
        <v>212</v>
      </c>
      <c r="E220">
        <v>1918258673.61659</v>
      </c>
      <c r="F220">
        <f t="shared" si="152"/>
        <v>16.833333333333332</v>
      </c>
      <c r="G220">
        <f t="shared" si="153"/>
        <v>9.2829071705872526</v>
      </c>
      <c r="AG220" s="12">
        <f t="shared" si="162"/>
        <v>16.75</v>
      </c>
      <c r="AH220" s="24">
        <f t="shared" si="136"/>
        <v>9.2926906894441199</v>
      </c>
      <c r="AI220" s="23">
        <f t="shared" si="137"/>
        <v>8.6722120418666861</v>
      </c>
      <c r="AJ220" s="23">
        <f t="shared" si="138"/>
        <v>7.8436881775754212</v>
      </c>
      <c r="AK220" s="29">
        <f t="shared" si="134"/>
        <v>6.8755982555961896</v>
      </c>
      <c r="AL220" s="30">
        <f t="shared" si="135"/>
        <v>6.7862876044980096</v>
      </c>
      <c r="AM220" s="31">
        <f t="shared" si="133"/>
        <v>6.7112827798179495</v>
      </c>
      <c r="AN220" s="1">
        <f t="shared" si="163"/>
        <v>7.1276793271179778E-2</v>
      </c>
      <c r="AO220" s="1">
        <f t="shared" si="164"/>
        <v>5.1336340707309113E-3</v>
      </c>
      <c r="AP220" s="1">
        <f t="shared" si="165"/>
        <v>9.3751389594384824E-2</v>
      </c>
      <c r="AQ220" s="1">
        <f t="shared" si="166"/>
        <v>0.12137452585973069</v>
      </c>
      <c r="AR220" s="1">
        <f t="shared" si="154"/>
        <v>0.15840016563768422</v>
      </c>
      <c r="AT220" s="1">
        <f t="shared" si="167"/>
        <v>16.75</v>
      </c>
      <c r="AU220" s="1">
        <f t="shared" si="155"/>
        <v>196.83562099282426</v>
      </c>
      <c r="AV220" s="1">
        <f t="shared" si="156"/>
        <v>37944.617806253627</v>
      </c>
      <c r="AW220" s="1">
        <f t="shared" si="157"/>
        <v>113.77440494693066</v>
      </c>
      <c r="AX220" s="1">
        <f t="shared" si="158"/>
        <v>67.88048040247736</v>
      </c>
      <c r="AY220" s="1">
        <f t="shared" si="132"/>
        <v>39.855543623513327</v>
      </c>
      <c r="BF220" s="17"/>
      <c r="BH220" s="23">
        <f t="shared" si="159"/>
        <v>8.5349218534863986</v>
      </c>
      <c r="BI220">
        <f t="shared" si="160"/>
        <v>-0.1372901883802875</v>
      </c>
      <c r="BJ220">
        <v>101412340453806</v>
      </c>
      <c r="BK220">
        <v>917860884020.72803</v>
      </c>
      <c r="BM220" s="28"/>
      <c r="BP220" s="33"/>
      <c r="BR220" s="29"/>
      <c r="BS220" s="21"/>
      <c r="BT220" s="33"/>
      <c r="BU220" s="33"/>
      <c r="BW220" s="17"/>
      <c r="BX220" s="17"/>
      <c r="BY220" s="33"/>
      <c r="BZ220" s="33"/>
      <c r="CD220" s="33"/>
      <c r="CE220" s="33"/>
      <c r="CJ220">
        <f t="shared" si="161"/>
        <v>7.3755982555961896</v>
      </c>
      <c r="CK220" s="17">
        <f t="shared" si="168"/>
        <v>7.3755982555961896</v>
      </c>
      <c r="CQ220" s="12"/>
      <c r="CT220">
        <f t="shared" si="139"/>
        <v>9.2999999999999989</v>
      </c>
      <c r="CU220">
        <f t="shared" si="140"/>
        <v>17.833333333333332</v>
      </c>
      <c r="CV220">
        <f t="shared" si="141"/>
        <v>25.101528637665172</v>
      </c>
      <c r="CW220">
        <f t="shared" si="142"/>
        <v>13.219346379619525</v>
      </c>
      <c r="CX220">
        <f t="shared" si="143"/>
        <v>-22.426062136849083</v>
      </c>
      <c r="CY220">
        <f t="shared" si="144"/>
        <v>-17.317104496836059</v>
      </c>
      <c r="CZ220">
        <f t="shared" si="145"/>
        <v>10.310278232603441</v>
      </c>
      <c r="DB220">
        <f t="shared" si="146"/>
        <v>-9.2999999999999989</v>
      </c>
      <c r="DC220">
        <f t="shared" si="147"/>
        <v>-16.406765020410937</v>
      </c>
      <c r="DD220">
        <f t="shared" si="148"/>
        <v>-13.219346379619525</v>
      </c>
      <c r="DE220">
        <f t="shared" si="149"/>
        <v>22.426062136849083</v>
      </c>
      <c r="DF220" s="17">
        <f t="shared" si="150"/>
        <v>17.317104496836059</v>
      </c>
      <c r="DG220">
        <f t="shared" si="151"/>
        <v>-10.310278232603441</v>
      </c>
      <c r="DI220" s="15"/>
      <c r="DJ220" s="15"/>
      <c r="DN220" s="15"/>
      <c r="DO220" s="15"/>
      <c r="DS220" s="15"/>
      <c r="DT220" s="15"/>
    </row>
    <row r="221" spans="2:124" x14ac:dyDescent="0.25">
      <c r="B221">
        <v>1</v>
      </c>
      <c r="C221">
        <v>204</v>
      </c>
      <c r="D221" t="s">
        <v>213</v>
      </c>
      <c r="E221">
        <v>2539716245.7923102</v>
      </c>
      <c r="F221">
        <f t="shared" si="152"/>
        <v>16.916666666666668</v>
      </c>
      <c r="G221">
        <f t="shared" si="153"/>
        <v>9.4047851970252285</v>
      </c>
      <c r="AG221" s="12">
        <f t="shared" si="162"/>
        <v>16.833333333333332</v>
      </c>
      <c r="AH221" s="24">
        <f t="shared" si="136"/>
        <v>9.2415395373023568</v>
      </c>
      <c r="AI221" s="23">
        <f t="shared" si="137"/>
        <v>8.6686924376875787</v>
      </c>
      <c r="AJ221" s="23">
        <f t="shared" si="138"/>
        <v>7.8496420928734008</v>
      </c>
      <c r="AK221" s="29">
        <f t="shared" si="134"/>
        <v>6.8761154754625036</v>
      </c>
      <c r="AL221" s="30">
        <f t="shared" si="135"/>
        <v>6.7868048243643235</v>
      </c>
      <c r="AM221" s="31">
        <f t="shared" si="133"/>
        <v>6.7117999996842634</v>
      </c>
      <c r="AN221" s="1">
        <f t="shared" si="163"/>
        <v>0.16075249036238962</v>
      </c>
      <c r="AO221" s="1">
        <f t="shared" si="164"/>
        <v>5.4157465149138377E-2</v>
      </c>
      <c r="AP221" s="1">
        <f t="shared" si="165"/>
        <v>0.12163794590973544</v>
      </c>
      <c r="AQ221" s="1">
        <f t="shared" si="166"/>
        <v>0.16605289711047649</v>
      </c>
      <c r="AR221" s="1">
        <f t="shared" si="154"/>
        <v>0.17390303626706807</v>
      </c>
      <c r="AT221" s="1">
        <f t="shared" si="167"/>
        <v>16.833333333333332</v>
      </c>
      <c r="AU221" s="1">
        <f t="shared" si="155"/>
        <v>38.697648955164915</v>
      </c>
      <c r="AV221" s="1">
        <f t="shared" si="156"/>
        <v>340.94422776340349</v>
      </c>
      <c r="AW221" s="1">
        <f t="shared" si="157"/>
        <v>67.586793794926649</v>
      </c>
      <c r="AX221" s="1">
        <f t="shared" si="158"/>
        <v>36.266620333647033</v>
      </c>
      <c r="AY221" s="1">
        <f t="shared" si="132"/>
        <v>33.066305257767716</v>
      </c>
      <c r="BF221" s="17"/>
      <c r="BH221" s="23">
        <f t="shared" si="159"/>
        <v>8.5472173585307498</v>
      </c>
      <c r="BI221">
        <f t="shared" si="160"/>
        <v>-0.12147507915682887</v>
      </c>
      <c r="BJ221">
        <v>102283202376766</v>
      </c>
      <c r="BK221">
        <v>925217226486.07605</v>
      </c>
      <c r="BM221" s="28"/>
      <c r="BP221" s="33"/>
      <c r="BR221" s="29"/>
      <c r="BS221" s="21"/>
      <c r="BT221" s="33"/>
      <c r="BU221" s="33"/>
      <c r="BW221" s="17"/>
      <c r="BX221" s="17"/>
      <c r="BY221" s="33"/>
      <c r="BZ221" s="33"/>
      <c r="CD221" s="33"/>
      <c r="CE221" s="33"/>
      <c r="CJ221">
        <f t="shared" si="161"/>
        <v>7.3761154754625036</v>
      </c>
      <c r="CK221" s="17">
        <f t="shared" si="168"/>
        <v>7.3761154754625036</v>
      </c>
      <c r="CQ221" s="12"/>
      <c r="CT221">
        <f t="shared" si="139"/>
        <v>9.2999999999999989</v>
      </c>
      <c r="CU221">
        <f t="shared" si="140"/>
        <v>17.916666666666668</v>
      </c>
      <c r="CV221">
        <f t="shared" si="141"/>
        <v>25.195598645808129</v>
      </c>
      <c r="CW221">
        <f t="shared" si="142"/>
        <v>13.25115718361632</v>
      </c>
      <c r="CX221">
        <f t="shared" si="143"/>
        <v>-22.561013462161103</v>
      </c>
      <c r="CY221">
        <f t="shared" si="144"/>
        <v>-17.428180991552217</v>
      </c>
      <c r="CZ221">
        <f t="shared" si="145"/>
        <v>10.328303847987899</v>
      </c>
      <c r="DB221">
        <f t="shared" si="146"/>
        <v>-9.2999999999999989</v>
      </c>
      <c r="DC221">
        <f t="shared" si="147"/>
        <v>-16.488539490541768</v>
      </c>
      <c r="DD221">
        <f t="shared" si="148"/>
        <v>-13.25115718361632</v>
      </c>
      <c r="DE221">
        <f t="shared" si="149"/>
        <v>22.561013462161103</v>
      </c>
      <c r="DF221" s="17">
        <f t="shared" si="150"/>
        <v>17.428180991552217</v>
      </c>
      <c r="DG221">
        <f t="shared" si="151"/>
        <v>-10.328303847987899</v>
      </c>
      <c r="DI221" s="15"/>
      <c r="DJ221" s="15"/>
      <c r="DN221" s="15"/>
      <c r="DO221" s="15"/>
      <c r="DS221" s="15"/>
      <c r="DT221" s="15"/>
    </row>
    <row r="222" spans="2:124" x14ac:dyDescent="0.25">
      <c r="B222">
        <v>1</v>
      </c>
      <c r="C222">
        <v>205</v>
      </c>
      <c r="D222" t="s">
        <v>214</v>
      </c>
      <c r="E222">
        <v>2791184962.8418002</v>
      </c>
      <c r="F222">
        <f t="shared" si="152"/>
        <v>17</v>
      </c>
      <c r="G222">
        <f t="shared" si="153"/>
        <v>9.4457886167394172</v>
      </c>
      <c r="AG222" s="12">
        <f t="shared" si="162"/>
        <v>16.916666666666668</v>
      </c>
      <c r="AH222" s="24">
        <f t="shared" si="136"/>
        <v>9.2101362890271012</v>
      </c>
      <c r="AI222" s="23">
        <f t="shared" si="137"/>
        <v>8.6922733903034999</v>
      </c>
      <c r="AJ222" s="23">
        <f t="shared" si="138"/>
        <v>7.8014483208208834</v>
      </c>
      <c r="AK222" s="29">
        <f t="shared" si="134"/>
        <v>6.8766326953288166</v>
      </c>
      <c r="AL222" s="30">
        <f t="shared" si="135"/>
        <v>6.7873220442306366</v>
      </c>
      <c r="AM222" s="31">
        <f t="shared" si="133"/>
        <v>6.7123172195505765</v>
      </c>
      <c r="AN222" s="1">
        <f t="shared" si="163"/>
        <v>7.8326443696442483E-2</v>
      </c>
      <c r="AO222" s="1">
        <f t="shared" si="164"/>
        <v>3.7868597133549169E-2</v>
      </c>
      <c r="AP222" s="1">
        <f t="shared" si="165"/>
        <v>0.17955387923542529</v>
      </c>
      <c r="AQ222" s="1">
        <f t="shared" si="166"/>
        <v>7.9860388383305489E-2</v>
      </c>
      <c r="AR222" s="1">
        <f t="shared" si="154"/>
        <v>0.18647743817506704</v>
      </c>
      <c r="AT222" s="1">
        <f t="shared" si="167"/>
        <v>16.916666666666668</v>
      </c>
      <c r="AU222" s="1">
        <f t="shared" si="155"/>
        <v>162.99834059742909</v>
      </c>
      <c r="AV222" s="1">
        <f t="shared" si="156"/>
        <v>697.3351655997285</v>
      </c>
      <c r="AW222" s="1">
        <f t="shared" si="157"/>
        <v>31.01775884551525</v>
      </c>
      <c r="AX222" s="1">
        <f t="shared" si="158"/>
        <v>156.79678879981492</v>
      </c>
      <c r="AY222" s="1">
        <f t="shared" si="132"/>
        <v>28.757253880272806</v>
      </c>
      <c r="BF222" s="17"/>
      <c r="BH222" s="23">
        <f t="shared" si="159"/>
        <v>8.559512866123784</v>
      </c>
      <c r="BI222">
        <f t="shared" si="160"/>
        <v>-0.13276052417971584</v>
      </c>
      <c r="BJ222">
        <v>103159329929457</v>
      </c>
      <c r="BK222">
        <v>932611883981.672</v>
      </c>
      <c r="BM222" s="28"/>
      <c r="BP222" s="33"/>
      <c r="BR222" s="29"/>
      <c r="BS222" s="21"/>
      <c r="BT222" s="33"/>
      <c r="BU222" s="33"/>
      <c r="BW222" s="17"/>
      <c r="BX222" s="17"/>
      <c r="BY222" s="33"/>
      <c r="BZ222" s="33"/>
      <c r="CD222" s="33"/>
      <c r="CE222" s="33"/>
      <c r="CJ222">
        <f t="shared" si="161"/>
        <v>7.3766326953288166</v>
      </c>
      <c r="CK222" s="17">
        <f t="shared" si="168"/>
        <v>7.3766326953288166</v>
      </c>
      <c r="CQ222" s="12"/>
      <c r="CT222">
        <f t="shared" si="139"/>
        <v>9.3000000000000007</v>
      </c>
      <c r="CU222">
        <f t="shared" si="140"/>
        <v>18</v>
      </c>
      <c r="CV222">
        <f t="shared" si="141"/>
        <v>25.289729358457713</v>
      </c>
      <c r="CW222">
        <f t="shared" si="142"/>
        <v>13.28296853627752</v>
      </c>
      <c r="CX222">
        <f t="shared" si="143"/>
        <v>-22.695964787473113</v>
      </c>
      <c r="CY222">
        <f t="shared" si="144"/>
        <v>-17.539257486268372</v>
      </c>
      <c r="CZ222">
        <f t="shared" si="145"/>
        <v>10.346329528366342</v>
      </c>
      <c r="DB222">
        <f t="shared" si="146"/>
        <v>-9.3000000000000007</v>
      </c>
      <c r="DC222">
        <f t="shared" si="147"/>
        <v>-16.570374662658011</v>
      </c>
      <c r="DD222">
        <f t="shared" si="148"/>
        <v>-13.28296853627752</v>
      </c>
      <c r="DE222">
        <f t="shared" si="149"/>
        <v>22.695964787473113</v>
      </c>
      <c r="DF222" s="17">
        <f t="shared" si="150"/>
        <v>17.539257486268372</v>
      </c>
      <c r="DG222">
        <f t="shared" si="151"/>
        <v>-10.346329528366342</v>
      </c>
      <c r="DI222" s="15"/>
      <c r="DJ222" s="15"/>
      <c r="DN222" s="15"/>
      <c r="DO222" s="15"/>
      <c r="DS222" s="15"/>
      <c r="DT222" s="15"/>
    </row>
    <row r="223" spans="2:124" x14ac:dyDescent="0.25">
      <c r="B223">
        <v>1</v>
      </c>
      <c r="C223">
        <v>206</v>
      </c>
      <c r="D223" t="s">
        <v>215</v>
      </c>
      <c r="E223">
        <v>2166858966.0794001</v>
      </c>
      <c r="F223">
        <f t="shared" si="152"/>
        <v>17.083333333333332</v>
      </c>
      <c r="G223">
        <f t="shared" si="153"/>
        <v>9.3358306454007014</v>
      </c>
      <c r="AG223" s="12">
        <f t="shared" si="162"/>
        <v>17</v>
      </c>
      <c r="AH223" s="24">
        <f t="shared" si="136"/>
        <v>9.2389203114425555</v>
      </c>
      <c r="AI223" s="23">
        <f t="shared" si="137"/>
        <v>8.7387777063361707</v>
      </c>
      <c r="AJ223" s="23">
        <f t="shared" si="138"/>
        <v>7.8064903378363919</v>
      </c>
      <c r="AK223" s="29">
        <f t="shared" si="134"/>
        <v>6.8771499151951296</v>
      </c>
      <c r="AL223" s="30">
        <f t="shared" si="135"/>
        <v>6.7878392640969496</v>
      </c>
      <c r="AM223" s="31">
        <f t="shared" si="133"/>
        <v>6.7128344394168895</v>
      </c>
      <c r="AN223" s="1">
        <f t="shared" si="163"/>
        <v>8.3940013592977605E-2</v>
      </c>
      <c r="AO223" s="1">
        <f t="shared" si="164"/>
        <v>6.1652045382107716E-2</v>
      </c>
      <c r="AP223" s="1">
        <f t="shared" si="165"/>
        <v>0.16024377749621063</v>
      </c>
      <c r="AQ223" s="1">
        <f t="shared" si="166"/>
        <v>7.832610459432926E-2</v>
      </c>
      <c r="AR223" s="1">
        <f t="shared" si="154"/>
        <v>0.1841671695343749</v>
      </c>
      <c r="AT223" s="1">
        <f t="shared" si="167"/>
        <v>17</v>
      </c>
      <c r="AU223" s="1">
        <f t="shared" si="155"/>
        <v>141.92598911041506</v>
      </c>
      <c r="AV223" s="1">
        <f t="shared" si="156"/>
        <v>263.09041206017071</v>
      </c>
      <c r="AW223" s="1">
        <f t="shared" si="157"/>
        <v>38.943739505198828</v>
      </c>
      <c r="AX223" s="1">
        <f t="shared" si="158"/>
        <v>162.99975195834597</v>
      </c>
      <c r="AY223" s="1">
        <f t="shared" si="132"/>
        <v>29.483264801753368</v>
      </c>
      <c r="BF223" s="17"/>
      <c r="BH223" s="23">
        <f t="shared" si="159"/>
        <v>8.5718083762633768</v>
      </c>
      <c r="BI223">
        <f t="shared" si="160"/>
        <v>-0.16696933007279391</v>
      </c>
      <c r="BJ223">
        <v>104040754955453</v>
      </c>
      <c r="BK223">
        <v>940045056112.42102</v>
      </c>
      <c r="BM223" s="28"/>
      <c r="BP223" s="33"/>
      <c r="BR223" s="29"/>
      <c r="BS223" s="21"/>
      <c r="BT223" s="33"/>
      <c r="BU223" s="33"/>
      <c r="BW223" s="17"/>
      <c r="BX223" s="17"/>
      <c r="BY223" s="33"/>
      <c r="BZ223" s="33"/>
      <c r="CD223" s="33"/>
      <c r="CE223" s="33"/>
      <c r="CJ223">
        <f t="shared" si="161"/>
        <v>7.3771499151951296</v>
      </c>
      <c r="CK223" s="17">
        <f t="shared" si="168"/>
        <v>7.3771499151951296</v>
      </c>
      <c r="CQ223" s="12"/>
      <c r="CT223">
        <f t="shared" si="139"/>
        <v>9.3000000000000007</v>
      </c>
      <c r="CU223">
        <f t="shared" si="140"/>
        <v>18.083333333333332</v>
      </c>
      <c r="CV223">
        <f t="shared" si="141"/>
        <v>25.383920725047894</v>
      </c>
      <c r="CW223">
        <f t="shared" si="142"/>
        <v>13.314780430261887</v>
      </c>
      <c r="CX223">
        <f t="shared" si="143"/>
        <v>-22.830916112785125</v>
      </c>
      <c r="CY223">
        <f t="shared" si="144"/>
        <v>-17.650333980984527</v>
      </c>
      <c r="CZ223">
        <f t="shared" si="145"/>
        <v>10.364355273517967</v>
      </c>
      <c r="DB223">
        <f t="shared" si="146"/>
        <v>-9.3000000000000007</v>
      </c>
      <c r="DC223">
        <f t="shared" si="147"/>
        <v>-16.652270486195725</v>
      </c>
      <c r="DD223">
        <f t="shared" si="148"/>
        <v>-13.314780430261887</v>
      </c>
      <c r="DE223">
        <f t="shared" si="149"/>
        <v>22.830916112785125</v>
      </c>
      <c r="DF223" s="17">
        <f t="shared" si="150"/>
        <v>17.650333980984527</v>
      </c>
      <c r="DG223">
        <f t="shared" si="151"/>
        <v>-10.364355273517967</v>
      </c>
      <c r="DI223" s="15"/>
      <c r="DJ223" s="15"/>
      <c r="DN223" s="15"/>
      <c r="DO223" s="15"/>
      <c r="DS223" s="15"/>
      <c r="DT223" s="15"/>
    </row>
    <row r="224" spans="2:124" x14ac:dyDescent="0.25">
      <c r="B224">
        <v>1</v>
      </c>
      <c r="C224">
        <v>207</v>
      </c>
      <c r="D224" t="s">
        <v>216</v>
      </c>
      <c r="E224">
        <v>2115746623.3789201</v>
      </c>
      <c r="F224">
        <f t="shared" si="152"/>
        <v>17.166666666666668</v>
      </c>
      <c r="G224">
        <f t="shared" si="153"/>
        <v>9.3254636564363143</v>
      </c>
      <c r="AG224" s="12">
        <f t="shared" si="162"/>
        <v>17.083333333333332</v>
      </c>
      <c r="AH224" s="24">
        <f t="shared" si="136"/>
        <v>9.2086631071360348</v>
      </c>
      <c r="AI224" s="23">
        <f t="shared" si="137"/>
        <v>8.7150659018651506</v>
      </c>
      <c r="AJ224" s="23">
        <f t="shared" si="138"/>
        <v>7.8848393104004346</v>
      </c>
      <c r="AK224" s="29">
        <f t="shared" si="134"/>
        <v>6.8776671350614427</v>
      </c>
      <c r="AL224" s="30">
        <f t="shared" si="135"/>
        <v>6.7883564839632626</v>
      </c>
      <c r="AM224" s="31">
        <f t="shared" si="133"/>
        <v>6.7133516592832025</v>
      </c>
      <c r="AN224" s="1">
        <f t="shared" si="163"/>
        <v>0.14302730794060334</v>
      </c>
      <c r="AO224" s="1">
        <f t="shared" si="164"/>
        <v>2.2567674193414603E-2</v>
      </c>
      <c r="AP224" s="1">
        <f t="shared" si="165"/>
        <v>0.20728487039943161</v>
      </c>
      <c r="AQ224" s="1">
        <f t="shared" si="166"/>
        <v>0.11890225019245854</v>
      </c>
      <c r="AR224" s="1">
        <f t="shared" si="154"/>
        <v>0.19219339541963351</v>
      </c>
      <c r="AT224" s="1">
        <f t="shared" si="167"/>
        <v>17.083333333333332</v>
      </c>
      <c r="AU224" s="1">
        <f t="shared" si="155"/>
        <v>48.883474993173309</v>
      </c>
      <c r="AV224" s="1">
        <f t="shared" si="156"/>
        <v>1963.4795994961096</v>
      </c>
      <c r="AW224" s="1">
        <f t="shared" si="157"/>
        <v>23.273665668817827</v>
      </c>
      <c r="AX224" s="1">
        <f t="shared" si="158"/>
        <v>70.732637550615578</v>
      </c>
      <c r="AY224" s="1">
        <f t="shared" si="132"/>
        <v>27.072170791597113</v>
      </c>
      <c r="BF224" s="17"/>
      <c r="BH224" s="23">
        <f t="shared" si="159"/>
        <v>8.5841038889474071</v>
      </c>
      <c r="BI224">
        <f t="shared" si="160"/>
        <v>-0.13096201291774356</v>
      </c>
      <c r="BJ224">
        <v>104927509490925</v>
      </c>
      <c r="BK224">
        <v>947516943523.27197</v>
      </c>
      <c r="BM224" s="28"/>
      <c r="BP224" s="33"/>
      <c r="BR224" s="29"/>
      <c r="BS224" s="21"/>
      <c r="BT224" s="33"/>
      <c r="BU224" s="33"/>
      <c r="BW224" s="17"/>
      <c r="BX224" s="17"/>
      <c r="BY224" s="33"/>
      <c r="BZ224" s="33"/>
      <c r="CD224" s="33"/>
      <c r="CE224" s="33"/>
      <c r="CJ224">
        <f t="shared" si="161"/>
        <v>7.3776671350614427</v>
      </c>
      <c r="CK224" s="17">
        <f t="shared" si="168"/>
        <v>7.3776671350614427</v>
      </c>
      <c r="CQ224" s="12"/>
      <c r="CT224">
        <f t="shared" si="139"/>
        <v>9.3000000000000007</v>
      </c>
      <c r="CU224">
        <f t="shared" si="140"/>
        <v>18.166666666666668</v>
      </c>
      <c r="CV224">
        <f t="shared" si="141"/>
        <v>25.478172695054798</v>
      </c>
      <c r="CW224">
        <f t="shared" si="142"/>
        <v>13.346592858326405</v>
      </c>
      <c r="CX224">
        <f t="shared" si="143"/>
        <v>-22.965867438097145</v>
      </c>
      <c r="CY224">
        <f t="shared" si="144"/>
        <v>-17.761410475700682</v>
      </c>
      <c r="CZ224">
        <f t="shared" si="145"/>
        <v>10.382381083222732</v>
      </c>
      <c r="DB224">
        <f t="shared" si="146"/>
        <v>-9.3000000000000007</v>
      </c>
      <c r="DC224">
        <f t="shared" si="147"/>
        <v>-16.734226910633147</v>
      </c>
      <c r="DD224">
        <f t="shared" si="148"/>
        <v>-13.346592858326405</v>
      </c>
      <c r="DE224">
        <f t="shared" si="149"/>
        <v>22.965867438097145</v>
      </c>
      <c r="DF224" s="17">
        <f t="shared" si="150"/>
        <v>17.761410475700682</v>
      </c>
      <c r="DG224">
        <f t="shared" si="151"/>
        <v>-10.382381083222732</v>
      </c>
      <c r="DI224" s="15"/>
      <c r="DJ224" s="15"/>
      <c r="DN224" s="15"/>
      <c r="DO224" s="15"/>
      <c r="DS224" s="15"/>
      <c r="DT224" s="15"/>
    </row>
    <row r="225" spans="2:124" x14ac:dyDescent="0.25">
      <c r="B225">
        <v>1</v>
      </c>
      <c r="C225">
        <v>208</v>
      </c>
      <c r="D225" t="s">
        <v>217</v>
      </c>
      <c r="E225">
        <v>2585623525.1340799</v>
      </c>
      <c r="F225">
        <f t="shared" si="152"/>
        <v>17.25</v>
      </c>
      <c r="G225">
        <f t="shared" si="153"/>
        <v>9.4125652905136743</v>
      </c>
      <c r="AG225" s="12">
        <f t="shared" si="162"/>
        <v>17.166666666666668</v>
      </c>
      <c r="AH225" s="24">
        <f t="shared" si="136"/>
        <v>9.2227844113077104</v>
      </c>
      <c r="AI225" s="23">
        <f t="shared" si="137"/>
        <v>8.6830347064200666</v>
      </c>
      <c r="AJ225" s="23">
        <f t="shared" si="138"/>
        <v>7.7603309391903963</v>
      </c>
      <c r="AK225" s="29">
        <f t="shared" si="134"/>
        <v>6.8781843549277566</v>
      </c>
      <c r="AL225" s="30">
        <f t="shared" si="135"/>
        <v>6.7888737038295766</v>
      </c>
      <c r="AM225" s="31">
        <f t="shared" si="133"/>
        <v>6.7138688791495165</v>
      </c>
      <c r="AN225" s="1">
        <f t="shared" si="163"/>
        <v>0.12009417732949855</v>
      </c>
      <c r="AO225" s="1">
        <f t="shared" si="164"/>
        <v>4.9465330935066797E-2</v>
      </c>
      <c r="AP225" s="1">
        <f t="shared" si="165"/>
        <v>5.9066310414720177E-4</v>
      </c>
      <c r="AQ225" s="1">
        <f t="shared" si="166"/>
        <v>0.11790193713938253</v>
      </c>
      <c r="AR225" s="1">
        <f t="shared" si="154"/>
        <v>0.19675159995344774</v>
      </c>
      <c r="AT225" s="1">
        <f t="shared" si="167"/>
        <v>17.166666666666668</v>
      </c>
      <c r="AU225" s="1">
        <f t="shared" si="155"/>
        <v>69.335571089953191</v>
      </c>
      <c r="AV225" s="1">
        <f t="shared" si="156"/>
        <v>408.69390604790425</v>
      </c>
      <c r="AW225" s="1">
        <f t="shared" si="157"/>
        <v>2866291.2184728072</v>
      </c>
      <c r="AX225" s="1">
        <f t="shared" si="158"/>
        <v>71.937960109874098</v>
      </c>
      <c r="AY225" s="1">
        <f t="shared" si="132"/>
        <v>25.832322544442587</v>
      </c>
      <c r="BF225" s="17"/>
      <c r="BH225" s="23">
        <f t="shared" si="159"/>
        <v>8.5963994041737557</v>
      </c>
      <c r="BI225">
        <f t="shared" si="160"/>
        <v>-8.6635302246310886E-2</v>
      </c>
      <c r="BJ225">
        <v>105819625765811</v>
      </c>
      <c r="BK225">
        <v>955027747904.646</v>
      </c>
      <c r="BM225" s="28"/>
      <c r="BP225" s="33"/>
      <c r="BR225" s="29"/>
      <c r="BS225" s="21"/>
      <c r="BT225" s="33"/>
      <c r="BU225" s="33"/>
      <c r="BW225" s="17"/>
      <c r="BX225" s="17"/>
      <c r="BY225" s="33"/>
      <c r="BZ225" s="33"/>
      <c r="CD225" s="33"/>
      <c r="CE225" s="33"/>
      <c r="CJ225">
        <f t="shared" si="161"/>
        <v>7.3781843549277566</v>
      </c>
      <c r="CK225" s="17">
        <f t="shared" si="168"/>
        <v>7.3781843549277566</v>
      </c>
      <c r="CQ225" s="12"/>
      <c r="CT225">
        <f t="shared" si="139"/>
        <v>9.3000000000000007</v>
      </c>
      <c r="CU225">
        <f t="shared" si="140"/>
        <v>18.25</v>
      </c>
      <c r="CV225">
        <f t="shared" si="141"/>
        <v>25.572485217996579</v>
      </c>
      <c r="CW225">
        <f t="shared" si="142"/>
        <v>13.378405813324971</v>
      </c>
      <c r="CX225">
        <f t="shared" si="143"/>
        <v>-23.100818763409158</v>
      </c>
      <c r="CY225">
        <f t="shared" si="144"/>
        <v>-17.872486970416837</v>
      </c>
      <c r="CZ225">
        <f t="shared" si="145"/>
        <v>10.40040695726133</v>
      </c>
      <c r="DB225">
        <f t="shared" si="146"/>
        <v>-9.3000000000000007</v>
      </c>
      <c r="DC225">
        <f t="shared" si="147"/>
        <v>-16.816243885490515</v>
      </c>
      <c r="DD225">
        <f t="shared" si="148"/>
        <v>-13.378405813324971</v>
      </c>
      <c r="DE225">
        <f t="shared" si="149"/>
        <v>23.100818763409158</v>
      </c>
      <c r="DF225" s="17">
        <f t="shared" si="150"/>
        <v>17.872486970416837</v>
      </c>
      <c r="DG225">
        <f t="shared" si="151"/>
        <v>-10.40040695726133</v>
      </c>
      <c r="DI225" s="15"/>
      <c r="DJ225" s="15"/>
      <c r="DN225" s="15"/>
      <c r="DO225" s="15"/>
      <c r="DS225" s="15"/>
      <c r="DT225" s="15"/>
    </row>
    <row r="226" spans="2:124" x14ac:dyDescent="0.25">
      <c r="B226">
        <v>1</v>
      </c>
      <c r="C226">
        <v>209</v>
      </c>
      <c r="D226" t="s">
        <v>218</v>
      </c>
      <c r="E226">
        <v>2346927958.5774102</v>
      </c>
      <c r="F226">
        <f t="shared" si="152"/>
        <v>17.333333333333332</v>
      </c>
      <c r="G226">
        <f t="shared" si="153"/>
        <v>9.370499758677207</v>
      </c>
      <c r="AG226" s="12">
        <f t="shared" si="162"/>
        <v>17.25</v>
      </c>
      <c r="AH226" s="24">
        <f t="shared" si="136"/>
        <v>9.2699805967247269</v>
      </c>
      <c r="AI226" s="23">
        <f t="shared" si="137"/>
        <v>8.6351175303235497</v>
      </c>
      <c r="AJ226" s="23">
        <f t="shared" si="138"/>
        <v>7.8316005910412834</v>
      </c>
      <c r="AK226" s="29">
        <f t="shared" si="134"/>
        <v>6.8787015747940696</v>
      </c>
      <c r="AL226" s="30">
        <f t="shared" si="135"/>
        <v>6.7893909236958896</v>
      </c>
      <c r="AM226" s="31">
        <f t="shared" si="133"/>
        <v>6.7143860990158295</v>
      </c>
      <c r="AN226" s="1">
        <f t="shared" si="163"/>
        <v>3.1905677640322969E-2</v>
      </c>
      <c r="AO226" s="1">
        <f t="shared" si="164"/>
        <v>7.4351908136188194E-2</v>
      </c>
      <c r="AP226" s="1">
        <f t="shared" si="165"/>
        <v>8.479962777319397E-2</v>
      </c>
      <c r="AQ226" s="1">
        <f t="shared" si="166"/>
        <v>0.11335714726998901</v>
      </c>
      <c r="AR226" s="1">
        <f t="shared" si="154"/>
        <v>0.13204797899185089</v>
      </c>
      <c r="AT226" s="1">
        <f t="shared" si="167"/>
        <v>17.25</v>
      </c>
      <c r="AU226" s="1">
        <f t="shared" si="155"/>
        <v>982.34503405055466</v>
      </c>
      <c r="AV226" s="1">
        <f t="shared" si="156"/>
        <v>180.89050153966397</v>
      </c>
      <c r="AW226" s="1">
        <f t="shared" si="157"/>
        <v>139.06316457590378</v>
      </c>
      <c r="AX226" s="1">
        <f t="shared" si="158"/>
        <v>77.821963480035947</v>
      </c>
      <c r="AY226" s="1">
        <f t="shared" si="132"/>
        <v>57.350404139868488</v>
      </c>
      <c r="BF226" s="17"/>
      <c r="BH226" s="23">
        <f t="shared" si="159"/>
        <v>8.6086949219403053</v>
      </c>
      <c r="BI226">
        <f t="shared" si="160"/>
        <v>-2.6422608383244395E-2</v>
      </c>
      <c r="BJ226">
        <v>106717136204982</v>
      </c>
      <c r="BK226">
        <v>962577671997.87305</v>
      </c>
      <c r="BM226" s="28"/>
      <c r="BP226" s="33"/>
      <c r="BR226" s="29"/>
      <c r="BS226" s="21"/>
      <c r="BT226" s="33"/>
      <c r="BU226" s="33"/>
      <c r="BW226" s="17"/>
      <c r="BX226" s="17"/>
      <c r="BY226" s="33"/>
      <c r="BZ226" s="33"/>
      <c r="CD226" s="33"/>
      <c r="CE226" s="33"/>
      <c r="CJ226">
        <f t="shared" si="161"/>
        <v>7.3787015747940696</v>
      </c>
      <c r="CK226" s="17">
        <f t="shared" si="168"/>
        <v>7.3787015747940696</v>
      </c>
      <c r="CQ226" s="12"/>
      <c r="CT226">
        <f t="shared" si="139"/>
        <v>9.3000000000000007</v>
      </c>
      <c r="CU226">
        <f t="shared" si="140"/>
        <v>18.333333333333332</v>
      </c>
      <c r="CV226">
        <f t="shared" si="141"/>
        <v>25.666858243433513</v>
      </c>
      <c r="CW226">
        <f t="shared" si="142"/>
        <v>13.410219288207099</v>
      </c>
      <c r="CX226">
        <f t="shared" si="143"/>
        <v>-23.235770088721171</v>
      </c>
      <c r="CY226">
        <f t="shared" si="144"/>
        <v>-17.983563465132992</v>
      </c>
      <c r="CZ226">
        <f t="shared" si="145"/>
        <v>10.418432895415208</v>
      </c>
      <c r="DB226">
        <f t="shared" si="146"/>
        <v>-9.3000000000000007</v>
      </c>
      <c r="DC226">
        <f t="shared" si="147"/>
        <v>-16.898321360330208</v>
      </c>
      <c r="DD226">
        <f t="shared" si="148"/>
        <v>-13.410219288207099</v>
      </c>
      <c r="DE226">
        <f t="shared" si="149"/>
        <v>23.235770088721171</v>
      </c>
      <c r="DF226" s="17">
        <f t="shared" si="150"/>
        <v>17.983563465132992</v>
      </c>
      <c r="DG226">
        <f t="shared" si="151"/>
        <v>-10.418432895415208</v>
      </c>
      <c r="DI226" s="15"/>
      <c r="DJ226" s="15"/>
      <c r="DN226" s="15"/>
      <c r="DO226" s="15"/>
      <c r="DS226" s="15"/>
      <c r="DT226" s="15"/>
    </row>
    <row r="227" spans="2:124" x14ac:dyDescent="0.25">
      <c r="B227">
        <v>1</v>
      </c>
      <c r="C227">
        <v>210</v>
      </c>
      <c r="D227" t="s">
        <v>219</v>
      </c>
      <c r="E227">
        <v>2262751481.9026799</v>
      </c>
      <c r="F227">
        <f t="shared" si="152"/>
        <v>17.416666666666668</v>
      </c>
      <c r="G227">
        <f t="shared" si="153"/>
        <v>9.3546368579913697</v>
      </c>
      <c r="AG227" s="12">
        <f t="shared" si="162"/>
        <v>17.333333333333332</v>
      </c>
      <c r="AH227" s="24">
        <f t="shared" si="136"/>
        <v>9.2182827370567519</v>
      </c>
      <c r="AI227" s="23">
        <f t="shared" si="137"/>
        <v>8.6268706670640274</v>
      </c>
      <c r="AJ227" s="23">
        <f t="shared" si="138"/>
        <v>7.8546335184611511</v>
      </c>
      <c r="AK227" s="29">
        <f t="shared" si="134"/>
        <v>6.8792187946603827</v>
      </c>
      <c r="AL227" s="30">
        <f t="shared" si="135"/>
        <v>6.7899081435622026</v>
      </c>
      <c r="AM227" s="31">
        <f t="shared" si="133"/>
        <v>6.7149033188821425</v>
      </c>
      <c r="AN227" s="1">
        <f t="shared" si="163"/>
        <v>6.904311635811855E-2</v>
      </c>
      <c r="AO227" s="1">
        <f t="shared" si="164"/>
        <v>6.6505716828287195E-2</v>
      </c>
      <c r="AP227" s="1">
        <f t="shared" si="165"/>
        <v>0.15147889838855505</v>
      </c>
      <c r="AQ227" s="1">
        <f t="shared" si="166"/>
        <v>0.12175167282313763</v>
      </c>
      <c r="AR227" s="1">
        <f t="shared" si="154"/>
        <v>0.2185859615803295</v>
      </c>
      <c r="AT227" s="1">
        <f t="shared" si="167"/>
        <v>17.333333333333332</v>
      </c>
      <c r="AU227" s="1">
        <f t="shared" si="155"/>
        <v>209.77765614775956</v>
      </c>
      <c r="AV227" s="1">
        <f t="shared" si="156"/>
        <v>226.09035841105359</v>
      </c>
      <c r="AW227" s="1">
        <f t="shared" si="157"/>
        <v>43.58085274164258</v>
      </c>
      <c r="AX227" s="1">
        <f t="shared" si="158"/>
        <v>67.460588587916504</v>
      </c>
      <c r="AY227" s="1">
        <f t="shared" ref="AY227:AY253" si="169">1/AR227^2</f>
        <v>20.929336811728906</v>
      </c>
      <c r="BF227" s="17"/>
      <c r="BH227" s="23">
        <f t="shared" si="159"/>
        <v>8.6209904422449366</v>
      </c>
      <c r="BI227">
        <f t="shared" si="160"/>
        <v>-5.8802248190907846E-3</v>
      </c>
      <c r="BJ227">
        <v>107620073429426</v>
      </c>
      <c r="BK227">
        <v>970166919600.67798</v>
      </c>
      <c r="BM227" s="28"/>
      <c r="BP227" s="33"/>
      <c r="BR227" s="29"/>
      <c r="BS227" s="21"/>
      <c r="BT227" s="33"/>
      <c r="BU227" s="33"/>
      <c r="BW227" s="17"/>
      <c r="BX227" s="17"/>
      <c r="BY227" s="33"/>
      <c r="BZ227" s="33"/>
      <c r="CD227" s="33"/>
      <c r="CE227" s="33"/>
      <c r="CJ227">
        <f t="shared" si="161"/>
        <v>7.3792187946603827</v>
      </c>
      <c r="CK227" s="17">
        <f t="shared" si="168"/>
        <v>7.3792187946603827</v>
      </c>
      <c r="CQ227" s="12"/>
      <c r="CT227">
        <f t="shared" si="139"/>
        <v>9.3000000000000007</v>
      </c>
      <c r="CU227">
        <f t="shared" si="140"/>
        <v>18.416666666666668</v>
      </c>
      <c r="CV227">
        <f t="shared" si="141"/>
        <v>25.761291720967826</v>
      </c>
      <c r="CW227">
        <f t="shared" si="142"/>
        <v>13.442033276016645</v>
      </c>
      <c r="CX227">
        <f t="shared" si="143"/>
        <v>-23.370721414033191</v>
      </c>
      <c r="CY227">
        <f t="shared" si="144"/>
        <v>-18.09463995984915</v>
      </c>
      <c r="CZ227">
        <f t="shared" si="145"/>
        <v>10.436458897466551</v>
      </c>
      <c r="DB227">
        <f t="shared" si="146"/>
        <v>-9.3000000000000007</v>
      </c>
      <c r="DC227">
        <f t="shared" si="147"/>
        <v>-16.980459284756542</v>
      </c>
      <c r="DD227">
        <f t="shared" si="148"/>
        <v>-13.442033276016645</v>
      </c>
      <c r="DE227">
        <f t="shared" si="149"/>
        <v>23.370721414033191</v>
      </c>
      <c r="DF227" s="17">
        <f t="shared" si="150"/>
        <v>18.09463995984915</v>
      </c>
      <c r="DG227">
        <f t="shared" si="151"/>
        <v>-10.436458897466551</v>
      </c>
      <c r="DI227" s="15"/>
      <c r="DJ227" s="15"/>
      <c r="DN227" s="15"/>
      <c r="DO227" s="15"/>
      <c r="DS227" s="15"/>
      <c r="DT227" s="15"/>
    </row>
    <row r="228" spans="2:124" x14ac:dyDescent="0.25">
      <c r="B228">
        <v>1</v>
      </c>
      <c r="C228">
        <v>211</v>
      </c>
      <c r="D228" t="s">
        <v>220</v>
      </c>
      <c r="E228">
        <v>2510601160.47016</v>
      </c>
      <c r="F228">
        <f t="shared" si="152"/>
        <v>17.5</v>
      </c>
      <c r="G228">
        <f t="shared" si="153"/>
        <v>9.3997777252319157</v>
      </c>
      <c r="AG228" s="12">
        <f t="shared" si="162"/>
        <v>17.416666666666668</v>
      </c>
      <c r="AH228" s="24">
        <f t="shared" si="136"/>
        <v>9.2373745447376692</v>
      </c>
      <c r="AI228" s="23">
        <f t="shared" si="137"/>
        <v>8.6210443377831663</v>
      </c>
      <c r="AJ228" s="23">
        <f t="shared" si="138"/>
        <v>7.8900914996576628</v>
      </c>
      <c r="AK228" s="29">
        <f t="shared" si="134"/>
        <v>6.8797360145266966</v>
      </c>
      <c r="AL228" s="30">
        <f t="shared" si="135"/>
        <v>6.7904253634285165</v>
      </c>
      <c r="AM228" s="31">
        <f t="shared" ref="AM228:AM253" si="170">6.60732158668898+AG228*KD_total</f>
        <v>6.7154205387484565</v>
      </c>
      <c r="AN228" s="1">
        <f t="shared" si="163"/>
        <v>7.2945700306117243E-3</v>
      </c>
      <c r="AO228" s="1">
        <f t="shared" si="164"/>
        <v>0.11234407494980558</v>
      </c>
      <c r="AP228" s="1">
        <f t="shared" si="165"/>
        <v>0.16914318671600961</v>
      </c>
      <c r="AQ228" s="1">
        <f t="shared" si="166"/>
        <v>0.19953636789495496</v>
      </c>
      <c r="AR228" s="1">
        <f t="shared" si="154"/>
        <v>0.22806000701494392</v>
      </c>
      <c r="AT228" s="1">
        <f t="shared" si="167"/>
        <v>17.416666666666668</v>
      </c>
      <c r="AU228" s="1">
        <f t="shared" si="155"/>
        <v>18793.194301921492</v>
      </c>
      <c r="AV228" s="1">
        <f t="shared" si="156"/>
        <v>79.23182416217675</v>
      </c>
      <c r="AW228" s="1">
        <f t="shared" si="157"/>
        <v>34.953525218386034</v>
      </c>
      <c r="AX228" s="1">
        <f t="shared" si="158"/>
        <v>25.116312315746605</v>
      </c>
      <c r="AY228" s="1">
        <f t="shared" si="169"/>
        <v>19.226566451366718</v>
      </c>
      <c r="BF228" s="17"/>
      <c r="BH228" s="23">
        <f t="shared" si="159"/>
        <v>8.6332859650855411</v>
      </c>
      <c r="BI228">
        <f t="shared" si="160"/>
        <v>1.224162730237488E-2</v>
      </c>
      <c r="BJ228">
        <v>108528470257432</v>
      </c>
      <c r="BK228">
        <v>977795695572.68604</v>
      </c>
      <c r="BM228" s="28"/>
      <c r="BP228" s="33"/>
      <c r="BR228" s="29"/>
      <c r="BS228" s="21"/>
      <c r="BT228" s="33"/>
      <c r="BU228" s="33"/>
      <c r="BW228" s="17"/>
      <c r="BX228" s="17"/>
      <c r="BY228" s="33"/>
      <c r="BZ228" s="33"/>
      <c r="CD228" s="33"/>
      <c r="CE228" s="33"/>
      <c r="CJ228">
        <f t="shared" si="161"/>
        <v>7.3797360145266966</v>
      </c>
      <c r="CK228" s="17">
        <f t="shared" si="168"/>
        <v>7.3797360145266966</v>
      </c>
      <c r="CQ228" s="12"/>
      <c r="CT228">
        <f t="shared" si="139"/>
        <v>9.3000000000000007</v>
      </c>
      <c r="CU228">
        <f t="shared" si="140"/>
        <v>18.5</v>
      </c>
      <c r="CV228">
        <f t="shared" si="141"/>
        <v>25.855785600243781</v>
      </c>
      <c r="CW228">
        <f t="shared" si="142"/>
        <v>13.473847769890529</v>
      </c>
      <c r="CX228">
        <f t="shared" si="143"/>
        <v>-23.505672739345204</v>
      </c>
      <c r="CY228">
        <f t="shared" si="144"/>
        <v>-18.205716454565305</v>
      </c>
      <c r="CZ228">
        <f t="shared" si="145"/>
        <v>10.454484963198285</v>
      </c>
      <c r="DB228">
        <f t="shared" si="146"/>
        <v>-9.3000000000000007</v>
      </c>
      <c r="DC228">
        <f t="shared" si="147"/>
        <v>-17.062657608415876</v>
      </c>
      <c r="DD228">
        <f t="shared" si="148"/>
        <v>-13.473847769890529</v>
      </c>
      <c r="DE228">
        <f t="shared" si="149"/>
        <v>23.505672739345204</v>
      </c>
      <c r="DF228" s="17">
        <f t="shared" si="150"/>
        <v>18.205716454565305</v>
      </c>
      <c r="DG228">
        <f t="shared" si="151"/>
        <v>-10.454484963198285</v>
      </c>
      <c r="DI228" s="15"/>
      <c r="DJ228" s="15"/>
      <c r="DN228" s="15"/>
      <c r="DO228" s="15"/>
      <c r="DS228" s="15"/>
      <c r="DT228" s="15"/>
    </row>
    <row r="229" spans="2:124" x14ac:dyDescent="0.25">
      <c r="B229">
        <v>1</v>
      </c>
      <c r="C229">
        <v>212</v>
      </c>
      <c r="D229" t="s">
        <v>221</v>
      </c>
      <c r="E229">
        <v>2870599678.9823699</v>
      </c>
      <c r="F229">
        <f t="shared" si="152"/>
        <v>17.583333333333332</v>
      </c>
      <c r="G229">
        <f t="shared" si="153"/>
        <v>9.4579726319492892</v>
      </c>
      <c r="AG229" s="12">
        <f t="shared" si="162"/>
        <v>17.5</v>
      </c>
      <c r="AH229" s="24">
        <f t="shared" si="136"/>
        <v>9.212317691960676</v>
      </c>
      <c r="AI229" s="23">
        <f t="shared" si="137"/>
        <v>8.6440064150184153</v>
      </c>
      <c r="AJ229" s="23">
        <f t="shared" si="138"/>
        <v>7.8539570464791515</v>
      </c>
      <c r="AK229" s="29">
        <f t="shared" si="134"/>
        <v>6.8802532343930096</v>
      </c>
      <c r="AL229" s="30">
        <f t="shared" si="135"/>
        <v>6.7909425832948296</v>
      </c>
      <c r="AM229" s="31">
        <f t="shared" si="170"/>
        <v>6.7159377586147695</v>
      </c>
      <c r="AN229" s="1">
        <f t="shared" si="163"/>
        <v>4.2613881232188726E-2</v>
      </c>
      <c r="AO229" s="1">
        <f t="shared" si="164"/>
        <v>9.0436900416140123E-2</v>
      </c>
      <c r="AP229" s="1">
        <f t="shared" si="165"/>
        <v>0.11722525057794478</v>
      </c>
      <c r="AQ229" s="1">
        <f t="shared" si="166"/>
        <v>0.1636111248250702</v>
      </c>
      <c r="AR229" s="1">
        <f t="shared" si="154"/>
        <v>0.21330416038432456</v>
      </c>
      <c r="AT229" s="1">
        <f t="shared" si="167"/>
        <v>17.5</v>
      </c>
      <c r="AU229" s="1">
        <f t="shared" si="155"/>
        <v>550.67811575945279</v>
      </c>
      <c r="AV229" s="1">
        <f t="shared" si="156"/>
        <v>122.26683259974705</v>
      </c>
      <c r="AW229" s="1">
        <f t="shared" si="157"/>
        <v>72.770885652408253</v>
      </c>
      <c r="AX229" s="1">
        <f t="shared" si="158"/>
        <v>37.35720186259659</v>
      </c>
      <c r="AY229" s="1">
        <f t="shared" si="169"/>
        <v>21.978666925211364</v>
      </c>
      <c r="BF229" s="17"/>
      <c r="BH229" s="23">
        <f t="shared" si="159"/>
        <v>8.6455814904600015</v>
      </c>
      <c r="BI229">
        <f t="shared" si="160"/>
        <v>1.5750754415861934E-3</v>
      </c>
      <c r="BJ229">
        <v>109442359705785</v>
      </c>
      <c r="BK229">
        <v>985464205840.94397</v>
      </c>
      <c r="BM229" s="28"/>
      <c r="BP229" s="33"/>
      <c r="BR229" s="29"/>
      <c r="BS229" s="21"/>
      <c r="BT229" s="33"/>
      <c r="BU229" s="33"/>
      <c r="BW229" s="17"/>
      <c r="BX229" s="17"/>
      <c r="BY229" s="33"/>
      <c r="BZ229" s="33"/>
      <c r="CD229" s="33"/>
      <c r="CE229" s="33"/>
      <c r="CJ229">
        <f t="shared" si="161"/>
        <v>7.3802532343930096</v>
      </c>
      <c r="CK229" s="17">
        <f t="shared" si="168"/>
        <v>7.3802532343930096</v>
      </c>
      <c r="CQ229" s="12"/>
      <c r="CT229">
        <f t="shared" si="139"/>
        <v>9.3000000000000007</v>
      </c>
      <c r="CU229">
        <f t="shared" si="140"/>
        <v>18.583333333333332</v>
      </c>
      <c r="CV229">
        <f t="shared" si="141"/>
        <v>25.950339830947541</v>
      </c>
      <c r="CW229">
        <f t="shared" si="142"/>
        <v>13.50566276305751</v>
      </c>
      <c r="CX229">
        <f t="shared" si="143"/>
        <v>-23.64062406465721</v>
      </c>
      <c r="CY229">
        <f t="shared" si="144"/>
        <v>-18.31679294928146</v>
      </c>
      <c r="CZ229">
        <f t="shared" si="145"/>
        <v>10.472511092394072</v>
      </c>
      <c r="DB229">
        <f t="shared" si="146"/>
        <v>-9.3000000000000007</v>
      </c>
      <c r="DC229">
        <f t="shared" si="147"/>
        <v>-17.144916280996458</v>
      </c>
      <c r="DD229">
        <f t="shared" si="148"/>
        <v>-13.50566276305751</v>
      </c>
      <c r="DE229">
        <f t="shared" si="149"/>
        <v>23.64062406465721</v>
      </c>
      <c r="DF229" s="17">
        <f t="shared" si="150"/>
        <v>18.31679294928146</v>
      </c>
      <c r="DG229">
        <f t="shared" si="151"/>
        <v>-10.472511092394072</v>
      </c>
      <c r="DI229" s="15"/>
      <c r="DJ229" s="15"/>
      <c r="DN229" s="15"/>
      <c r="DO229" s="15"/>
      <c r="DS229" s="15"/>
      <c r="DT229" s="15"/>
    </row>
    <row r="230" spans="2:124" x14ac:dyDescent="0.25">
      <c r="B230">
        <v>1</v>
      </c>
      <c r="C230">
        <v>213</v>
      </c>
      <c r="D230" t="s">
        <v>222</v>
      </c>
      <c r="E230">
        <v>2172943199.0334601</v>
      </c>
      <c r="F230">
        <f t="shared" si="152"/>
        <v>17.666666666666668</v>
      </c>
      <c r="G230">
        <f t="shared" si="153"/>
        <v>9.3370483739649099</v>
      </c>
      <c r="AG230" s="12">
        <f t="shared" si="162"/>
        <v>17.583333333333332</v>
      </c>
      <c r="AH230" s="24">
        <f t="shared" si="136"/>
        <v>9.257495973179056</v>
      </c>
      <c r="AI230" s="23">
        <f t="shared" si="137"/>
        <v>8.618075801744185</v>
      </c>
      <c r="AJ230" s="23">
        <f t="shared" si="138"/>
        <v>7.8488062954603572</v>
      </c>
      <c r="AK230" s="29">
        <f t="shared" si="134"/>
        <v>6.8807704542593227</v>
      </c>
      <c r="AL230" s="30">
        <f t="shared" si="135"/>
        <v>6.7914598031611426</v>
      </c>
      <c r="AM230" s="31">
        <f t="shared" si="170"/>
        <v>6.7164549784810825</v>
      </c>
      <c r="AN230" s="1">
        <f t="shared" si="163"/>
        <v>5.1128371602554928E-2</v>
      </c>
      <c r="AO230" s="1">
        <f t="shared" si="164"/>
        <v>8.8920116328563559E-2</v>
      </c>
      <c r="AP230" s="1">
        <f t="shared" si="165"/>
        <v>0.12551467377017378</v>
      </c>
      <c r="AQ230" s="1">
        <f t="shared" si="166"/>
        <v>9.7662805718851442E-2</v>
      </c>
      <c r="AR230" s="1">
        <f t="shared" si="154"/>
        <v>0.18466800388055238</v>
      </c>
      <c r="AT230" s="1">
        <f t="shared" si="167"/>
        <v>17.583333333333332</v>
      </c>
      <c r="AU230" s="1">
        <f t="shared" si="155"/>
        <v>382.53931685779514</v>
      </c>
      <c r="AV230" s="1">
        <f t="shared" si="156"/>
        <v>126.47362182449469</v>
      </c>
      <c r="AW230" s="1">
        <f t="shared" si="157"/>
        <v>63.476211238754424</v>
      </c>
      <c r="AX230" s="1">
        <f t="shared" si="158"/>
        <v>104.84352311846494</v>
      </c>
      <c r="AY230" s="1">
        <f t="shared" si="169"/>
        <v>29.323559733829576</v>
      </c>
      <c r="BF230" s="17"/>
      <c r="BH230" s="23">
        <f t="shared" si="159"/>
        <v>8.657877018366209</v>
      </c>
      <c r="BI230">
        <f t="shared" si="160"/>
        <v>3.9801216622024072E-2</v>
      </c>
      <c r="BJ230">
        <v>110361774990965</v>
      </c>
      <c r="BK230">
        <v>993172657405.5</v>
      </c>
      <c r="BM230" s="28"/>
      <c r="BP230" s="33"/>
      <c r="BR230" s="29"/>
      <c r="BS230" s="21"/>
      <c r="BT230" s="33"/>
      <c r="BU230" s="33"/>
      <c r="BW230" s="17"/>
      <c r="BX230" s="17"/>
      <c r="BY230" s="33"/>
      <c r="BZ230" s="33"/>
      <c r="CD230" s="33"/>
      <c r="CE230" s="33"/>
      <c r="CJ230">
        <f t="shared" si="161"/>
        <v>7.3807704542593227</v>
      </c>
      <c r="CK230" s="17">
        <f t="shared" si="168"/>
        <v>7.3807704542593227</v>
      </c>
      <c r="CQ230" s="12"/>
      <c r="CT230">
        <f t="shared" si="139"/>
        <v>9.3000000000000007</v>
      </c>
      <c r="CU230">
        <f t="shared" si="140"/>
        <v>18.666666666666668</v>
      </c>
      <c r="CV230">
        <f t="shared" si="141"/>
        <v>26.044954362807218</v>
      </c>
      <c r="CW230">
        <f t="shared" si="142"/>
        <v>13.537478248836942</v>
      </c>
      <c r="CX230">
        <f t="shared" si="143"/>
        <v>-23.775575389969227</v>
      </c>
      <c r="CY230">
        <f t="shared" si="144"/>
        <v>-18.427869443997615</v>
      </c>
      <c r="CZ230">
        <f t="shared" si="145"/>
        <v>10.490537284838316</v>
      </c>
      <c r="DB230">
        <f t="shared" si="146"/>
        <v>-9.3000000000000007</v>
      </c>
      <c r="DC230">
        <f t="shared" si="147"/>
        <v>-17.227235252228489</v>
      </c>
      <c r="DD230">
        <f t="shared" si="148"/>
        <v>-13.537478248836942</v>
      </c>
      <c r="DE230">
        <f t="shared" si="149"/>
        <v>23.775575389969227</v>
      </c>
      <c r="DF230" s="17">
        <f t="shared" si="150"/>
        <v>18.427869443997615</v>
      </c>
      <c r="DG230">
        <f t="shared" si="151"/>
        <v>-10.490537284838316</v>
      </c>
      <c r="DI230" s="15"/>
      <c r="DJ230" s="15"/>
      <c r="DN230" s="15"/>
      <c r="DO230" s="15"/>
      <c r="DS230" s="15"/>
      <c r="DT230" s="15"/>
    </row>
    <row r="231" spans="2:124" x14ac:dyDescent="0.25">
      <c r="B231">
        <v>1</v>
      </c>
      <c r="C231">
        <v>214</v>
      </c>
      <c r="D231" t="s">
        <v>223</v>
      </c>
      <c r="E231">
        <v>2807237218.8067698</v>
      </c>
      <c r="F231">
        <f t="shared" si="152"/>
        <v>17.75</v>
      </c>
      <c r="G231">
        <f t="shared" si="153"/>
        <v>9.4482791131922639</v>
      </c>
      <c r="AG231" s="12">
        <f t="shared" si="162"/>
        <v>17.666666666666668</v>
      </c>
      <c r="AH231" s="24">
        <f t="shared" si="136"/>
        <v>9.2376549877674581</v>
      </c>
      <c r="AI231" s="23">
        <f t="shared" si="137"/>
        <v>8.6111938882780752</v>
      </c>
      <c r="AJ231" s="23">
        <f t="shared" si="138"/>
        <v>7.9065413596897729</v>
      </c>
      <c r="AK231" s="29">
        <f t="shared" si="134"/>
        <v>6.8812876741256357</v>
      </c>
      <c r="AL231" s="30">
        <f t="shared" si="135"/>
        <v>6.7919770230274557</v>
      </c>
      <c r="AM231" s="31">
        <f t="shared" si="170"/>
        <v>6.7169721983473956</v>
      </c>
      <c r="AN231" s="1">
        <f t="shared" si="163"/>
        <v>9.6063416300444279E-2</v>
      </c>
      <c r="AO231" s="1">
        <f t="shared" si="164"/>
        <v>2.0160555977341447E-2</v>
      </c>
      <c r="AP231" s="1">
        <f t="shared" si="165"/>
        <v>0.10997577515157608</v>
      </c>
      <c r="AQ231" s="1">
        <f t="shared" si="166"/>
        <v>0.13194479602410208</v>
      </c>
      <c r="AR231" s="1">
        <f t="shared" si="154"/>
        <v>0.19105540259780204</v>
      </c>
      <c r="AT231" s="1">
        <f t="shared" si="167"/>
        <v>17.666666666666668</v>
      </c>
      <c r="AU231" s="1">
        <f t="shared" si="155"/>
        <v>108.36372993114168</v>
      </c>
      <c r="AV231" s="1">
        <f t="shared" si="156"/>
        <v>2460.3392251848995</v>
      </c>
      <c r="AW231" s="1">
        <f t="shared" si="157"/>
        <v>82.681041101702078</v>
      </c>
      <c r="AX231" s="1">
        <f t="shared" si="158"/>
        <v>57.440137102482439</v>
      </c>
      <c r="AY231" s="1">
        <f t="shared" si="169"/>
        <v>27.395633902662581</v>
      </c>
      <c r="BF231" s="17"/>
      <c r="BH231" s="23">
        <f t="shared" si="159"/>
        <v>8.6701725488020553</v>
      </c>
      <c r="BI231">
        <f t="shared" si="160"/>
        <v>5.8978660523980153E-2</v>
      </c>
      <c r="BJ231">
        <v>111286749530354</v>
      </c>
      <c r="BK231">
        <v>1000921258344.98</v>
      </c>
      <c r="BM231" s="28"/>
      <c r="BP231" s="33"/>
      <c r="BR231" s="29"/>
      <c r="BS231" s="21"/>
      <c r="BT231" s="33"/>
      <c r="BU231" s="33"/>
      <c r="BW231" s="17"/>
      <c r="BX231" s="17"/>
      <c r="BY231" s="33"/>
      <c r="BZ231" s="33"/>
      <c r="CD231" s="33"/>
      <c r="CE231" s="33"/>
      <c r="CJ231">
        <f t="shared" si="161"/>
        <v>7.3812876741256357</v>
      </c>
      <c r="CK231" s="17">
        <f t="shared" si="168"/>
        <v>7.3812876741256357</v>
      </c>
      <c r="CQ231" s="12"/>
      <c r="CT231">
        <f t="shared" si="139"/>
        <v>9.3000000000000007</v>
      </c>
      <c r="CU231">
        <f t="shared" si="140"/>
        <v>18.75</v>
      </c>
      <c r="CV231">
        <f t="shared" si="141"/>
        <v>26.139629145592753</v>
      </c>
      <c r="CW231">
        <f t="shared" si="142"/>
        <v>13.569294220637572</v>
      </c>
      <c r="CX231">
        <f t="shared" si="143"/>
        <v>-23.91052671528124</v>
      </c>
      <c r="CY231">
        <f t="shared" si="144"/>
        <v>-18.53894593871377</v>
      </c>
      <c r="CZ231">
        <f t="shared" si="145"/>
        <v>10.508563540316143</v>
      </c>
      <c r="DB231">
        <f t="shared" si="146"/>
        <v>-9.3000000000000007</v>
      </c>
      <c r="DC231">
        <f t="shared" si="147"/>
        <v>-17.309614471883997</v>
      </c>
      <c r="DD231">
        <f t="shared" si="148"/>
        <v>-13.569294220637572</v>
      </c>
      <c r="DE231">
        <f t="shared" si="149"/>
        <v>23.91052671528124</v>
      </c>
      <c r="DF231" s="17">
        <f t="shared" si="150"/>
        <v>18.53894593871377</v>
      </c>
      <c r="DG231">
        <f t="shared" si="151"/>
        <v>-10.508563540316143</v>
      </c>
      <c r="DI231" s="15"/>
      <c r="DJ231" s="15"/>
      <c r="DN231" s="15"/>
      <c r="DO231" s="15"/>
      <c r="DS231" s="15"/>
      <c r="DT231" s="15"/>
    </row>
    <row r="232" spans="2:124" x14ac:dyDescent="0.25">
      <c r="B232">
        <v>1</v>
      </c>
      <c r="C232">
        <v>215</v>
      </c>
      <c r="D232" t="s">
        <v>224</v>
      </c>
      <c r="E232">
        <v>2730127833.9231501</v>
      </c>
      <c r="F232">
        <f t="shared" si="152"/>
        <v>17.833333333333332</v>
      </c>
      <c r="G232">
        <f t="shared" si="153"/>
        <v>9.4361829826699299</v>
      </c>
      <c r="AG232" s="12">
        <f t="shared" si="162"/>
        <v>17.75</v>
      </c>
      <c r="AH232" s="24">
        <f t="shared" si="136"/>
        <v>9.2876482598782335</v>
      </c>
      <c r="AI232" s="23">
        <f t="shared" si="137"/>
        <v>8.618075727417537</v>
      </c>
      <c r="AJ232" s="23">
        <f t="shared" si="138"/>
        <v>7.8638384068010208</v>
      </c>
      <c r="AK232" s="29">
        <f t="shared" si="134"/>
        <v>6.8818048939919496</v>
      </c>
      <c r="AL232" s="30">
        <f t="shared" si="135"/>
        <v>6.7924942428937696</v>
      </c>
      <c r="AM232" s="31">
        <f t="shared" si="170"/>
        <v>6.7174894182137095</v>
      </c>
      <c r="AN232" s="1">
        <f t="shared" si="163"/>
        <v>0.11209381369608086</v>
      </c>
      <c r="AO232" s="1">
        <f t="shared" si="164"/>
        <v>1.3812528604151313E-2</v>
      </c>
      <c r="AP232" s="1">
        <f t="shared" si="165"/>
        <v>0.15218138938001746</v>
      </c>
      <c r="AQ232" s="1">
        <f t="shared" si="166"/>
        <v>0.1252924682359477</v>
      </c>
      <c r="AR232" s="1">
        <f t="shared" si="154"/>
        <v>0.20662807530315866</v>
      </c>
      <c r="AT232" s="1">
        <f t="shared" si="167"/>
        <v>17.75</v>
      </c>
      <c r="AU232" s="1">
        <f t="shared" si="155"/>
        <v>79.586005892229764</v>
      </c>
      <c r="AV232" s="1">
        <f t="shared" si="156"/>
        <v>5241.4762127769045</v>
      </c>
      <c r="AW232" s="1">
        <f t="shared" si="157"/>
        <v>43.179430536049097</v>
      </c>
      <c r="AX232" s="1">
        <f t="shared" si="158"/>
        <v>63.701560343795052</v>
      </c>
      <c r="AY232" s="1">
        <f t="shared" si="169"/>
        <v>23.421857765271813</v>
      </c>
      <c r="BF232" s="17"/>
      <c r="BH232" s="23">
        <f t="shared" si="159"/>
        <v>8.6824680817654318</v>
      </c>
      <c r="BI232">
        <f t="shared" si="160"/>
        <v>6.4392354347894809E-2</v>
      </c>
      <c r="BJ232">
        <v>112217316943457</v>
      </c>
      <c r="BK232">
        <v>1008710217822.23</v>
      </c>
      <c r="BM232" s="28"/>
      <c r="BP232" s="33"/>
      <c r="BR232" s="29"/>
      <c r="BS232" s="21"/>
      <c r="BT232" s="33"/>
      <c r="BU232" s="33"/>
      <c r="BW232" s="17"/>
      <c r="BX232" s="17"/>
      <c r="BY232" s="33"/>
      <c r="BZ232" s="33"/>
      <c r="CD232" s="33"/>
      <c r="CE232" s="33"/>
      <c r="CJ232">
        <f t="shared" si="161"/>
        <v>7.3818048939919496</v>
      </c>
      <c r="CK232" s="17">
        <f t="shared" si="168"/>
        <v>7.3818048939919496</v>
      </c>
      <c r="CQ232" s="12"/>
      <c r="CT232">
        <f t="shared" si="139"/>
        <v>9.3000000000000007</v>
      </c>
      <c r="CU232">
        <f t="shared" si="140"/>
        <v>18.833333333333332</v>
      </c>
      <c r="CV232">
        <f t="shared" si="141"/>
        <v>26.234364129115974</v>
      </c>
      <c r="CW232">
        <f t="shared" si="142"/>
        <v>13.601110671956333</v>
      </c>
      <c r="CX232">
        <f t="shared" si="143"/>
        <v>-24.045478040593252</v>
      </c>
      <c r="CY232">
        <f t="shared" si="144"/>
        <v>-18.650022433429928</v>
      </c>
      <c r="CZ232">
        <f t="shared" si="145"/>
        <v>10.526589858613415</v>
      </c>
      <c r="DB232">
        <f t="shared" si="146"/>
        <v>-9.3000000000000007</v>
      </c>
      <c r="DC232">
        <f t="shared" si="147"/>
        <v>-17.392053889776893</v>
      </c>
      <c r="DD232">
        <f t="shared" si="148"/>
        <v>-13.601110671956333</v>
      </c>
      <c r="DE232">
        <f t="shared" si="149"/>
        <v>24.045478040593252</v>
      </c>
      <c r="DF232" s="17">
        <f t="shared" si="150"/>
        <v>18.650022433429928</v>
      </c>
      <c r="DG232">
        <f t="shared" si="151"/>
        <v>-10.526589858613415</v>
      </c>
      <c r="DI232" s="15"/>
      <c r="DJ232" s="15"/>
      <c r="DN232" s="15"/>
      <c r="DO232" s="15"/>
      <c r="DS232" s="15"/>
      <c r="DT232" s="15"/>
    </row>
    <row r="233" spans="2:124" x14ac:dyDescent="0.25">
      <c r="B233">
        <v>1</v>
      </c>
      <c r="C233">
        <v>216</v>
      </c>
      <c r="D233" t="s">
        <v>225</v>
      </c>
      <c r="E233">
        <v>2987358229.8796401</v>
      </c>
      <c r="F233">
        <f t="shared" si="152"/>
        <v>17.916666666666668</v>
      </c>
      <c r="G233">
        <f t="shared" si="153"/>
        <v>9.4752873042685284</v>
      </c>
      <c r="AG233" s="12">
        <f t="shared" si="162"/>
        <v>17.833333333333332</v>
      </c>
      <c r="AH233" s="24">
        <f t="shared" si="136"/>
        <v>9.1918257338296225</v>
      </c>
      <c r="AI233" s="23">
        <f t="shared" si="137"/>
        <v>8.6322592479119606</v>
      </c>
      <c r="AJ233" s="23">
        <f t="shared" si="138"/>
        <v>7.8565050434501664</v>
      </c>
      <c r="AK233" s="29">
        <f t="shared" si="134"/>
        <v>6.8823221138582626</v>
      </c>
      <c r="AL233" s="30">
        <f t="shared" si="135"/>
        <v>6.7930114627600826</v>
      </c>
      <c r="AM233" s="31">
        <f t="shared" si="170"/>
        <v>6.7180066380800225</v>
      </c>
      <c r="AN233" s="1">
        <f t="shared" si="163"/>
        <v>0.11802008574471072</v>
      </c>
      <c r="AO233" s="1">
        <f t="shared" si="164"/>
        <v>9.8814584780889503E-2</v>
      </c>
      <c r="AP233" s="1">
        <f t="shared" si="165"/>
        <v>7.358286170723724E-2</v>
      </c>
      <c r="AQ233" s="1">
        <f t="shared" si="166"/>
        <v>8.730848165439152E-2</v>
      </c>
      <c r="AR233" s="1">
        <f t="shared" si="154"/>
        <v>0.19051542734991839</v>
      </c>
      <c r="AT233" s="1">
        <f t="shared" si="167"/>
        <v>17.833333333333332</v>
      </c>
      <c r="AU233" s="1">
        <f t="shared" si="155"/>
        <v>71.793999608728029</v>
      </c>
      <c r="AV233" s="1">
        <f t="shared" si="156"/>
        <v>102.41366303351866</v>
      </c>
      <c r="AW233" s="1">
        <f t="shared" si="157"/>
        <v>184.69139096379681</v>
      </c>
      <c r="AX233" s="1">
        <f t="shared" si="158"/>
        <v>131.18589081236033</v>
      </c>
      <c r="AY233" s="1">
        <f t="shared" si="169"/>
        <v>27.551148111257518</v>
      </c>
      <c r="BF233" s="17"/>
      <c r="BH233" s="23">
        <f t="shared" si="159"/>
        <v>8.6947636172542335</v>
      </c>
      <c r="BI233">
        <f t="shared" si="160"/>
        <v>6.2504369342272881E-2</v>
      </c>
      <c r="BJ233">
        <v>113153511053116</v>
      </c>
      <c r="BK233">
        <v>1016539746089.9301</v>
      </c>
      <c r="BM233" s="28"/>
      <c r="BP233" s="33"/>
      <c r="BR233" s="29"/>
      <c r="BS233" s="21"/>
      <c r="BT233" s="33"/>
      <c r="BU233" s="33"/>
      <c r="BW233" s="17"/>
      <c r="BX233" s="17"/>
      <c r="BY233" s="33"/>
      <c r="BZ233" s="33"/>
      <c r="CD233" s="33"/>
      <c r="CE233" s="33"/>
      <c r="CJ233">
        <f t="shared" si="161"/>
        <v>7.3823221138582626</v>
      </c>
      <c r="CK233" s="17">
        <f t="shared" si="168"/>
        <v>7.3823221138582626</v>
      </c>
      <c r="CQ233" s="12"/>
      <c r="CT233">
        <f t="shared" si="139"/>
        <v>9.3000000000000007</v>
      </c>
      <c r="CU233">
        <f t="shared" si="140"/>
        <v>18.916666666666668</v>
      </c>
      <c r="CV233">
        <f t="shared" si="141"/>
        <v>26.329159263230512</v>
      </c>
      <c r="CW233">
        <f t="shared" si="142"/>
        <v>13.632927596377179</v>
      </c>
      <c r="CX233">
        <f t="shared" si="143"/>
        <v>-24.180429365905272</v>
      </c>
      <c r="CY233">
        <f t="shared" si="144"/>
        <v>-18.761098928146083</v>
      </c>
      <c r="CZ233">
        <f t="shared" si="145"/>
        <v>10.544616239516724</v>
      </c>
      <c r="DB233">
        <f t="shared" si="146"/>
        <v>-9.3000000000000007</v>
      </c>
      <c r="DC233">
        <f t="shared" si="147"/>
        <v>-17.474553455762891</v>
      </c>
      <c r="DD233">
        <f t="shared" si="148"/>
        <v>-13.632927596377179</v>
      </c>
      <c r="DE233">
        <f t="shared" si="149"/>
        <v>24.180429365905272</v>
      </c>
      <c r="DF233" s="17">
        <f t="shared" si="150"/>
        <v>18.761098928146083</v>
      </c>
      <c r="DG233">
        <f t="shared" si="151"/>
        <v>-10.544616239516724</v>
      </c>
      <c r="DI233" s="15"/>
      <c r="DJ233" s="15"/>
      <c r="DN233" s="15"/>
      <c r="DO233" s="15"/>
      <c r="DS233" s="15"/>
      <c r="DT233" s="15"/>
    </row>
    <row r="234" spans="2:124" x14ac:dyDescent="0.25">
      <c r="B234">
        <v>1</v>
      </c>
      <c r="C234">
        <v>217</v>
      </c>
      <c r="D234" t="s">
        <v>226</v>
      </c>
      <c r="E234">
        <v>2568414253.24576</v>
      </c>
      <c r="F234">
        <f t="shared" si="152"/>
        <v>18</v>
      </c>
      <c r="G234">
        <f t="shared" si="153"/>
        <v>9.4096650713397718</v>
      </c>
      <c r="AG234" s="12">
        <f t="shared" si="162"/>
        <v>17.916666666666668</v>
      </c>
      <c r="AH234" s="24">
        <f t="shared" si="136"/>
        <v>9.2503817662434997</v>
      </c>
      <c r="AI234" s="23">
        <f t="shared" si="137"/>
        <v>8.6486696884470842</v>
      </c>
      <c r="AJ234" s="23">
        <f t="shared" si="138"/>
        <v>7.8805073928463436</v>
      </c>
      <c r="AK234" s="29">
        <f t="shared" si="134"/>
        <v>6.8828393337245757</v>
      </c>
      <c r="AL234" s="30">
        <f t="shared" si="135"/>
        <v>6.7935286826263956</v>
      </c>
      <c r="AM234" s="31">
        <f t="shared" si="170"/>
        <v>6.7185238579463356</v>
      </c>
      <c r="AN234" s="1">
        <f t="shared" si="163"/>
        <v>9.6817344050882229E-2</v>
      </c>
      <c r="AO234" s="1">
        <f t="shared" si="164"/>
        <v>4.6679113291035863E-2</v>
      </c>
      <c r="AP234" s="1">
        <f t="shared" si="165"/>
        <v>0.102677518232669</v>
      </c>
      <c r="AQ234" s="1">
        <f t="shared" si="166"/>
        <v>0.1296660363224649</v>
      </c>
      <c r="AR234" s="1">
        <f t="shared" si="154"/>
        <v>0.17650119150550872</v>
      </c>
      <c r="AT234" s="1">
        <f t="shared" si="167"/>
        <v>17.916666666666668</v>
      </c>
      <c r="AU234" s="1">
        <f t="shared" si="155"/>
        <v>106.68261945567299</v>
      </c>
      <c r="AV234" s="1">
        <f t="shared" si="156"/>
        <v>458.93883056947988</v>
      </c>
      <c r="AW234" s="1">
        <f t="shared" si="157"/>
        <v>94.852607462387056</v>
      </c>
      <c r="AX234" s="1">
        <f t="shared" si="158"/>
        <v>59.476791082745557</v>
      </c>
      <c r="AY234" s="1">
        <f t="shared" si="169"/>
        <v>32.099976684119568</v>
      </c>
      <c r="BF234" s="17"/>
      <c r="BH234" s="23">
        <f t="shared" si="159"/>
        <v>8.707059155266359</v>
      </c>
      <c r="BI234">
        <f t="shared" si="160"/>
        <v>5.8389466819274816E-2</v>
      </c>
      <c r="BJ234">
        <v>114095365886749</v>
      </c>
      <c r="BK234">
        <v>1024410054496.3101</v>
      </c>
      <c r="BM234" s="28"/>
      <c r="BP234" s="33"/>
      <c r="BR234" s="29"/>
      <c r="BS234" s="21"/>
      <c r="BT234" s="33"/>
      <c r="BU234" s="33"/>
      <c r="BW234" s="17"/>
      <c r="BX234" s="17"/>
      <c r="BY234" s="33"/>
      <c r="BZ234" s="33"/>
      <c r="CD234" s="33"/>
      <c r="CE234" s="33"/>
      <c r="CJ234">
        <f t="shared" si="161"/>
        <v>7.3828393337245757</v>
      </c>
      <c r="CK234" s="17">
        <f t="shared" si="168"/>
        <v>7.3828393337245757</v>
      </c>
      <c r="CQ234" s="12"/>
      <c r="CT234">
        <f t="shared" si="139"/>
        <v>9.3000000000000007</v>
      </c>
      <c r="CU234">
        <f t="shared" si="140"/>
        <v>19</v>
      </c>
      <c r="CV234">
        <f t="shared" si="141"/>
        <v>26.424014497831717</v>
      </c>
      <c r="CW234">
        <f t="shared" si="142"/>
        <v>13.6647449875699</v>
      </c>
      <c r="CX234">
        <f t="shared" si="143"/>
        <v>-24.315380691217285</v>
      </c>
      <c r="CY234">
        <f t="shared" si="144"/>
        <v>-18.872175422862238</v>
      </c>
      <c r="CZ234">
        <f t="shared" si="145"/>
        <v>10.562642682813378</v>
      </c>
      <c r="DB234">
        <f t="shared" si="146"/>
        <v>-9.3000000000000007</v>
      </c>
      <c r="DC234">
        <f t="shared" si="147"/>
        <v>-17.557113119739419</v>
      </c>
      <c r="DD234">
        <f t="shared" si="148"/>
        <v>-13.6647449875699</v>
      </c>
      <c r="DE234">
        <f t="shared" si="149"/>
        <v>24.315380691217285</v>
      </c>
      <c r="DF234" s="17">
        <f t="shared" si="150"/>
        <v>18.872175422862238</v>
      </c>
      <c r="DG234">
        <f t="shared" si="151"/>
        <v>-10.562642682813378</v>
      </c>
      <c r="DI234" s="15"/>
      <c r="DJ234" s="15"/>
      <c r="DN234" s="15"/>
      <c r="DO234" s="15"/>
      <c r="DS234" s="15"/>
      <c r="DT234" s="15"/>
    </row>
    <row r="235" spans="2:124" x14ac:dyDescent="0.25">
      <c r="B235">
        <v>1</v>
      </c>
      <c r="C235">
        <v>218</v>
      </c>
      <c r="D235" t="s">
        <v>227</v>
      </c>
      <c r="E235">
        <v>2460702406.4816298</v>
      </c>
      <c r="F235">
        <f t="shared" si="152"/>
        <v>18.083333333333332</v>
      </c>
      <c r="G235">
        <f t="shared" si="153"/>
        <v>9.3910590939800063</v>
      </c>
      <c r="AG235" s="12">
        <f t="shared" si="162"/>
        <v>18</v>
      </c>
      <c r="AH235" s="24">
        <f t="shared" si="136"/>
        <v>9.2160702070635132</v>
      </c>
      <c r="AI235" s="23">
        <f t="shared" si="137"/>
        <v>8.6037979646155325</v>
      </c>
      <c r="AJ235" s="23">
        <f t="shared" si="138"/>
        <v>7.8638840270754438</v>
      </c>
      <c r="AK235" s="29">
        <f t="shared" si="134"/>
        <v>6.8833565535908887</v>
      </c>
      <c r="AL235" s="30">
        <f t="shared" si="135"/>
        <v>6.7940459024927087</v>
      </c>
      <c r="AM235" s="31">
        <f t="shared" si="170"/>
        <v>6.7190410778126486</v>
      </c>
      <c r="AN235" s="1">
        <f t="shared" si="163"/>
        <v>4.749971710149551E-2</v>
      </c>
      <c r="AO235" s="1">
        <f t="shared" si="164"/>
        <v>8.5617335231105457E-2</v>
      </c>
      <c r="AP235" s="1">
        <f t="shared" si="165"/>
        <v>0.18366611817665113</v>
      </c>
      <c r="AQ235" s="1">
        <f t="shared" si="166"/>
        <v>0.18471314413744286</v>
      </c>
      <c r="AR235" s="1">
        <f t="shared" si="154"/>
        <v>0.21056148018327658</v>
      </c>
      <c r="AT235" s="1">
        <f t="shared" si="167"/>
        <v>18</v>
      </c>
      <c r="AU235" s="1">
        <f t="shared" si="155"/>
        <v>443.21857578831805</v>
      </c>
      <c r="AV235" s="1">
        <f t="shared" si="156"/>
        <v>136.41954185939613</v>
      </c>
      <c r="AW235" s="1">
        <f t="shared" si="157"/>
        <v>29.644348188092938</v>
      </c>
      <c r="AX235" s="1">
        <f t="shared" si="158"/>
        <v>29.309229283382294</v>
      </c>
      <c r="AY235" s="1">
        <f t="shared" si="169"/>
        <v>22.554964619979991</v>
      </c>
      <c r="BF235" s="17"/>
      <c r="BH235" s="23">
        <f t="shared" si="159"/>
        <v>8.7193546957997032</v>
      </c>
      <c r="BI235">
        <f t="shared" si="160"/>
        <v>0.11555673118417076</v>
      </c>
      <c r="BJ235">
        <v>115042915677580</v>
      </c>
      <c r="BK235">
        <v>1032321355490.85</v>
      </c>
      <c r="BM235" s="28"/>
      <c r="BP235" s="33"/>
      <c r="BR235" s="29"/>
      <c r="BS235" s="21"/>
      <c r="BT235" s="33"/>
      <c r="BU235" s="33"/>
      <c r="BW235" s="17"/>
      <c r="BX235" s="17"/>
      <c r="BY235" s="33"/>
      <c r="BZ235" s="33"/>
      <c r="CD235" s="33"/>
      <c r="CE235" s="33"/>
      <c r="CJ235">
        <f t="shared" si="161"/>
        <v>7.3833565535908887</v>
      </c>
      <c r="CK235" s="17">
        <f t="shared" si="168"/>
        <v>7.3833565535908887</v>
      </c>
      <c r="CQ235" s="12"/>
      <c r="CT235">
        <f t="shared" si="139"/>
        <v>9.3000000000000007</v>
      </c>
      <c r="CU235">
        <f t="shared" si="140"/>
        <v>19.083333333333332</v>
      </c>
      <c r="CV235">
        <f t="shared" si="141"/>
        <v>26.518929782856741</v>
      </c>
      <c r="CW235">
        <f t="shared" si="142"/>
        <v>13.696562839288999</v>
      </c>
      <c r="CX235">
        <f t="shared" si="143"/>
        <v>-24.450332016529298</v>
      </c>
      <c r="CY235">
        <f t="shared" si="144"/>
        <v>-18.983251917578393</v>
      </c>
      <c r="CZ235">
        <f t="shared" si="145"/>
        <v>10.580669188291417</v>
      </c>
      <c r="DB235">
        <f t="shared" si="146"/>
        <v>-9.3000000000000007</v>
      </c>
      <c r="DC235">
        <f t="shared" si="147"/>
        <v>-17.63973283164572</v>
      </c>
      <c r="DD235">
        <f t="shared" si="148"/>
        <v>-13.696562839288999</v>
      </c>
      <c r="DE235">
        <f t="shared" si="149"/>
        <v>24.450332016529298</v>
      </c>
      <c r="DF235" s="17">
        <f t="shared" si="150"/>
        <v>18.983251917578393</v>
      </c>
      <c r="DG235">
        <f t="shared" si="151"/>
        <v>-10.580669188291417</v>
      </c>
      <c r="DI235" s="15"/>
      <c r="DJ235" s="15"/>
      <c r="DN235" s="15"/>
      <c r="DO235" s="15"/>
      <c r="DS235" s="15"/>
      <c r="DT235" s="15"/>
    </row>
    <row r="236" spans="2:124" x14ac:dyDescent="0.25">
      <c r="B236">
        <v>1</v>
      </c>
      <c r="C236">
        <v>219</v>
      </c>
      <c r="D236" t="s">
        <v>228</v>
      </c>
      <c r="E236">
        <v>3033122213.6475601</v>
      </c>
      <c r="F236">
        <f t="shared" si="152"/>
        <v>18.166666666666668</v>
      </c>
      <c r="G236">
        <f t="shared" si="153"/>
        <v>9.4818899096985376</v>
      </c>
      <c r="AG236" s="12">
        <f t="shared" si="162"/>
        <v>18.083333333333332</v>
      </c>
      <c r="AH236" s="24">
        <f t="shared" si="136"/>
        <v>9.1885061771468362</v>
      </c>
      <c r="AI236" s="23">
        <f t="shared" si="137"/>
        <v>8.631528344557692</v>
      </c>
      <c r="AJ236" s="23">
        <f t="shared" si="138"/>
        <v>7.8502491627822559</v>
      </c>
      <c r="AK236" s="29">
        <f t="shared" si="134"/>
        <v>6.8838737734572026</v>
      </c>
      <c r="AL236" s="30">
        <f t="shared" si="135"/>
        <v>6.7945631223590226</v>
      </c>
      <c r="AM236" s="31">
        <f t="shared" si="170"/>
        <v>6.7195582976789625</v>
      </c>
      <c r="AN236" s="1">
        <f t="shared" si="163"/>
        <v>8.1455008008264579E-2</v>
      </c>
      <c r="AO236" s="1">
        <f t="shared" si="164"/>
        <v>4.0047372570347108E-2</v>
      </c>
      <c r="AP236" s="1">
        <f t="shared" si="165"/>
        <v>0.17010841458554171</v>
      </c>
      <c r="AQ236" s="1">
        <f t="shared" si="166"/>
        <v>0.15307669483092018</v>
      </c>
      <c r="AR236" s="1">
        <f t="shared" si="154"/>
        <v>0.1973932921575399</v>
      </c>
      <c r="AT236" s="1">
        <f t="shared" si="167"/>
        <v>18.083333333333332</v>
      </c>
      <c r="AU236" s="1">
        <f t="shared" si="155"/>
        <v>150.7177557159624</v>
      </c>
      <c r="AV236" s="1">
        <f t="shared" si="156"/>
        <v>623.52223290548682</v>
      </c>
      <c r="AW236" s="1">
        <f t="shared" si="157"/>
        <v>34.557984545352468</v>
      </c>
      <c r="AX236" s="1">
        <f t="shared" si="158"/>
        <v>42.675817271654076</v>
      </c>
      <c r="AY236" s="1">
        <f t="shared" si="169"/>
        <v>25.664642515671353</v>
      </c>
      <c r="BF236" s="17"/>
      <c r="BH236" s="23">
        <f t="shared" si="159"/>
        <v>8.7316502388521666</v>
      </c>
      <c r="BI236">
        <f t="shared" si="160"/>
        <v>0.1001218942944746</v>
      </c>
      <c r="BJ236">
        <v>115996194865889</v>
      </c>
      <c r="BK236">
        <v>1040273862630</v>
      </c>
      <c r="BM236" s="28"/>
      <c r="BP236" s="33"/>
      <c r="BR236" s="29"/>
      <c r="BS236" s="21"/>
      <c r="BT236" s="33"/>
      <c r="BU236" s="33"/>
      <c r="BW236" s="17"/>
      <c r="BX236" s="17"/>
      <c r="BY236" s="33"/>
      <c r="BZ236" s="33"/>
      <c r="CD236" s="33"/>
      <c r="CE236" s="33"/>
      <c r="CJ236">
        <f t="shared" si="161"/>
        <v>7.3838737734572026</v>
      </c>
      <c r="CK236" s="17">
        <f t="shared" si="168"/>
        <v>7.3838737734572026</v>
      </c>
      <c r="CQ236" s="12"/>
      <c r="CT236">
        <f t="shared" si="139"/>
        <v>9.3000000000000007</v>
      </c>
      <c r="CU236">
        <f t="shared" si="140"/>
        <v>19.166666666666668</v>
      </c>
      <c r="CV236">
        <f t="shared" si="141"/>
        <v>26.613905068284403</v>
      </c>
      <c r="CW236">
        <f t="shared" si="142"/>
        <v>13.72838114537254</v>
      </c>
      <c r="CX236">
        <f t="shared" si="143"/>
        <v>-24.585283341841315</v>
      </c>
      <c r="CY236">
        <f t="shared" si="144"/>
        <v>-19.094328412294551</v>
      </c>
      <c r="CZ236">
        <f t="shared" si="145"/>
        <v>10.598695755739596</v>
      </c>
      <c r="DB236">
        <f t="shared" si="146"/>
        <v>-9.3000000000000007</v>
      </c>
      <c r="DC236">
        <f t="shared" si="147"/>
        <v>-17.722412541462678</v>
      </c>
      <c r="DD236">
        <f t="shared" si="148"/>
        <v>-13.72838114537254</v>
      </c>
      <c r="DE236">
        <f t="shared" si="149"/>
        <v>24.585283341841315</v>
      </c>
      <c r="DF236" s="17">
        <f t="shared" si="150"/>
        <v>19.094328412294551</v>
      </c>
      <c r="DG236">
        <f t="shared" si="151"/>
        <v>-10.598695755739596</v>
      </c>
      <c r="DI236" s="15"/>
      <c r="DJ236" s="15"/>
      <c r="DN236" s="15"/>
      <c r="DO236" s="15"/>
      <c r="DS236" s="15"/>
      <c r="DT236" s="15"/>
    </row>
    <row r="237" spans="2:124" s="1" customFormat="1" x14ac:dyDescent="0.25">
      <c r="B237" s="1">
        <v>1</v>
      </c>
      <c r="C237" s="1">
        <v>220</v>
      </c>
      <c r="D237" s="1" t="s">
        <v>229</v>
      </c>
      <c r="E237" s="1">
        <v>2803567891.4559202</v>
      </c>
      <c r="F237">
        <f t="shared" si="152"/>
        <v>18.25</v>
      </c>
      <c r="G237" s="1">
        <f t="shared" si="153"/>
        <v>9.4477110774766633</v>
      </c>
      <c r="AG237" s="12">
        <f t="shared" si="162"/>
        <v>18.166666666666668</v>
      </c>
      <c r="AH237" s="24">
        <f t="shared" si="136"/>
        <v>9.2608928424387873</v>
      </c>
      <c r="AI237" s="23">
        <f t="shared" si="137"/>
        <v>8.5965198474877713</v>
      </c>
      <c r="AJ237" s="23">
        <f t="shared" si="138"/>
        <v>7.8669510176791553</v>
      </c>
      <c r="AK237" s="29">
        <f t="shared" ref="AK237:AK253" si="171">6.77163706246722+(KD_total*AG237)</f>
        <v>6.8843909933235157</v>
      </c>
      <c r="AL237" s="30">
        <f t="shared" si="135"/>
        <v>6.7950803422253356</v>
      </c>
      <c r="AM237" s="31">
        <f t="shared" si="170"/>
        <v>6.7200755175452755</v>
      </c>
      <c r="AN237" s="1">
        <f t="shared" si="163"/>
        <v>7.2390822174611194E-2</v>
      </c>
      <c r="AO237" s="1">
        <f t="shared" si="164"/>
        <v>8.6589694868231787E-2</v>
      </c>
      <c r="AP237" s="1">
        <f t="shared" si="165"/>
        <v>0.10766307603246679</v>
      </c>
      <c r="AQ237" s="1">
        <f t="shared" si="166"/>
        <v>0.17687421130702335</v>
      </c>
      <c r="AR237" s="1">
        <f t="shared" si="154"/>
        <v>0.25319508072881797</v>
      </c>
      <c r="AT237" s="1">
        <f t="shared" si="167"/>
        <v>18.166666666666668</v>
      </c>
      <c r="AU237" s="1">
        <f t="shared" si="155"/>
        <v>190.82399409830811</v>
      </c>
      <c r="AV237" s="1">
        <f t="shared" si="156"/>
        <v>133.37289604894156</v>
      </c>
      <c r="AW237" s="1">
        <f t="shared" si="157"/>
        <v>86.271317867671101</v>
      </c>
      <c r="AX237" s="1">
        <f t="shared" si="158"/>
        <v>31.964724624424214</v>
      </c>
      <c r="AY237" s="1">
        <f t="shared" si="169"/>
        <v>15.598738328460531</v>
      </c>
      <c r="BE237" s="24"/>
      <c r="BF237" s="17"/>
      <c r="BG237" s="20"/>
      <c r="BH237" s="23">
        <f t="shared" si="159"/>
        <v>8.743945784421653</v>
      </c>
      <c r="BI237">
        <f t="shared" si="160"/>
        <v>0.14742593693388173</v>
      </c>
      <c r="BJ237">
        <v>116955238100260</v>
      </c>
      <c r="BK237">
        <v>1048267790582.97</v>
      </c>
      <c r="BL237" s="32"/>
      <c r="BM237" s="28"/>
      <c r="BN237"/>
      <c r="BO237"/>
      <c r="BP237" s="34"/>
      <c r="BQ237" s="32"/>
      <c r="BR237" s="29"/>
      <c r="BS237" s="21"/>
      <c r="BT237" s="33"/>
      <c r="BU237" s="33"/>
      <c r="BV237" s="32"/>
      <c r="BW237" s="17"/>
      <c r="BX237" s="17"/>
      <c r="BY237" s="33"/>
      <c r="BZ237" s="33"/>
      <c r="CA237" s="32"/>
      <c r="CB237"/>
      <c r="CC237"/>
      <c r="CD237" s="33"/>
      <c r="CE237" s="33"/>
      <c r="CJ237">
        <f t="shared" si="161"/>
        <v>7.3843909933235157</v>
      </c>
      <c r="CK237" s="17">
        <f t="shared" si="168"/>
        <v>7.3843909933235157</v>
      </c>
      <c r="CT237">
        <f t="shared" si="139"/>
        <v>9.3000000000000007</v>
      </c>
      <c r="CU237">
        <f t="shared" si="140"/>
        <v>19.25</v>
      </c>
      <c r="CV237">
        <f t="shared" si="141"/>
        <v>26.708940304135194</v>
      </c>
      <c r="CW237">
        <f t="shared" si="142"/>
        <v>13.760199899741025</v>
      </c>
      <c r="CX237">
        <f t="shared" si="143"/>
        <v>-24.720234667153328</v>
      </c>
      <c r="CY237">
        <f t="shared" si="144"/>
        <v>-19.205404907010706</v>
      </c>
      <c r="CZ237">
        <f t="shared" si="145"/>
        <v>10.616722384947389</v>
      </c>
      <c r="DB237">
        <f t="shared" si="146"/>
        <v>-9.3000000000000007</v>
      </c>
      <c r="DC237">
        <f t="shared" si="147"/>
        <v>-17.805152199212863</v>
      </c>
      <c r="DD237">
        <f t="shared" si="148"/>
        <v>-13.760199899741025</v>
      </c>
      <c r="DE237">
        <f t="shared" si="149"/>
        <v>24.720234667153328</v>
      </c>
      <c r="DF237" s="17">
        <f t="shared" si="150"/>
        <v>19.205404907010706</v>
      </c>
      <c r="DG237">
        <f t="shared" si="151"/>
        <v>-10.616722384947389</v>
      </c>
    </row>
    <row r="238" spans="2:124" x14ac:dyDescent="0.25">
      <c r="B238">
        <v>1</v>
      </c>
      <c r="C238">
        <v>221</v>
      </c>
      <c r="D238" t="s">
        <v>230</v>
      </c>
      <c r="E238">
        <v>2183014878.9966402</v>
      </c>
      <c r="F238">
        <f t="shared" si="152"/>
        <v>18.333333333333332</v>
      </c>
      <c r="G238">
        <f t="shared" si="153"/>
        <v>9.3390566957843184</v>
      </c>
      <c r="AG238" s="12">
        <f t="shared" si="162"/>
        <v>18.25</v>
      </c>
      <c r="AH238" s="24">
        <f t="shared" si="136"/>
        <v>9.2678841453355414</v>
      </c>
      <c r="AI238" s="23">
        <f t="shared" si="137"/>
        <v>8.6008468171161674</v>
      </c>
      <c r="AJ238" s="23">
        <f t="shared" si="138"/>
        <v>7.8252975625342938</v>
      </c>
      <c r="AK238" s="29">
        <f t="shared" si="171"/>
        <v>6.8849082131898287</v>
      </c>
      <c r="AL238" s="30">
        <f t="shared" ref="AL238:AL253" si="172">6.68232641136904+(KD_total*AG238)</f>
        <v>6.7955975620916487</v>
      </c>
      <c r="AM238" s="31">
        <f t="shared" si="170"/>
        <v>6.7205927374115886</v>
      </c>
      <c r="AN238" s="1">
        <f t="shared" si="163"/>
        <v>7.981655301999778E-2</v>
      </c>
      <c r="AO238" s="1">
        <f t="shared" si="164"/>
        <v>5.3429147896880247E-2</v>
      </c>
      <c r="AP238" s="1">
        <f t="shared" si="165"/>
        <v>0.13610570206478667</v>
      </c>
      <c r="AQ238" s="1">
        <f t="shared" si="166"/>
        <v>0.12067811607547811</v>
      </c>
      <c r="AR238" s="1">
        <f t="shared" si="154"/>
        <v>0.15718690438592683</v>
      </c>
      <c r="AT238" s="1">
        <f t="shared" si="167"/>
        <v>18.25</v>
      </c>
      <c r="AU238" s="1">
        <f t="shared" si="155"/>
        <v>156.96906212759183</v>
      </c>
      <c r="AV238" s="1">
        <f t="shared" si="156"/>
        <v>350.3027155820871</v>
      </c>
      <c r="AW238" s="1">
        <f t="shared" si="157"/>
        <v>53.981799751966115</v>
      </c>
      <c r="AX238" s="1">
        <f t="shared" si="158"/>
        <v>68.666190899173174</v>
      </c>
      <c r="AY238" s="1">
        <f t="shared" si="169"/>
        <v>40.473175275000528</v>
      </c>
      <c r="BF238" s="17"/>
      <c r="BH238" s="23">
        <f t="shared" si="159"/>
        <v>8.7562413325060628</v>
      </c>
      <c r="BI238">
        <f t="shared" si="160"/>
        <v>0.15539451538989546</v>
      </c>
      <c r="BJ238">
        <v>117920080238845</v>
      </c>
      <c r="BK238">
        <v>1056303355137.52</v>
      </c>
      <c r="BM238" s="28"/>
      <c r="BP238" s="33"/>
      <c r="BR238" s="29"/>
      <c r="BS238" s="21"/>
      <c r="BT238" s="33"/>
      <c r="BU238" s="33"/>
      <c r="BW238" s="17"/>
      <c r="BX238" s="17"/>
      <c r="BY238" s="33"/>
      <c r="BZ238" s="33"/>
      <c r="CD238" s="33"/>
      <c r="CE238" s="33"/>
      <c r="CJ238">
        <f t="shared" si="161"/>
        <v>7.3849082131898287</v>
      </c>
      <c r="CK238" s="17">
        <f t="shared" si="168"/>
        <v>7.3849082131898287</v>
      </c>
      <c r="CQ238" s="12"/>
      <c r="CT238">
        <f t="shared" si="139"/>
        <v>9.3000000000000007</v>
      </c>
      <c r="CU238">
        <f t="shared" si="140"/>
        <v>19.333333333333332</v>
      </c>
      <c r="CV238">
        <f t="shared" si="141"/>
        <v>26.804035440471239</v>
      </c>
      <c r="CW238">
        <f t="shared" si="142"/>
        <v>13.792019096396315</v>
      </c>
      <c r="CX238">
        <f t="shared" si="143"/>
        <v>-24.855185992465341</v>
      </c>
      <c r="CY238">
        <f t="shared" si="144"/>
        <v>-19.316481401726861</v>
      </c>
      <c r="CZ238">
        <f t="shared" si="145"/>
        <v>10.634749075704983</v>
      </c>
      <c r="DB238">
        <f t="shared" si="146"/>
        <v>-9.3000000000000007</v>
      </c>
      <c r="DC238">
        <f t="shared" si="147"/>
        <v>-17.887951754960476</v>
      </c>
      <c r="DD238">
        <f t="shared" si="148"/>
        <v>-13.792019096396315</v>
      </c>
      <c r="DE238">
        <f t="shared" si="149"/>
        <v>24.855185992465341</v>
      </c>
      <c r="DF238" s="17">
        <f t="shared" si="150"/>
        <v>19.316481401726861</v>
      </c>
      <c r="DG238">
        <f t="shared" si="151"/>
        <v>-10.634749075704983</v>
      </c>
      <c r="DI238" s="15"/>
      <c r="DJ238" s="15"/>
      <c r="DN238" s="15"/>
      <c r="DO238" s="15"/>
      <c r="DS238" s="15"/>
      <c r="DT238" s="15"/>
    </row>
    <row r="239" spans="2:124" x14ac:dyDescent="0.25">
      <c r="B239">
        <v>1</v>
      </c>
      <c r="C239">
        <v>222</v>
      </c>
      <c r="D239" t="s">
        <v>231</v>
      </c>
      <c r="E239">
        <v>3142196943.09514</v>
      </c>
      <c r="F239">
        <f t="shared" si="152"/>
        <v>18.416666666666668</v>
      </c>
      <c r="G239">
        <f t="shared" si="153"/>
        <v>9.4972334017793827</v>
      </c>
      <c r="AG239" s="12">
        <f t="shared" si="162"/>
        <v>18.333333333333332</v>
      </c>
      <c r="AH239" s="24">
        <f t="shared" si="136"/>
        <v>9.2542594326491887</v>
      </c>
      <c r="AI239" s="23">
        <f t="shared" si="137"/>
        <v>8.6631985831283345</v>
      </c>
      <c r="AJ239" s="23">
        <f t="shared" si="138"/>
        <v>7.7929266674084356</v>
      </c>
      <c r="AK239" s="29">
        <f t="shared" si="171"/>
        <v>6.8854254330561426</v>
      </c>
      <c r="AL239" s="30">
        <f t="shared" si="172"/>
        <v>6.7961147819579626</v>
      </c>
      <c r="AM239" s="31">
        <f t="shared" si="170"/>
        <v>6.7211099572779025</v>
      </c>
      <c r="AN239" s="1">
        <f t="shared" si="163"/>
        <v>0.14336496651929884</v>
      </c>
      <c r="AO239" s="1">
        <f t="shared" si="164"/>
        <v>3.0093014454604335E-2</v>
      </c>
      <c r="AP239" s="1">
        <f t="shared" si="165"/>
        <v>6.5771762532711803E-2</v>
      </c>
      <c r="AQ239" s="1">
        <f t="shared" si="166"/>
        <v>0.12719128063792967</v>
      </c>
      <c r="AR239" s="1">
        <f t="shared" si="154"/>
        <v>0.16440590409089459</v>
      </c>
      <c r="AT239" s="1">
        <f t="shared" si="167"/>
        <v>18.333333333333332</v>
      </c>
      <c r="AU239" s="1">
        <f t="shared" si="155"/>
        <v>48.653481747266142</v>
      </c>
      <c r="AV239" s="1">
        <f t="shared" si="156"/>
        <v>1104.2530628478053</v>
      </c>
      <c r="AW239" s="1">
        <f t="shared" si="157"/>
        <v>231.16444657809188</v>
      </c>
      <c r="AX239" s="1">
        <f t="shared" si="158"/>
        <v>61.81378252107897</v>
      </c>
      <c r="AY239" s="1">
        <f t="shared" si="169"/>
        <v>36.996886782347424</v>
      </c>
      <c r="BF239" s="17"/>
      <c r="BH239" s="23">
        <f t="shared" si="159"/>
        <v>8.7685368831033035</v>
      </c>
      <c r="BI239">
        <f t="shared" si="160"/>
        <v>0.10533829997496902</v>
      </c>
      <c r="BJ239">
        <v>118890756350632</v>
      </c>
      <c r="BK239">
        <v>1064380773205.8101</v>
      </c>
      <c r="BM239" s="28"/>
      <c r="BP239" s="33"/>
      <c r="BR239" s="29"/>
      <c r="BS239" s="21"/>
      <c r="BT239" s="33"/>
      <c r="BU239" s="33"/>
      <c r="BW239" s="17"/>
      <c r="BX239" s="17"/>
      <c r="BY239" s="33"/>
      <c r="BZ239" s="33"/>
      <c r="CD239" s="33"/>
      <c r="CE239" s="33"/>
      <c r="CJ239">
        <f t="shared" si="161"/>
        <v>7.3854254330561426</v>
      </c>
      <c r="CK239" s="17">
        <f t="shared" si="168"/>
        <v>7.3854254330561426</v>
      </c>
      <c r="CQ239" s="12"/>
      <c r="CT239">
        <f t="shared" si="139"/>
        <v>9.3000000000000007</v>
      </c>
      <c r="CU239">
        <f t="shared" si="140"/>
        <v>19.416666666666668</v>
      </c>
      <c r="CV239">
        <f t="shared" si="141"/>
        <v>26.899190427396253</v>
      </c>
      <c r="CW239">
        <f t="shared" si="142"/>
        <v>13.823838729420524</v>
      </c>
      <c r="CX239">
        <f t="shared" si="143"/>
        <v>-24.990137317777361</v>
      </c>
      <c r="CY239">
        <f t="shared" si="144"/>
        <v>-19.42755789644302</v>
      </c>
      <c r="CZ239">
        <f t="shared" si="145"/>
        <v>10.652775827803284</v>
      </c>
      <c r="DB239">
        <f t="shared" si="146"/>
        <v>-9.3000000000000007</v>
      </c>
      <c r="DC239">
        <f t="shared" si="147"/>
        <v>-17.970811158811301</v>
      </c>
      <c r="DD239">
        <f t="shared" si="148"/>
        <v>-13.823838729420524</v>
      </c>
      <c r="DE239">
        <f t="shared" si="149"/>
        <v>24.990137317777361</v>
      </c>
      <c r="DF239" s="17">
        <f t="shared" si="150"/>
        <v>19.42755789644302</v>
      </c>
      <c r="DG239">
        <f t="shared" si="151"/>
        <v>-10.652775827803284</v>
      </c>
      <c r="DI239" s="15"/>
      <c r="DJ239" s="15"/>
      <c r="DN239" s="15"/>
      <c r="DO239" s="15"/>
      <c r="DS239" s="15"/>
      <c r="DT239" s="15"/>
    </row>
    <row r="240" spans="2:124" x14ac:dyDescent="0.25">
      <c r="B240">
        <v>1</v>
      </c>
      <c r="C240">
        <v>223</v>
      </c>
      <c r="D240" t="s">
        <v>232</v>
      </c>
      <c r="E240">
        <v>1774088164.1630499</v>
      </c>
      <c r="F240">
        <f t="shared" si="152"/>
        <v>18.5</v>
      </c>
      <c r="G240">
        <f t="shared" si="153"/>
        <v>9.2489751985047821</v>
      </c>
      <c r="AG240" s="12">
        <f t="shared" si="162"/>
        <v>18.416666666666668</v>
      </c>
      <c r="AH240" s="24">
        <f t="shared" si="136"/>
        <v>9.2698686228880902</v>
      </c>
      <c r="AI240" s="23">
        <f t="shared" si="137"/>
        <v>8.6812695255019232</v>
      </c>
      <c r="AJ240" s="23">
        <f t="shared" si="138"/>
        <v>7.8236896913558782</v>
      </c>
      <c r="AK240" s="29">
        <f t="shared" si="171"/>
        <v>6.8859426529224557</v>
      </c>
      <c r="AL240" s="30">
        <f t="shared" si="172"/>
        <v>6.7966320018242756</v>
      </c>
      <c r="AM240" s="31">
        <f t="shared" si="170"/>
        <v>6.7216271771442155</v>
      </c>
      <c r="AN240" s="1">
        <f t="shared" si="163"/>
        <v>0.12767271815505701</v>
      </c>
      <c r="AO240" s="1">
        <f t="shared" si="164"/>
        <v>6.8706666975152764E-2</v>
      </c>
      <c r="AP240" s="1">
        <f t="shared" si="165"/>
        <v>0.19317452938478313</v>
      </c>
      <c r="AQ240" s="1">
        <f t="shared" si="166"/>
        <v>0.10373434081308099</v>
      </c>
      <c r="AR240" s="1">
        <f t="shared" si="154"/>
        <v>0.23361838854533473</v>
      </c>
      <c r="AT240" s="1">
        <f t="shared" si="167"/>
        <v>18.416666666666668</v>
      </c>
      <c r="AU240" s="1">
        <f t="shared" si="155"/>
        <v>61.348477719516197</v>
      </c>
      <c r="AV240" s="1">
        <f t="shared" si="156"/>
        <v>211.83720513959693</v>
      </c>
      <c r="AW240" s="1">
        <f t="shared" si="157"/>
        <v>26.797869893027755</v>
      </c>
      <c r="AX240" s="1">
        <f t="shared" si="158"/>
        <v>92.929777414364978</v>
      </c>
      <c r="AY240" s="1">
        <f t="shared" si="169"/>
        <v>18.322551546004362</v>
      </c>
      <c r="BF240" s="17"/>
      <c r="BH240" s="23">
        <f t="shared" si="159"/>
        <v>8.7808324362112824</v>
      </c>
      <c r="BI240">
        <f t="shared" si="160"/>
        <v>9.9562910709359187E-2</v>
      </c>
      <c r="BJ240">
        <v>119867301716716</v>
      </c>
      <c r="BK240">
        <v>1072500262830.2</v>
      </c>
      <c r="BM240" s="28"/>
      <c r="BP240" s="33"/>
      <c r="BR240" s="29"/>
      <c r="BS240" s="21"/>
      <c r="BT240" s="33"/>
      <c r="BU240" s="33"/>
      <c r="BW240" s="17"/>
      <c r="BX240" s="17"/>
      <c r="BY240" s="33"/>
      <c r="BZ240" s="33"/>
      <c r="CD240" s="33"/>
      <c r="CE240" s="33"/>
      <c r="CJ240">
        <f t="shared" si="161"/>
        <v>7.3859426529224557</v>
      </c>
      <c r="CK240" s="17">
        <f t="shared" si="168"/>
        <v>7.3859426529224557</v>
      </c>
      <c r="CQ240" s="12"/>
      <c r="CT240">
        <f t="shared" si="139"/>
        <v>9.3000000000000007</v>
      </c>
      <c r="CU240">
        <f t="shared" si="140"/>
        <v>19.5</v>
      </c>
      <c r="CV240">
        <f t="shared" si="141"/>
        <v>26.994405215055529</v>
      </c>
      <c r="CW240">
        <f t="shared" si="142"/>
        <v>13.855658792974941</v>
      </c>
      <c r="CX240">
        <f t="shared" si="143"/>
        <v>-25.125088643089367</v>
      </c>
      <c r="CY240">
        <f t="shared" si="144"/>
        <v>-19.538634391159171</v>
      </c>
      <c r="CZ240">
        <f t="shared" si="145"/>
        <v>10.670802641033902</v>
      </c>
      <c r="DB240">
        <f t="shared" si="146"/>
        <v>-9.3000000000000007</v>
      </c>
      <c r="DC240">
        <f t="shared" si="147"/>
        <v>-18.053730360912709</v>
      </c>
      <c r="DD240">
        <f t="shared" si="148"/>
        <v>-13.855658792974941</v>
      </c>
      <c r="DE240">
        <f t="shared" si="149"/>
        <v>25.125088643089367</v>
      </c>
      <c r="DF240" s="17">
        <f t="shared" si="150"/>
        <v>19.538634391159171</v>
      </c>
      <c r="DG240">
        <f t="shared" si="151"/>
        <v>-10.670802641033902</v>
      </c>
      <c r="DI240" s="15"/>
      <c r="DJ240" s="15"/>
      <c r="DN240" s="15"/>
      <c r="DO240" s="15"/>
      <c r="DS240" s="15"/>
      <c r="DT240" s="15"/>
    </row>
    <row r="241" spans="2:124" x14ac:dyDescent="0.25">
      <c r="B241">
        <v>1</v>
      </c>
      <c r="C241">
        <v>224</v>
      </c>
      <c r="D241" t="s">
        <v>233</v>
      </c>
      <c r="E241">
        <v>2931165029.2721901</v>
      </c>
      <c r="F241">
        <f t="shared" si="152"/>
        <v>18.583333333333332</v>
      </c>
      <c r="G241">
        <f t="shared" si="153"/>
        <v>9.4670402705996857</v>
      </c>
      <c r="AG241" s="12">
        <f t="shared" si="162"/>
        <v>18.5</v>
      </c>
      <c r="AH241" s="24">
        <f t="shared" si="136"/>
        <v>9.1944747518816694</v>
      </c>
      <c r="AI241" s="23">
        <f t="shared" si="137"/>
        <v>8.6226671161991622</v>
      </c>
      <c r="AJ241" s="23">
        <f t="shared" si="138"/>
        <v>7.7924709759613311</v>
      </c>
      <c r="AK241" s="29">
        <f t="shared" si="171"/>
        <v>6.8864598727887687</v>
      </c>
      <c r="AL241" s="30">
        <f t="shared" si="172"/>
        <v>6.7971492216905887</v>
      </c>
      <c r="AM241" s="31">
        <f t="shared" si="170"/>
        <v>6.7221443970105286</v>
      </c>
      <c r="AN241" s="1">
        <f t="shared" si="163"/>
        <v>8.2189793428255359E-2</v>
      </c>
      <c r="AO241" s="1">
        <f t="shared" si="164"/>
        <v>5.0267818385651586E-2</v>
      </c>
      <c r="AP241" s="1">
        <f t="shared" si="165"/>
        <v>0.15066441318683538</v>
      </c>
      <c r="AQ241" s="1">
        <f t="shared" si="166"/>
        <v>0.12484786179176235</v>
      </c>
      <c r="AR241" s="1">
        <f t="shared" si="154"/>
        <v>0.2330428658403757</v>
      </c>
      <c r="AT241" s="1">
        <f t="shared" si="167"/>
        <v>18.5</v>
      </c>
      <c r="AU241" s="1">
        <f t="shared" si="155"/>
        <v>148.03493664780243</v>
      </c>
      <c r="AV241" s="1">
        <f t="shared" si="156"/>
        <v>395.74909039097173</v>
      </c>
      <c r="AW241" s="1">
        <f t="shared" si="157"/>
        <v>44.053318716627722</v>
      </c>
      <c r="AX241" s="1">
        <f t="shared" si="158"/>
        <v>64.156074405965811</v>
      </c>
      <c r="AY241" s="1">
        <f t="shared" si="169"/>
        <v>18.413162047306574</v>
      </c>
      <c r="BF241" s="17"/>
      <c r="BH241" s="23">
        <f t="shared" si="159"/>
        <v>8.7931279918279035</v>
      </c>
      <c r="BI241">
        <f t="shared" si="160"/>
        <v>0.17046087562874135</v>
      </c>
      <c r="BJ241">
        <v>120849751831587</v>
      </c>
      <c r="BK241">
        <v>1080662043189.21</v>
      </c>
      <c r="BM241" s="28"/>
      <c r="BP241" s="33"/>
      <c r="BR241" s="29"/>
      <c r="BS241" s="21"/>
      <c r="BT241" s="33"/>
      <c r="BU241" s="33"/>
      <c r="BW241" s="17"/>
      <c r="BX241" s="17"/>
      <c r="BY241" s="33"/>
      <c r="BZ241" s="33"/>
      <c r="CD241" s="33"/>
      <c r="CE241" s="33"/>
      <c r="CJ241">
        <f t="shared" si="161"/>
        <v>7.3864598727887687</v>
      </c>
      <c r="CK241" s="17">
        <f t="shared" si="168"/>
        <v>7.3864598727887687</v>
      </c>
      <c r="CQ241" s="12"/>
      <c r="CY241" s="15"/>
      <c r="CZ241" s="15"/>
      <c r="DD241" s="15"/>
      <c r="DE241" s="15"/>
      <c r="DI241" s="15"/>
      <c r="DJ241" s="15"/>
      <c r="DN241" s="15"/>
      <c r="DO241" s="15"/>
      <c r="DS241" s="15"/>
      <c r="DT241" s="15"/>
    </row>
    <row r="242" spans="2:124" x14ac:dyDescent="0.25">
      <c r="B242">
        <v>1</v>
      </c>
      <c r="C242">
        <v>225</v>
      </c>
      <c r="D242" t="s">
        <v>234</v>
      </c>
      <c r="E242">
        <v>2378050264.0254898</v>
      </c>
      <c r="F242">
        <f t="shared" si="152"/>
        <v>18.666666666666668</v>
      </c>
      <c r="G242">
        <f t="shared" si="153"/>
        <v>9.3762210299118589</v>
      </c>
      <c r="AG242" s="12">
        <f t="shared" si="162"/>
        <v>18.583333333333332</v>
      </c>
      <c r="AH242" s="24">
        <f t="shared" si="136"/>
        <v>9.2067038133777626</v>
      </c>
      <c r="AI242" s="23">
        <f t="shared" si="137"/>
        <v>8.6647119906300851</v>
      </c>
      <c r="AJ242" s="23">
        <f t="shared" si="138"/>
        <v>7.7873262148634339</v>
      </c>
      <c r="AK242" s="29">
        <f t="shared" si="171"/>
        <v>6.8869770926550817</v>
      </c>
      <c r="AL242" s="30">
        <f t="shared" si="172"/>
        <v>6.7976664415569017</v>
      </c>
      <c r="AM242" s="31">
        <f t="shared" si="170"/>
        <v>6.7226616168768416</v>
      </c>
      <c r="AN242" s="1">
        <f t="shared" si="163"/>
        <v>2.8320271206965082E-2</v>
      </c>
      <c r="AO242" s="1">
        <f t="shared" si="164"/>
        <v>6.5258545807494725E-2</v>
      </c>
      <c r="AP242" s="1">
        <f t="shared" si="165"/>
        <v>0.1194491572630678</v>
      </c>
      <c r="AQ242" s="1">
        <f t="shared" si="166"/>
        <v>0.15291373325332605</v>
      </c>
      <c r="AR242" s="1">
        <f t="shared" si="154"/>
        <v>0.25028959346397472</v>
      </c>
      <c r="AT242" s="1">
        <f t="shared" si="167"/>
        <v>18.583333333333332</v>
      </c>
      <c r="AU242" s="1">
        <f t="shared" si="155"/>
        <v>1246.8240877572352</v>
      </c>
      <c r="AV242" s="1">
        <f t="shared" si="156"/>
        <v>234.81466472682669</v>
      </c>
      <c r="AW242" s="1">
        <f t="shared" si="157"/>
        <v>70.086410800234646</v>
      </c>
      <c r="AX242" s="1">
        <f t="shared" si="158"/>
        <v>42.766825765227075</v>
      </c>
      <c r="AY242" s="1">
        <f t="shared" si="169"/>
        <v>15.962996345116787</v>
      </c>
      <c r="BF242" s="17"/>
      <c r="BH242" s="23">
        <f t="shared" si="159"/>
        <v>8.8054235499510831</v>
      </c>
      <c r="BI242">
        <f t="shared" si="160"/>
        <v>0.14071155932099799</v>
      </c>
      <c r="BJ242">
        <v>121838142404415</v>
      </c>
      <c r="BK242">
        <v>1088866334603.41</v>
      </c>
      <c r="BM242" s="28"/>
      <c r="BP242" s="33"/>
      <c r="BR242" s="29"/>
      <c r="BS242" s="21"/>
      <c r="BT242" s="33"/>
      <c r="BU242" s="33"/>
      <c r="BW242" s="17"/>
      <c r="BX242" s="17"/>
      <c r="BY242" s="33"/>
      <c r="BZ242" s="33"/>
      <c r="CD242" s="33"/>
      <c r="CE242" s="33"/>
      <c r="CJ242">
        <f t="shared" si="161"/>
        <v>7.3869770926550817</v>
      </c>
      <c r="CK242" s="17">
        <f t="shared" si="168"/>
        <v>7.3869770926550817</v>
      </c>
      <c r="CQ242" s="12"/>
      <c r="CY242" s="15"/>
      <c r="CZ242" s="15"/>
      <c r="DD242" s="15"/>
      <c r="DE242" s="15"/>
      <c r="DI242" s="15"/>
      <c r="DJ242" s="15"/>
      <c r="DN242" s="15"/>
      <c r="DO242" s="15"/>
      <c r="DS242" s="15"/>
      <c r="DT242" s="15"/>
    </row>
    <row r="243" spans="2:124" x14ac:dyDescent="0.25">
      <c r="B243">
        <v>1</v>
      </c>
      <c r="C243">
        <v>226</v>
      </c>
      <c r="D243" t="s">
        <v>235</v>
      </c>
      <c r="E243">
        <v>3099120743.64993</v>
      </c>
      <c r="F243">
        <f t="shared" si="152"/>
        <v>18.75</v>
      </c>
      <c r="G243">
        <f t="shared" si="153"/>
        <v>9.4912384969489842</v>
      </c>
      <c r="AG243" s="12">
        <f t="shared" si="162"/>
        <v>18.666666666666668</v>
      </c>
      <c r="AH243" s="24">
        <f t="shared" si="136"/>
        <v>9.2271693644350581</v>
      </c>
      <c r="AI243" s="23">
        <f t="shared" si="137"/>
        <v>8.612205516070075</v>
      </c>
      <c r="AJ243" s="23">
        <f t="shared" si="138"/>
        <v>7.8013260275132943</v>
      </c>
      <c r="AK243" s="29">
        <f t="shared" si="171"/>
        <v>6.8874943125213957</v>
      </c>
      <c r="AL243" s="30">
        <f t="shared" si="172"/>
        <v>6.7981836614232156</v>
      </c>
      <c r="AM243" s="31">
        <f t="shared" si="170"/>
        <v>6.7231788367431555</v>
      </c>
      <c r="AN243" s="1">
        <f t="shared" si="163"/>
        <v>3.8393956473789181E-2</v>
      </c>
      <c r="AO243" s="1">
        <f t="shared" si="164"/>
        <v>1.8842329884582731E-2</v>
      </c>
      <c r="AP243" s="1">
        <f t="shared" si="165"/>
        <v>8.1729080442635334E-3</v>
      </c>
      <c r="AQ243" s="1">
        <f t="shared" si="166"/>
        <v>0.11462159745557934</v>
      </c>
      <c r="AR243" s="1">
        <f t="shared" si="154"/>
        <v>0.19005782121483605</v>
      </c>
      <c r="AT243" s="1">
        <f t="shared" si="167"/>
        <v>18.666666666666668</v>
      </c>
      <c r="AU243" s="1">
        <f t="shared" si="155"/>
        <v>678.38191820911777</v>
      </c>
      <c r="AV243" s="1">
        <f t="shared" si="156"/>
        <v>2816.6364424664707</v>
      </c>
      <c r="AW243" s="1">
        <f t="shared" si="157"/>
        <v>14970.860888534247</v>
      </c>
      <c r="AX243" s="1">
        <f t="shared" si="158"/>
        <v>76.114445234704561</v>
      </c>
      <c r="AY243" s="1">
        <f t="shared" si="169"/>
        <v>27.683978763340331</v>
      </c>
      <c r="BF243" s="17"/>
      <c r="BH243" s="23">
        <f t="shared" si="159"/>
        <v>8.8177191105787287</v>
      </c>
      <c r="BI243">
        <f t="shared" si="160"/>
        <v>0.2055135945086537</v>
      </c>
      <c r="BJ243">
        <v>122832509360357</v>
      </c>
      <c r="BK243">
        <v>1097113358541.37</v>
      </c>
      <c r="BM243" s="28"/>
      <c r="BP243" s="33"/>
      <c r="BR243" s="29"/>
      <c r="BS243" s="21"/>
      <c r="BT243" s="33"/>
      <c r="BU243" s="33"/>
      <c r="BW243" s="17"/>
      <c r="BX243" s="17"/>
      <c r="BY243" s="33"/>
      <c r="BZ243" s="33"/>
      <c r="CD243" s="33"/>
      <c r="CE243" s="33"/>
      <c r="CJ243">
        <f t="shared" si="161"/>
        <v>7.3874943125213957</v>
      </c>
      <c r="CK243" s="17">
        <f t="shared" si="168"/>
        <v>7.3874943125213957</v>
      </c>
      <c r="CQ243" s="12"/>
      <c r="CY243" s="15"/>
      <c r="CZ243" s="15"/>
      <c r="DD243" s="15"/>
      <c r="DE243" s="15"/>
      <c r="DI243" s="15"/>
      <c r="DJ243" s="15"/>
      <c r="DN243" s="15"/>
      <c r="DO243" s="15"/>
      <c r="DS243" s="15"/>
      <c r="DT243" s="15"/>
    </row>
    <row r="244" spans="2:124" x14ac:dyDescent="0.25">
      <c r="B244">
        <v>1</v>
      </c>
      <c r="C244">
        <v>227</v>
      </c>
      <c r="D244" t="s">
        <v>236</v>
      </c>
      <c r="E244">
        <v>3326161842.2458401</v>
      </c>
      <c r="F244">
        <f t="shared" si="152"/>
        <v>18.833333333333332</v>
      </c>
      <c r="G244">
        <f t="shared" si="153"/>
        <v>9.5219433770194843</v>
      </c>
      <c r="AG244" s="12">
        <f t="shared" si="162"/>
        <v>18.75</v>
      </c>
      <c r="AH244" s="24">
        <f t="shared" si="136"/>
        <v>9.2613160547387459</v>
      </c>
      <c r="AI244" s="23">
        <f t="shared" si="137"/>
        <v>8.6380027775484578</v>
      </c>
      <c r="AJ244" s="23">
        <f t="shared" si="138"/>
        <v>7.8501242139911636</v>
      </c>
      <c r="AK244" s="29">
        <f t="shared" si="171"/>
        <v>6.8880115323877087</v>
      </c>
      <c r="AL244" s="30">
        <f t="shared" si="172"/>
        <v>6.7987008812895287</v>
      </c>
      <c r="AM244" s="31">
        <f t="shared" si="170"/>
        <v>6.7236960566094686</v>
      </c>
      <c r="AN244" s="1">
        <f t="shared" si="163"/>
        <v>0.13614795316098718</v>
      </c>
      <c r="AO244" s="1">
        <f t="shared" si="164"/>
        <v>6.6143748233297023E-2</v>
      </c>
      <c r="AP244" s="1">
        <f t="shared" si="165"/>
        <v>0.1244208805012664</v>
      </c>
      <c r="AQ244" s="1">
        <f t="shared" si="166"/>
        <v>0.17350498999633476</v>
      </c>
      <c r="AR244" s="1">
        <f t="shared" si="154"/>
        <v>0.199311942482605</v>
      </c>
      <c r="AT244" s="1">
        <f t="shared" si="167"/>
        <v>18.75</v>
      </c>
      <c r="AU244" s="1">
        <f t="shared" si="155"/>
        <v>53.948300367508111</v>
      </c>
      <c r="AV244" s="1">
        <f t="shared" si="156"/>
        <v>228.57166731258721</v>
      </c>
      <c r="AW244" s="1">
        <f t="shared" si="157"/>
        <v>64.597165114373354</v>
      </c>
      <c r="AX244" s="1">
        <f t="shared" si="158"/>
        <v>33.218197341058257</v>
      </c>
      <c r="AY244" s="1">
        <f t="shared" si="169"/>
        <v>25.172906137111966</v>
      </c>
      <c r="BF244" s="17"/>
      <c r="BH244" s="23">
        <f t="shared" si="159"/>
        <v>8.8300146737087566</v>
      </c>
      <c r="BI244">
        <f t="shared" si="160"/>
        <v>0.19201189616029879</v>
      </c>
      <c r="BJ244">
        <v>123832888841853</v>
      </c>
      <c r="BK244">
        <v>1105403337625.6499</v>
      </c>
      <c r="BM244" s="28"/>
      <c r="BP244" s="33"/>
      <c r="BR244" s="29"/>
      <c r="BS244" s="21"/>
      <c r="BT244" s="33"/>
      <c r="BU244" s="33"/>
      <c r="BW244" s="17"/>
      <c r="BX244" s="17"/>
      <c r="BY244" s="33"/>
      <c r="BZ244" s="33"/>
      <c r="CD244" s="33"/>
      <c r="CE244" s="33"/>
      <c r="CJ244">
        <f t="shared" si="161"/>
        <v>7.3880115323877087</v>
      </c>
      <c r="CK244" s="17">
        <f t="shared" si="168"/>
        <v>7.3880115323877087</v>
      </c>
      <c r="CQ244" s="12"/>
      <c r="CY244" s="15"/>
      <c r="CZ244" s="15"/>
      <c r="DD244" s="15"/>
      <c r="DE244" s="15"/>
      <c r="DI244" s="15"/>
      <c r="DJ244" s="15"/>
      <c r="DN244" s="15"/>
      <c r="DO244" s="15"/>
      <c r="DS244" s="15"/>
      <c r="DT244" s="15"/>
    </row>
    <row r="245" spans="2:124" x14ac:dyDescent="0.25">
      <c r="B245">
        <v>1</v>
      </c>
      <c r="C245">
        <v>228</v>
      </c>
      <c r="D245" t="s">
        <v>237</v>
      </c>
      <c r="E245">
        <v>2950445780.9131098</v>
      </c>
      <c r="F245">
        <f t="shared" si="152"/>
        <v>18.916666666666668</v>
      </c>
      <c r="G245">
        <f t="shared" si="153"/>
        <v>9.4698876382034172</v>
      </c>
      <c r="AG245" s="12">
        <f t="shared" si="162"/>
        <v>18.833333333333332</v>
      </c>
      <c r="AH245" s="24">
        <f t="shared" si="136"/>
        <v>9.311970378056829</v>
      </c>
      <c r="AI245" s="23">
        <f t="shared" si="137"/>
        <v>8.6418439256153174</v>
      </c>
      <c r="AJ245" s="23">
        <f t="shared" si="138"/>
        <v>7.7965697732419237</v>
      </c>
      <c r="AK245" s="29">
        <f t="shared" si="171"/>
        <v>6.8885287522540217</v>
      </c>
      <c r="AL245" s="30">
        <f t="shared" si="172"/>
        <v>6.7992181011558417</v>
      </c>
      <c r="AM245" s="31">
        <f t="shared" si="170"/>
        <v>6.7242132764757816</v>
      </c>
      <c r="AN245" s="1">
        <f t="shared" si="163"/>
        <v>0.10978316362301255</v>
      </c>
      <c r="AO245" s="1">
        <f t="shared" si="164"/>
        <v>7.6835690999672246E-2</v>
      </c>
      <c r="AP245" s="1">
        <f t="shared" si="165"/>
        <v>0.16740028782302482</v>
      </c>
      <c r="AQ245" s="1">
        <f t="shared" si="166"/>
        <v>0.11573530319535508</v>
      </c>
      <c r="AR245" s="1">
        <f t="shared" si="154"/>
        <v>0.16309807573338519</v>
      </c>
      <c r="AT245" s="1">
        <f t="shared" si="167"/>
        <v>18.833333333333332</v>
      </c>
      <c r="AU245" s="1">
        <f t="shared" si="155"/>
        <v>82.971418814501689</v>
      </c>
      <c r="AV245" s="1">
        <f t="shared" si="156"/>
        <v>169.38462904097165</v>
      </c>
      <c r="AW245" s="1">
        <f t="shared" si="157"/>
        <v>35.685155968329042</v>
      </c>
      <c r="AX245" s="1">
        <f t="shared" si="158"/>
        <v>74.656614629282203</v>
      </c>
      <c r="AY245" s="1">
        <f t="shared" si="169"/>
        <v>37.592596710301784</v>
      </c>
      <c r="BF245" s="17"/>
      <c r="BH245" s="23">
        <f t="shared" si="159"/>
        <v>8.8423102393390813</v>
      </c>
      <c r="BI245">
        <f t="shared" si="160"/>
        <v>0.20046631372376389</v>
      </c>
      <c r="BJ245">
        <v>124839317209952</v>
      </c>
      <c r="BK245">
        <v>1113736495638.78</v>
      </c>
      <c r="BM245" s="28"/>
      <c r="BP245" s="33"/>
      <c r="BR245" s="29"/>
      <c r="BS245" s="21"/>
      <c r="BT245" s="33"/>
      <c r="BU245" s="33"/>
      <c r="BW245" s="17"/>
      <c r="BX245" s="17"/>
      <c r="BY245" s="33"/>
      <c r="BZ245" s="33"/>
      <c r="CD245" s="33"/>
      <c r="CE245" s="33"/>
      <c r="CJ245">
        <f t="shared" si="161"/>
        <v>7.3885287522540217</v>
      </c>
      <c r="CK245" s="17">
        <f t="shared" si="168"/>
        <v>7.3885287522540217</v>
      </c>
      <c r="CQ245" s="12"/>
      <c r="CY245" s="15"/>
      <c r="CZ245" s="15"/>
      <c r="DD245" s="15"/>
      <c r="DE245" s="15"/>
      <c r="DI245" s="15"/>
      <c r="DJ245" s="15"/>
      <c r="DN245" s="15"/>
      <c r="DO245" s="15"/>
      <c r="DS245" s="15"/>
      <c r="DT245" s="15"/>
    </row>
    <row r="246" spans="2:124" x14ac:dyDescent="0.25">
      <c r="B246">
        <v>1</v>
      </c>
      <c r="C246">
        <v>229</v>
      </c>
      <c r="D246" t="s">
        <v>238</v>
      </c>
      <c r="E246">
        <v>2700265115.17135</v>
      </c>
      <c r="F246">
        <f t="shared" si="152"/>
        <v>19</v>
      </c>
      <c r="G246">
        <f t="shared" si="153"/>
        <v>9.4314064057899536</v>
      </c>
      <c r="AG246" s="12">
        <f t="shared" si="162"/>
        <v>18.916666666666668</v>
      </c>
      <c r="AH246" s="24">
        <f t="shared" si="136"/>
        <v>9.2802345877272483</v>
      </c>
      <c r="AI246" s="23">
        <f t="shared" si="137"/>
        <v>8.6671031729706325</v>
      </c>
      <c r="AJ246" s="23">
        <f t="shared" si="138"/>
        <v>7.8025211177450089</v>
      </c>
      <c r="AK246" s="29">
        <f t="shared" si="171"/>
        <v>6.8890459721203356</v>
      </c>
      <c r="AL246" s="30">
        <f t="shared" si="172"/>
        <v>6.7997353210221556</v>
      </c>
      <c r="AM246" s="31">
        <f t="shared" si="170"/>
        <v>6.7247304963420955</v>
      </c>
      <c r="AN246" s="1">
        <f t="shared" si="163"/>
        <v>0.11334408923889532</v>
      </c>
      <c r="AO246" s="1">
        <f t="shared" si="164"/>
        <v>3.7782422331956715E-2</v>
      </c>
      <c r="AP246" s="1">
        <f t="shared" si="165"/>
        <v>0.18632043024767628</v>
      </c>
      <c r="AQ246" s="1">
        <f t="shared" si="166"/>
        <v>8.706491715962239E-2</v>
      </c>
      <c r="AR246" s="1">
        <f t="shared" si="154"/>
        <v>0.20637942888129726</v>
      </c>
      <c r="AT246" s="1">
        <f t="shared" si="167"/>
        <v>18.916666666666668</v>
      </c>
      <c r="AU246" s="1">
        <f t="shared" si="155"/>
        <v>77.839895780916976</v>
      </c>
      <c r="AV246" s="1">
        <f t="shared" si="156"/>
        <v>700.51978141217546</v>
      </c>
      <c r="AW246" s="1">
        <f t="shared" si="157"/>
        <v>28.805740449518829</v>
      </c>
      <c r="AX246" s="1">
        <f t="shared" si="158"/>
        <v>131.92090370864076</v>
      </c>
      <c r="AY246" s="1">
        <f t="shared" si="169"/>
        <v>23.478329182009691</v>
      </c>
      <c r="BF246" s="17"/>
      <c r="BH246" s="23">
        <f t="shared" si="159"/>
        <v>8.854605807467621</v>
      </c>
      <c r="BI246">
        <f t="shared" si="160"/>
        <v>0.18750263449698856</v>
      </c>
      <c r="BJ246">
        <v>125851831045623</v>
      </c>
      <c r="BK246">
        <v>1122113057529.3899</v>
      </c>
      <c r="BM246" s="28"/>
      <c r="BP246" s="33"/>
      <c r="BR246" s="29"/>
      <c r="BS246" s="21"/>
      <c r="BT246" s="33"/>
      <c r="BU246" s="33"/>
      <c r="BW246" s="17"/>
      <c r="BX246" s="17"/>
      <c r="BY246" s="33"/>
      <c r="BZ246" s="33"/>
      <c r="CD246" s="33"/>
      <c r="CE246" s="33"/>
      <c r="CJ246">
        <f t="shared" si="161"/>
        <v>7.3890459721203356</v>
      </c>
      <c r="CK246" s="17">
        <f t="shared" si="168"/>
        <v>7.3890459721203356</v>
      </c>
      <c r="CQ246" s="12"/>
      <c r="CY246" s="15"/>
      <c r="CZ246" s="15"/>
      <c r="DD246" s="15"/>
      <c r="DE246" s="15"/>
      <c r="DI246" s="15"/>
      <c r="DJ246" s="15"/>
      <c r="DN246" s="15"/>
      <c r="DO246" s="15"/>
      <c r="DS246" s="15"/>
      <c r="DT246" s="15"/>
    </row>
    <row r="247" spans="2:124" x14ac:dyDescent="0.25">
      <c r="B247">
        <v>1</v>
      </c>
      <c r="C247">
        <v>230</v>
      </c>
      <c r="D247" t="s">
        <v>239</v>
      </c>
      <c r="E247">
        <v>2821167954.8443799</v>
      </c>
      <c r="F247">
        <f t="shared" si="152"/>
        <v>19.083333333333332</v>
      </c>
      <c r="G247">
        <f t="shared" si="153"/>
        <v>9.450428942125173</v>
      </c>
      <c r="AG247" s="12">
        <f t="shared" si="162"/>
        <v>19</v>
      </c>
      <c r="AH247" s="24">
        <f t="shared" ref="AH247:AH253" si="173">AVERAGE(G246,G481,G716)</f>
        <v>9.2540893595197176</v>
      </c>
      <c r="AI247" s="23">
        <f t="shared" ref="AI247:AI253" si="174">AVERAGE(G951,G1186,G1421)</f>
        <v>8.6551071180821797</v>
      </c>
      <c r="AJ247" s="23">
        <f t="shared" ref="AJ247:AJ253" si="175">AVERAGE(G1656,G1891)</f>
        <v>7.8076125281806714</v>
      </c>
      <c r="AK247" s="29">
        <f t="shared" si="171"/>
        <v>6.8895631919866487</v>
      </c>
      <c r="AL247" s="30">
        <f t="shared" si="172"/>
        <v>6.8002525408884686</v>
      </c>
      <c r="AM247" s="31">
        <f t="shared" si="170"/>
        <v>6.7252477162084086</v>
      </c>
      <c r="AN247" s="1">
        <f t="shared" si="163"/>
        <v>0.11558212311101625</v>
      </c>
      <c r="AO247" s="1">
        <f t="shared" si="164"/>
        <v>6.5008781088023826E-2</v>
      </c>
      <c r="AP247" s="1">
        <f t="shared" si="165"/>
        <v>0.13994589642900862</v>
      </c>
      <c r="AQ247" s="1">
        <f t="shared" si="166"/>
        <v>0.10535023585452244</v>
      </c>
      <c r="AR247" s="1">
        <f t="shared" si="154"/>
        <v>0.17865267952727473</v>
      </c>
      <c r="AT247" s="1">
        <f t="shared" si="167"/>
        <v>19</v>
      </c>
      <c r="AU247" s="1">
        <f t="shared" si="155"/>
        <v>74.854629411778262</v>
      </c>
      <c r="AV247" s="1">
        <f t="shared" si="156"/>
        <v>236.62245382656147</v>
      </c>
      <c r="AW247" s="1">
        <f t="shared" si="157"/>
        <v>51.059865123890731</v>
      </c>
      <c r="AX247" s="1">
        <f t="shared" si="158"/>
        <v>90.100868145851607</v>
      </c>
      <c r="AY247" s="1">
        <f t="shared" si="169"/>
        <v>31.331481529836815</v>
      </c>
      <c r="BF247" s="17"/>
      <c r="BH247" s="23">
        <f t="shared" si="159"/>
        <v>8.8669013780922956</v>
      </c>
      <c r="BI247">
        <f t="shared" si="160"/>
        <v>0.21179426001011592</v>
      </c>
      <c r="BJ247">
        <v>126870467151095</v>
      </c>
      <c r="BK247">
        <v>1130533249418.1799</v>
      </c>
      <c r="BM247" s="28"/>
      <c r="BP247" s="33"/>
      <c r="BR247" s="29"/>
      <c r="BS247" s="21"/>
      <c r="BT247" s="33"/>
      <c r="BU247" s="33"/>
      <c r="BW247" s="17"/>
      <c r="BX247" s="17"/>
      <c r="BY247" s="33"/>
      <c r="BZ247" s="33"/>
      <c r="CD247" s="33"/>
      <c r="CE247" s="33"/>
      <c r="CJ247">
        <f t="shared" si="161"/>
        <v>7.3895631919866487</v>
      </c>
      <c r="CK247" s="17">
        <f t="shared" si="168"/>
        <v>7.3895631919866487</v>
      </c>
      <c r="CQ247" s="12"/>
      <c r="CY247" s="15"/>
      <c r="CZ247" s="15"/>
      <c r="DD247" s="15"/>
      <c r="DE247" s="15"/>
      <c r="DI247" s="15"/>
      <c r="DJ247" s="15"/>
      <c r="DN247" s="15"/>
      <c r="DO247" s="15"/>
      <c r="DS247" s="15"/>
      <c r="DT247" s="15"/>
    </row>
    <row r="248" spans="2:124" x14ac:dyDescent="0.25">
      <c r="B248">
        <v>1</v>
      </c>
      <c r="C248">
        <v>231</v>
      </c>
      <c r="D248" t="s">
        <v>240</v>
      </c>
      <c r="E248">
        <v>3100614563.3838201</v>
      </c>
      <c r="F248">
        <f t="shared" si="152"/>
        <v>19.166666666666668</v>
      </c>
      <c r="G248">
        <f t="shared" si="153"/>
        <v>9.4914477825548396</v>
      </c>
      <c r="AG248" s="12">
        <f t="shared" si="162"/>
        <v>19.083333333333332</v>
      </c>
      <c r="AH248" s="24">
        <f t="shared" si="173"/>
        <v>9.3188955671446507</v>
      </c>
      <c r="AI248" s="23">
        <f t="shared" si="174"/>
        <v>8.6463776401266959</v>
      </c>
      <c r="AJ248" s="23">
        <f t="shared" si="175"/>
        <v>7.8669314371101944</v>
      </c>
      <c r="AK248" s="29">
        <f t="shared" si="171"/>
        <v>6.8900804118529617</v>
      </c>
      <c r="AL248" s="30">
        <f t="shared" si="172"/>
        <v>6.8007697607547817</v>
      </c>
      <c r="AM248" s="31">
        <f t="shared" si="170"/>
        <v>6.7257649360747216</v>
      </c>
      <c r="AN248" s="1">
        <f t="shared" si="163"/>
        <v>9.4112909867143643E-2</v>
      </c>
      <c r="AO248" s="1">
        <f t="shared" si="164"/>
        <v>9.6905014125203345E-2</v>
      </c>
      <c r="AP248" s="1">
        <f t="shared" si="165"/>
        <v>0.16814761360936886</v>
      </c>
      <c r="AQ248" s="1">
        <f t="shared" si="166"/>
        <v>0.1262381632523773</v>
      </c>
      <c r="AR248" s="1">
        <f t="shared" si="154"/>
        <v>0.19353008421783316</v>
      </c>
      <c r="AT248" s="1">
        <f t="shared" si="167"/>
        <v>19.083333333333332</v>
      </c>
      <c r="AU248" s="1">
        <f t="shared" si="155"/>
        <v>112.90199002929265</v>
      </c>
      <c r="AV248" s="1">
        <f t="shared" si="156"/>
        <v>106.4896750041717</v>
      </c>
      <c r="AW248" s="1">
        <f t="shared" si="157"/>
        <v>35.368658181209867</v>
      </c>
      <c r="AX248" s="1">
        <f t="shared" si="158"/>
        <v>62.750713174486947</v>
      </c>
      <c r="AY248" s="1">
        <f t="shared" si="169"/>
        <v>26.699493874260202</v>
      </c>
      <c r="BF248" s="17"/>
      <c r="BH248" s="23">
        <f t="shared" si="159"/>
        <v>8.8791969512110214</v>
      </c>
      <c r="BI248">
        <f t="shared" si="160"/>
        <v>0.23281931108432552</v>
      </c>
      <c r="BJ248">
        <v>127895262551188</v>
      </c>
      <c r="BK248">
        <v>1138997298604.1001</v>
      </c>
      <c r="BM248" s="28"/>
      <c r="BP248" s="33"/>
      <c r="BR248" s="29"/>
      <c r="BS248" s="21"/>
      <c r="BT248" s="33"/>
      <c r="BU248" s="33"/>
      <c r="BW248" s="17"/>
      <c r="BX248" s="17"/>
      <c r="BY248" s="33"/>
      <c r="BZ248" s="33"/>
      <c r="CD248" s="33"/>
      <c r="CE248" s="33"/>
      <c r="CJ248">
        <f t="shared" si="161"/>
        <v>7.3900804118529617</v>
      </c>
      <c r="CK248" s="17">
        <f t="shared" si="168"/>
        <v>7.3900804118529617</v>
      </c>
      <c r="CQ248" s="12"/>
      <c r="CY248" s="15"/>
      <c r="CZ248" s="15"/>
      <c r="DD248" s="15"/>
      <c r="DE248" s="15"/>
      <c r="DI248" s="15"/>
      <c r="DJ248" s="15"/>
      <c r="DN248" s="15"/>
      <c r="DO248" s="15"/>
      <c r="DS248" s="15"/>
      <c r="DT248" s="15"/>
    </row>
    <row r="249" spans="2:124" x14ac:dyDescent="0.25">
      <c r="B249">
        <v>1</v>
      </c>
      <c r="C249">
        <v>232</v>
      </c>
      <c r="D249" t="s">
        <v>241</v>
      </c>
      <c r="E249">
        <v>3350897777.20997</v>
      </c>
      <c r="F249">
        <f t="shared" si="152"/>
        <v>19.25</v>
      </c>
      <c r="G249">
        <f t="shared" si="153"/>
        <v>9.5251611794106861</v>
      </c>
      <c r="AG249" s="12">
        <f t="shared" si="162"/>
        <v>19.166666666666668</v>
      </c>
      <c r="AH249" s="24">
        <f t="shared" si="173"/>
        <v>9.3069287472818711</v>
      </c>
      <c r="AI249" s="23">
        <f t="shared" si="174"/>
        <v>8.6507331407741201</v>
      </c>
      <c r="AJ249" s="23">
        <f t="shared" si="175"/>
        <v>7.7665291034530988</v>
      </c>
      <c r="AK249" s="29">
        <f t="shared" si="171"/>
        <v>6.8905976317192748</v>
      </c>
      <c r="AL249" s="30">
        <f t="shared" si="172"/>
        <v>6.8012869806210947</v>
      </c>
      <c r="AM249" s="31">
        <f t="shared" si="170"/>
        <v>6.7262821559410346</v>
      </c>
      <c r="AN249" s="1">
        <f t="shared" si="163"/>
        <v>8.574953406244451E-2</v>
      </c>
      <c r="AO249" s="1">
        <f t="shared" si="164"/>
        <v>0.138263311677263</v>
      </c>
      <c r="AP249" s="1">
        <f t="shared" si="165"/>
        <v>9.8201977440505225E-2</v>
      </c>
      <c r="AQ249" s="1">
        <f t="shared" si="166"/>
        <v>0.16086740332702629</v>
      </c>
      <c r="AR249" s="1">
        <f t="shared" si="154"/>
        <v>0.23342060510364498</v>
      </c>
      <c r="AT249" s="1">
        <f t="shared" si="167"/>
        <v>19.166666666666668</v>
      </c>
      <c r="AU249" s="1">
        <f t="shared" si="155"/>
        <v>135.99923398404516</v>
      </c>
      <c r="AV249" s="1">
        <f t="shared" si="156"/>
        <v>52.310165041161355</v>
      </c>
      <c r="AW249" s="1">
        <f t="shared" si="157"/>
        <v>103.69541020228372</v>
      </c>
      <c r="AX249" s="1">
        <f t="shared" si="158"/>
        <v>38.642382652570049</v>
      </c>
      <c r="AY249" s="1">
        <f t="shared" si="169"/>
        <v>18.353615064288281</v>
      </c>
      <c r="BF249" s="17"/>
      <c r="BH249" s="23">
        <f t="shared" si="159"/>
        <v>8.8914925268217253</v>
      </c>
      <c r="BI249">
        <f t="shared" si="160"/>
        <v>0.24075938604760516</v>
      </c>
      <c r="BJ249">
        <v>128926254494665</v>
      </c>
      <c r="BK249">
        <v>1147505433570.49</v>
      </c>
      <c r="BM249" s="28"/>
      <c r="BP249" s="33"/>
      <c r="BR249" s="29"/>
      <c r="BS249" s="21"/>
      <c r="BT249" s="33"/>
      <c r="BU249" s="33"/>
      <c r="BW249" s="17"/>
      <c r="BX249" s="17"/>
      <c r="BY249" s="33"/>
      <c r="BZ249" s="33"/>
      <c r="CD249" s="33"/>
      <c r="CE249" s="33"/>
      <c r="CJ249">
        <f t="shared" si="161"/>
        <v>7.3905976317192748</v>
      </c>
      <c r="CK249" s="17">
        <f t="shared" si="168"/>
        <v>7.3905976317192748</v>
      </c>
      <c r="CQ249" s="12"/>
      <c r="CY249" s="15"/>
      <c r="CZ249" s="15"/>
      <c r="DD249" s="15"/>
      <c r="DE249" s="15"/>
      <c r="DI249" s="15"/>
      <c r="DJ249" s="15"/>
      <c r="DN249" s="15"/>
      <c r="DO249" s="15"/>
      <c r="DS249" s="15"/>
      <c r="DT249" s="15"/>
    </row>
    <row r="250" spans="2:124" x14ac:dyDescent="0.25">
      <c r="B250">
        <v>1</v>
      </c>
      <c r="C250">
        <v>233</v>
      </c>
      <c r="D250" t="s">
        <v>242</v>
      </c>
      <c r="E250">
        <v>3884063825.3020601</v>
      </c>
      <c r="F250">
        <f t="shared" si="152"/>
        <v>19.333333333333332</v>
      </c>
      <c r="G250">
        <f t="shared" si="153"/>
        <v>9.589286357886003</v>
      </c>
      <c r="AG250" s="12">
        <f t="shared" si="162"/>
        <v>19.25</v>
      </c>
      <c r="AH250" s="24">
        <f t="shared" si="173"/>
        <v>9.3283737665454201</v>
      </c>
      <c r="AI250" s="23">
        <f t="shared" si="174"/>
        <v>8.6719687831204162</v>
      </c>
      <c r="AJ250" s="23">
        <f t="shared" si="175"/>
        <v>7.8147119296865508</v>
      </c>
      <c r="AK250" s="29">
        <f t="shared" si="171"/>
        <v>6.8911148515855887</v>
      </c>
      <c r="AL250" s="30">
        <f t="shared" si="172"/>
        <v>6.8018042004874086</v>
      </c>
      <c r="AM250" s="31">
        <f t="shared" si="170"/>
        <v>6.7267993758073485</v>
      </c>
      <c r="AN250" s="1">
        <f t="shared" si="163"/>
        <v>0.1475043941527831</v>
      </c>
      <c r="AO250" s="1">
        <f t="shared" si="164"/>
        <v>5.2408568179134883E-2</v>
      </c>
      <c r="AP250" s="1">
        <f t="shared" si="165"/>
        <v>0.27884644592186975</v>
      </c>
      <c r="AQ250" s="1">
        <f t="shared" si="166"/>
        <v>0.15963956139697955</v>
      </c>
      <c r="AR250" s="1">
        <f t="shared" si="154"/>
        <v>0.2101344592661526</v>
      </c>
      <c r="AT250" s="1">
        <f t="shared" si="167"/>
        <v>19.25</v>
      </c>
      <c r="AU250" s="1">
        <f t="shared" si="155"/>
        <v>45.961065024061092</v>
      </c>
      <c r="AV250" s="1">
        <f t="shared" si="156"/>
        <v>364.07881623152804</v>
      </c>
      <c r="AW250" s="1">
        <f t="shared" si="157"/>
        <v>12.860852962815869</v>
      </c>
      <c r="AX250" s="1">
        <f t="shared" si="158"/>
        <v>39.239091911163413</v>
      </c>
      <c r="AY250" s="1">
        <f t="shared" si="169"/>
        <v>22.646727083793429</v>
      </c>
      <c r="BF250" s="17"/>
      <c r="BH250" s="23">
        <f t="shared" si="159"/>
        <v>8.9037881049223309</v>
      </c>
      <c r="BI250">
        <f t="shared" si="160"/>
        <v>0.23181932180191467</v>
      </c>
      <c r="BJ250">
        <v>129963480455583</v>
      </c>
      <c r="BK250">
        <v>1156057883991.2</v>
      </c>
      <c r="BM250" s="28"/>
      <c r="BP250" s="33"/>
      <c r="BR250" s="29"/>
      <c r="BS250" s="21"/>
      <c r="BT250" s="33"/>
      <c r="BU250" s="33"/>
      <c r="BW250" s="17"/>
      <c r="BX250" s="17"/>
      <c r="BY250" s="33"/>
      <c r="BZ250" s="33"/>
      <c r="CD250" s="33"/>
      <c r="CE250" s="33"/>
      <c r="CJ250">
        <f t="shared" si="161"/>
        <v>7.3911148515855887</v>
      </c>
      <c r="CK250" s="17">
        <f t="shared" si="168"/>
        <v>7.3911148515855887</v>
      </c>
      <c r="CQ250" s="12"/>
      <c r="CY250" s="15"/>
      <c r="CZ250" s="15"/>
      <c r="DD250" s="15"/>
      <c r="DE250" s="15"/>
      <c r="DI250" s="15"/>
      <c r="DJ250" s="15"/>
      <c r="DN250" s="15"/>
      <c r="DO250" s="15"/>
      <c r="DS250" s="15"/>
      <c r="DT250" s="15"/>
    </row>
    <row r="251" spans="2:124" x14ac:dyDescent="0.25">
      <c r="B251">
        <v>1</v>
      </c>
      <c r="C251">
        <v>234</v>
      </c>
      <c r="D251" t="s">
        <v>243</v>
      </c>
      <c r="E251">
        <v>3415044488.9242601</v>
      </c>
      <c r="F251">
        <f t="shared" si="152"/>
        <v>19.416666666666668</v>
      </c>
      <c r="G251">
        <f t="shared" si="153"/>
        <v>9.533396365753557</v>
      </c>
      <c r="AG251" s="12">
        <f t="shared" si="162"/>
        <v>19.333333333333332</v>
      </c>
      <c r="AH251" s="24">
        <f t="shared" si="173"/>
        <v>9.2356582035912442</v>
      </c>
      <c r="AI251" s="23">
        <f t="shared" si="174"/>
        <v>8.6828524455349552</v>
      </c>
      <c r="AJ251" s="23">
        <f t="shared" si="175"/>
        <v>7.8274725351412471</v>
      </c>
      <c r="AK251" s="29">
        <f t="shared" si="171"/>
        <v>6.8916320714519017</v>
      </c>
      <c r="AL251" s="30">
        <f t="shared" si="172"/>
        <v>6.8023214203537217</v>
      </c>
      <c r="AM251" s="31">
        <f t="shared" si="170"/>
        <v>6.7273165956736616</v>
      </c>
      <c r="AN251" s="1">
        <f t="shared" si="163"/>
        <v>6.9160772552140384E-2</v>
      </c>
      <c r="AO251" s="1">
        <f t="shared" si="164"/>
        <v>5.1877564578509542E-3</v>
      </c>
      <c r="AP251" s="1">
        <f t="shared" si="165"/>
        <v>0.25086514016834655</v>
      </c>
      <c r="AQ251" s="1">
        <f t="shared" si="166"/>
        <v>0.162548741322144</v>
      </c>
      <c r="AR251" s="1">
        <f t="shared" si="154"/>
        <v>0.20838163544810609</v>
      </c>
      <c r="AT251" s="1">
        <f t="shared" si="167"/>
        <v>19.333333333333332</v>
      </c>
      <c r="AU251" s="1">
        <f t="shared" si="155"/>
        <v>209.06451644385882</v>
      </c>
      <c r="AV251" s="1">
        <f t="shared" si="156"/>
        <v>37157.016953988597</v>
      </c>
      <c r="AW251" s="1">
        <f t="shared" si="157"/>
        <v>15.889834240645474</v>
      </c>
      <c r="AX251" s="1">
        <f t="shared" si="158"/>
        <v>37.84711485350492</v>
      </c>
      <c r="AY251" s="1">
        <f t="shared" si="169"/>
        <v>23.029320059408366</v>
      </c>
      <c r="BF251" s="17"/>
      <c r="BH251" s="23">
        <f t="shared" si="159"/>
        <v>8.9160836855107632</v>
      </c>
      <c r="BI251">
        <f t="shared" si="160"/>
        <v>0.23323123997580808</v>
      </c>
      <c r="BJ251">
        <v>131006978134656</v>
      </c>
      <c r="BK251">
        <v>1164654880736.8501</v>
      </c>
      <c r="BM251" s="28"/>
      <c r="BP251" s="33"/>
      <c r="BR251" s="29"/>
      <c r="BS251" s="21"/>
      <c r="BT251" s="33"/>
      <c r="BU251" s="33"/>
      <c r="BW251" s="17"/>
      <c r="BX251" s="17"/>
      <c r="BY251" s="33"/>
      <c r="BZ251" s="33"/>
      <c r="CD251" s="33"/>
      <c r="CE251" s="33"/>
      <c r="CJ251">
        <f t="shared" si="161"/>
        <v>7.3916320714519017</v>
      </c>
      <c r="CK251" s="17">
        <f t="shared" si="168"/>
        <v>7.3916320714519017</v>
      </c>
      <c r="CQ251" s="12"/>
      <c r="CY251" s="15"/>
      <c r="CZ251" s="15"/>
      <c r="DD251" s="15"/>
      <c r="DE251" s="15"/>
      <c r="DI251" s="15"/>
      <c r="DJ251" s="15"/>
      <c r="DN251" s="15"/>
      <c r="DO251" s="15"/>
      <c r="DS251" s="15"/>
      <c r="DT251" s="15"/>
    </row>
    <row r="252" spans="2:124" x14ac:dyDescent="0.25">
      <c r="B252">
        <v>1</v>
      </c>
      <c r="C252">
        <v>235</v>
      </c>
      <c r="D252" t="s">
        <v>244</v>
      </c>
      <c r="E252">
        <v>3265811720.5008898</v>
      </c>
      <c r="F252">
        <f t="shared" si="152"/>
        <v>19.5</v>
      </c>
      <c r="G252">
        <f t="shared" si="153"/>
        <v>9.5139911433202684</v>
      </c>
      <c r="AG252" s="12">
        <f t="shared" si="162"/>
        <v>19.416666666666668</v>
      </c>
      <c r="AH252" s="24">
        <f t="shared" si="173"/>
        <v>9.3112545262886375</v>
      </c>
      <c r="AI252" s="23">
        <f t="shared" si="174"/>
        <v>8.6919580840266324</v>
      </c>
      <c r="AJ252" s="23">
        <f t="shared" si="175"/>
        <v>7.8359222788264908</v>
      </c>
      <c r="AK252" s="29">
        <f t="shared" si="171"/>
        <v>6.8921492913182147</v>
      </c>
      <c r="AL252" s="30">
        <f t="shared" si="172"/>
        <v>6.8028386402200347</v>
      </c>
      <c r="AM252" s="31">
        <f t="shared" si="170"/>
        <v>6.7278338155399746</v>
      </c>
      <c r="AN252" s="1">
        <f t="shared" si="163"/>
        <v>0.10068038200130294</v>
      </c>
      <c r="AO252" s="1">
        <f t="shared" si="164"/>
        <v>1.7314704532460951E-2</v>
      </c>
      <c r="AP252" s="1">
        <f t="shared" si="165"/>
        <v>0.15369434505570764</v>
      </c>
      <c r="AQ252" s="1">
        <f t="shared" si="166"/>
        <v>0.16064459859848446</v>
      </c>
      <c r="AR252" s="1">
        <f t="shared" si="154"/>
        <v>0.18508365585928319</v>
      </c>
      <c r="AT252" s="1">
        <f t="shared" si="167"/>
        <v>19.416666666666668</v>
      </c>
      <c r="AU252" s="1">
        <f t="shared" si="155"/>
        <v>98.65299866533492</v>
      </c>
      <c r="AV252" s="1">
        <f t="shared" si="156"/>
        <v>3335.5682413688105</v>
      </c>
      <c r="AW252" s="1">
        <f t="shared" si="157"/>
        <v>42.333504555890521</v>
      </c>
      <c r="AX252" s="1">
        <f t="shared" si="158"/>
        <v>38.749646466393706</v>
      </c>
      <c r="AY252" s="1">
        <f t="shared" si="169"/>
        <v>29.192000742153862</v>
      </c>
      <c r="BF252" s="17"/>
      <c r="BH252" s="23">
        <f t="shared" si="159"/>
        <v>8.9283792685849495</v>
      </c>
      <c r="BI252">
        <f t="shared" si="160"/>
        <v>0.23642118455831707</v>
      </c>
      <c r="BJ252">
        <v>132056785460630</v>
      </c>
      <c r="BK252">
        <v>1173296655881.02</v>
      </c>
      <c r="BM252" s="28"/>
      <c r="BP252" s="33"/>
      <c r="BR252" s="29"/>
      <c r="BS252" s="21"/>
      <c r="BT252" s="33"/>
      <c r="BU252" s="33"/>
      <c r="BW252" s="17"/>
      <c r="BX252" s="17"/>
      <c r="BY252" s="33"/>
      <c r="BZ252" s="33"/>
      <c r="CD252" s="33"/>
      <c r="CE252" s="33"/>
      <c r="CJ252">
        <f t="shared" si="161"/>
        <v>7.3921492913182147</v>
      </c>
      <c r="CK252" s="17">
        <f t="shared" si="168"/>
        <v>7.3921492913182147</v>
      </c>
      <c r="CQ252" s="12"/>
      <c r="CY252" s="15"/>
      <c r="CZ252" s="15"/>
      <c r="DD252" s="15"/>
      <c r="DE252" s="15"/>
      <c r="DI252" s="15"/>
      <c r="DJ252" s="15"/>
      <c r="DN252" s="15"/>
      <c r="DO252" s="15"/>
      <c r="DS252" s="15"/>
      <c r="DT252" s="15"/>
    </row>
    <row r="253" spans="2:124" x14ac:dyDescent="0.25">
      <c r="B253">
        <v>2</v>
      </c>
      <c r="C253">
        <v>1</v>
      </c>
      <c r="D253" t="s">
        <v>245</v>
      </c>
      <c r="E253">
        <v>1129937.64051272</v>
      </c>
      <c r="F253">
        <f t="shared" si="152"/>
        <v>0</v>
      </c>
      <c r="G253">
        <f t="shared" si="153"/>
        <v>6.0530544761130454</v>
      </c>
      <c r="AG253" s="12">
        <f t="shared" si="162"/>
        <v>19.5</v>
      </c>
      <c r="AH253" s="24">
        <f t="shared" si="173"/>
        <v>9.3088676770489318</v>
      </c>
      <c r="AI253" s="23">
        <f t="shared" si="174"/>
        <v>8.6767889553704638</v>
      </c>
      <c r="AJ253" s="23">
        <f t="shared" si="175"/>
        <v>7.8533093266170786</v>
      </c>
      <c r="AK253" s="29">
        <f t="shared" si="171"/>
        <v>6.8926665111845287</v>
      </c>
      <c r="AL253" s="30">
        <f t="shared" si="172"/>
        <v>6.8033558600863486</v>
      </c>
      <c r="AM253" s="31">
        <f t="shared" si="170"/>
        <v>6.7283510354062885</v>
      </c>
      <c r="AN253" s="1">
        <f>STDEV(G957,G1192,G1427)</f>
        <v>6.4267429301376786E-2</v>
      </c>
      <c r="AO253" s="1">
        <f t="shared" si="164"/>
        <v>7.2005909444646951E-2</v>
      </c>
      <c r="AP253" s="1">
        <f t="shared" si="165"/>
        <v>0.16286782432692573</v>
      </c>
      <c r="AQ253" s="1">
        <f t="shared" si="166"/>
        <v>1.195081620327634</v>
      </c>
      <c r="AR253" s="1">
        <f t="shared" si="154"/>
        <v>0.16570068767139107</v>
      </c>
      <c r="AT253" s="1">
        <f t="shared" si="167"/>
        <v>19.5</v>
      </c>
      <c r="AU253" s="1">
        <f t="shared" si="155"/>
        <v>242.11301896258121</v>
      </c>
      <c r="AV253" s="1">
        <f t="shared" si="156"/>
        <v>192.86957348896948</v>
      </c>
      <c r="AW253" s="1">
        <f t="shared" si="157"/>
        <v>37.698963535715819</v>
      </c>
      <c r="AX253" s="1">
        <f t="shared" si="158"/>
        <v>0.70017220352250187</v>
      </c>
      <c r="AY253" s="1">
        <f t="shared" si="169"/>
        <v>36.4209591194588</v>
      </c>
      <c r="BF253" s="17"/>
      <c r="BH253" s="23">
        <f t="shared" si="159"/>
        <v>8.94067485414282</v>
      </c>
      <c r="BI253">
        <f t="shared" si="160"/>
        <v>0.26388589877235624</v>
      </c>
      <c r="BJ253">
        <v>138490285092115</v>
      </c>
      <c r="BK253">
        <v>1226100802399.2</v>
      </c>
      <c r="BM253" s="28"/>
      <c r="BP253" s="33"/>
      <c r="BR253" s="29"/>
      <c r="BS253" s="21"/>
      <c r="BT253" s="33"/>
      <c r="BU253" s="33"/>
      <c r="BW253" s="17"/>
      <c r="BX253" s="17"/>
      <c r="BY253" s="33"/>
      <c r="BZ253" s="33"/>
      <c r="CD253" s="33"/>
      <c r="CE253" s="33"/>
      <c r="CJ253">
        <f t="shared" si="161"/>
        <v>7.3926665111845287</v>
      </c>
      <c r="CK253" s="17">
        <f t="shared" si="168"/>
        <v>7.3926665111845287</v>
      </c>
      <c r="CQ253" s="12"/>
      <c r="CY253" s="15"/>
      <c r="CZ253" s="15"/>
      <c r="DD253" s="15"/>
      <c r="DE253" s="15"/>
      <c r="DI253" s="15"/>
      <c r="DJ253" s="15"/>
      <c r="DN253" s="15"/>
      <c r="DO253" s="15"/>
      <c r="DS253" s="15"/>
      <c r="DT253" s="15"/>
    </row>
    <row r="254" spans="2:124" x14ac:dyDescent="0.25">
      <c r="B254">
        <v>2</v>
      </c>
      <c r="C254">
        <v>2</v>
      </c>
      <c r="D254" t="s">
        <v>246</v>
      </c>
      <c r="E254">
        <v>1035113.3593226901</v>
      </c>
      <c r="F254">
        <f t="shared" si="152"/>
        <v>8.3333333333333329E-2</v>
      </c>
      <c r="G254">
        <f t="shared" si="153"/>
        <v>6.0149879136890334</v>
      </c>
      <c r="AG254" s="9">
        <v>20</v>
      </c>
      <c r="BF254" s="17"/>
      <c r="CQ254" s="12"/>
      <c r="CY254" s="15"/>
      <c r="CZ254" s="15"/>
      <c r="DD254" s="15"/>
      <c r="DE254" s="15"/>
      <c r="DI254" s="15"/>
      <c r="DJ254" s="15"/>
      <c r="DN254" s="15"/>
      <c r="DO254" s="15"/>
      <c r="DS254" s="15"/>
      <c r="DT254" s="15"/>
    </row>
    <row r="255" spans="2:124" x14ac:dyDescent="0.25">
      <c r="B255">
        <v>2</v>
      </c>
      <c r="C255">
        <v>3</v>
      </c>
      <c r="D255" t="s">
        <v>247</v>
      </c>
      <c r="E255">
        <v>1402747.60930463</v>
      </c>
      <c r="F255">
        <f t="shared" si="152"/>
        <v>0.16666666666666666</v>
      </c>
      <c r="G255">
        <f t="shared" si="153"/>
        <v>6.1469795372103251</v>
      </c>
      <c r="AG255">
        <v>0</v>
      </c>
      <c r="BF255" s="17"/>
      <c r="BI255" s="27"/>
      <c r="BJ255" s="27"/>
      <c r="BK255" s="27"/>
      <c r="BM255" s="10"/>
      <c r="CQ255" s="12"/>
      <c r="CY255" s="15"/>
      <c r="CZ255" s="15"/>
      <c r="DD255" s="15"/>
      <c r="DE255" s="15"/>
      <c r="DI255" s="15"/>
      <c r="DJ255" s="15"/>
      <c r="DN255" s="15"/>
      <c r="DO255" s="15"/>
      <c r="DS255" s="15"/>
      <c r="DT255" s="15"/>
    </row>
    <row r="256" spans="2:124" x14ac:dyDescent="0.25">
      <c r="B256">
        <v>2</v>
      </c>
      <c r="C256">
        <v>4</v>
      </c>
      <c r="D256" t="s">
        <v>248</v>
      </c>
      <c r="E256">
        <v>1385771.4619307099</v>
      </c>
      <c r="F256">
        <f t="shared" si="152"/>
        <v>0.25</v>
      </c>
      <c r="G256">
        <f t="shared" si="153"/>
        <v>6.1416916133881871</v>
      </c>
      <c r="AG256">
        <v>0</v>
      </c>
      <c r="BF256" s="17"/>
      <c r="BI256" s="27"/>
      <c r="BJ256" s="27"/>
      <c r="BK256" s="27"/>
    </row>
    <row r="257" spans="2:63" x14ac:dyDescent="0.25">
      <c r="B257">
        <v>2</v>
      </c>
      <c r="C257">
        <v>5</v>
      </c>
      <c r="D257" t="s">
        <v>249</v>
      </c>
      <c r="E257">
        <v>1606948.14409631</v>
      </c>
      <c r="F257">
        <f t="shared" si="152"/>
        <v>0.33333333333333331</v>
      </c>
      <c r="G257">
        <f t="shared" si="153"/>
        <v>6.2060018623911031</v>
      </c>
      <c r="AG257">
        <v>0</v>
      </c>
      <c r="BF257" s="17"/>
      <c r="BI257" s="27"/>
      <c r="BJ257" s="27"/>
      <c r="BK257" s="27"/>
    </row>
    <row r="258" spans="2:63" x14ac:dyDescent="0.25">
      <c r="B258">
        <v>2</v>
      </c>
      <c r="C258">
        <v>6</v>
      </c>
      <c r="D258" t="s">
        <v>250</v>
      </c>
      <c r="E258">
        <v>1521940.48896517</v>
      </c>
      <c r="F258">
        <f t="shared" si="152"/>
        <v>0.41666666666666669</v>
      </c>
      <c r="G258">
        <f t="shared" si="153"/>
        <v>6.1823976709501025</v>
      </c>
      <c r="AG258">
        <v>0</v>
      </c>
      <c r="BF258" s="17"/>
      <c r="BI258" s="27"/>
      <c r="BJ258" s="27"/>
      <c r="BK258" s="27"/>
    </row>
    <row r="259" spans="2:63" x14ac:dyDescent="0.25">
      <c r="B259">
        <v>2</v>
      </c>
      <c r="C259">
        <v>7</v>
      </c>
      <c r="D259" t="s">
        <v>251</v>
      </c>
      <c r="E259">
        <v>1732535.2378320701</v>
      </c>
      <c r="F259">
        <f t="shared" si="152"/>
        <v>0.5</v>
      </c>
      <c r="G259">
        <f t="shared" si="153"/>
        <v>6.2386820764384723</v>
      </c>
      <c r="AG259">
        <v>0</v>
      </c>
      <c r="BF259" s="17"/>
    </row>
    <row r="260" spans="2:63" x14ac:dyDescent="0.25">
      <c r="B260">
        <v>2</v>
      </c>
      <c r="C260">
        <v>8</v>
      </c>
      <c r="D260" t="s">
        <v>252</v>
      </c>
      <c r="E260">
        <v>1718078.7851610801</v>
      </c>
      <c r="F260">
        <f t="shared" si="152"/>
        <v>0.58333333333333337</v>
      </c>
      <c r="G260">
        <f t="shared" si="153"/>
        <v>6.2350430751973116</v>
      </c>
      <c r="AG260">
        <v>0</v>
      </c>
      <c r="BF260" s="17"/>
    </row>
    <row r="261" spans="2:63" x14ac:dyDescent="0.25">
      <c r="B261">
        <v>2</v>
      </c>
      <c r="C261">
        <v>9</v>
      </c>
      <c r="D261" t="s">
        <v>253</v>
      </c>
      <c r="E261">
        <v>1985166.1232348799</v>
      </c>
      <c r="F261">
        <f t="shared" si="152"/>
        <v>0.66666666666666663</v>
      </c>
      <c r="G261">
        <f t="shared" si="153"/>
        <v>6.297796855373921</v>
      </c>
      <c r="AG261">
        <v>0</v>
      </c>
      <c r="BF261" s="17"/>
    </row>
    <row r="262" spans="2:63" x14ac:dyDescent="0.25">
      <c r="B262">
        <v>2</v>
      </c>
      <c r="C262">
        <v>10</v>
      </c>
      <c r="D262" t="s">
        <v>254</v>
      </c>
      <c r="E262">
        <v>2816164.7673717299</v>
      </c>
      <c r="F262">
        <f t="shared" si="152"/>
        <v>0.75</v>
      </c>
      <c r="G262">
        <f t="shared" si="153"/>
        <v>6.4496580607921503</v>
      </c>
      <c r="AG262">
        <v>0</v>
      </c>
      <c r="BF262" s="17"/>
    </row>
    <row r="263" spans="2:63" x14ac:dyDescent="0.25">
      <c r="B263">
        <v>2</v>
      </c>
      <c r="C263">
        <v>11</v>
      </c>
      <c r="D263" t="s">
        <v>255</v>
      </c>
      <c r="E263">
        <v>2805602.87676766</v>
      </c>
      <c r="F263">
        <f t="shared" si="152"/>
        <v>0.83333333333333337</v>
      </c>
      <c r="G263">
        <f t="shared" si="153"/>
        <v>6.4480261981841389</v>
      </c>
      <c r="AG263">
        <v>0</v>
      </c>
      <c r="BF263" s="17"/>
    </row>
    <row r="264" spans="2:63" x14ac:dyDescent="0.25">
      <c r="B264">
        <v>2</v>
      </c>
      <c r="C264">
        <v>12</v>
      </c>
      <c r="D264" t="s">
        <v>256</v>
      </c>
      <c r="E264">
        <v>3216893.45854074</v>
      </c>
      <c r="F264">
        <f t="shared" si="152"/>
        <v>0.91666666666666663</v>
      </c>
      <c r="G264">
        <f t="shared" si="153"/>
        <v>6.5074366775839518</v>
      </c>
      <c r="AG264">
        <v>0</v>
      </c>
      <c r="BF264" s="17"/>
    </row>
    <row r="265" spans="2:63" x14ac:dyDescent="0.25">
      <c r="B265">
        <v>2</v>
      </c>
      <c r="C265">
        <v>13</v>
      </c>
      <c r="D265" t="s">
        <v>257</v>
      </c>
      <c r="E265">
        <v>4513629.1314934697</v>
      </c>
      <c r="F265">
        <f t="shared" si="152"/>
        <v>1</v>
      </c>
      <c r="G265">
        <f t="shared" si="153"/>
        <v>6.65452587180802</v>
      </c>
      <c r="AG265">
        <v>0</v>
      </c>
      <c r="BF265" s="17"/>
    </row>
    <row r="266" spans="2:63" x14ac:dyDescent="0.25">
      <c r="B266">
        <v>2</v>
      </c>
      <c r="C266">
        <v>14</v>
      </c>
      <c r="D266" t="s">
        <v>258</v>
      </c>
      <c r="E266">
        <v>5111128.8820926398</v>
      </c>
      <c r="F266">
        <f t="shared" si="152"/>
        <v>1.0833333333333333</v>
      </c>
      <c r="G266">
        <f t="shared" si="153"/>
        <v>6.7085168322516449</v>
      </c>
      <c r="AG266">
        <v>0</v>
      </c>
      <c r="BF266" s="17"/>
    </row>
    <row r="267" spans="2:63" x14ac:dyDescent="0.25">
      <c r="B267">
        <v>2</v>
      </c>
      <c r="C267">
        <v>15</v>
      </c>
      <c r="D267" t="s">
        <v>259</v>
      </c>
      <c r="E267">
        <v>6161853.2551376997</v>
      </c>
      <c r="F267">
        <f t="shared" si="152"/>
        <v>1.1666666666666667</v>
      </c>
      <c r="G267">
        <f t="shared" si="153"/>
        <v>6.7897113513579406</v>
      </c>
      <c r="BF267" s="17"/>
    </row>
    <row r="268" spans="2:63" x14ac:dyDescent="0.25">
      <c r="B268">
        <v>2</v>
      </c>
      <c r="C268">
        <v>16</v>
      </c>
      <c r="D268" t="s">
        <v>260</v>
      </c>
      <c r="E268">
        <v>6603093.5084314002</v>
      </c>
      <c r="F268">
        <f t="shared" si="152"/>
        <v>1.25</v>
      </c>
      <c r="G268">
        <f t="shared" si="153"/>
        <v>6.8197474474938522</v>
      </c>
      <c r="BF268" s="17"/>
    </row>
    <row r="269" spans="2:63" x14ac:dyDescent="0.25">
      <c r="B269">
        <v>2</v>
      </c>
      <c r="C269">
        <v>17</v>
      </c>
      <c r="D269" t="s">
        <v>261</v>
      </c>
      <c r="E269">
        <v>8230720.1308207698</v>
      </c>
      <c r="F269">
        <f t="shared" si="152"/>
        <v>1.3333333333333333</v>
      </c>
      <c r="G269">
        <f t="shared" si="153"/>
        <v>6.9154378346241332</v>
      </c>
      <c r="BF269" s="17"/>
    </row>
    <row r="270" spans="2:63" x14ac:dyDescent="0.25">
      <c r="B270">
        <v>2</v>
      </c>
      <c r="C270">
        <v>18</v>
      </c>
      <c r="D270" t="s">
        <v>262</v>
      </c>
      <c r="E270">
        <v>8307734.2145350697</v>
      </c>
      <c r="F270">
        <f t="shared" si="152"/>
        <v>1.4166666666666667</v>
      </c>
      <c r="G270">
        <f t="shared" si="153"/>
        <v>6.9194825939045632</v>
      </c>
      <c r="BF270" s="17"/>
    </row>
    <row r="271" spans="2:63" x14ac:dyDescent="0.25">
      <c r="B271">
        <v>2</v>
      </c>
      <c r="C271">
        <v>19</v>
      </c>
      <c r="D271" t="s">
        <v>263</v>
      </c>
      <c r="E271">
        <v>12050338.6050737</v>
      </c>
      <c r="F271">
        <f t="shared" si="152"/>
        <v>1.5</v>
      </c>
      <c r="G271">
        <f t="shared" si="153"/>
        <v>7.080999250417026</v>
      </c>
      <c r="BF271" s="17"/>
    </row>
    <row r="272" spans="2:63" x14ac:dyDescent="0.25">
      <c r="B272">
        <v>2</v>
      </c>
      <c r="C272">
        <v>20</v>
      </c>
      <c r="D272" t="s">
        <v>264</v>
      </c>
      <c r="E272">
        <v>15119777.7899659</v>
      </c>
      <c r="F272">
        <f t="shared" si="152"/>
        <v>1.5833333333333333</v>
      </c>
      <c r="G272">
        <f t="shared" si="153"/>
        <v>7.1795454085394752</v>
      </c>
      <c r="BF272" s="17"/>
    </row>
    <row r="273" spans="2:58" x14ac:dyDescent="0.25">
      <c r="B273">
        <v>2</v>
      </c>
      <c r="C273">
        <v>21</v>
      </c>
      <c r="D273" t="s">
        <v>265</v>
      </c>
      <c r="E273">
        <v>16756567.4889732</v>
      </c>
      <c r="F273">
        <f t="shared" si="152"/>
        <v>1.6666666666666667</v>
      </c>
      <c r="G273">
        <f t="shared" si="153"/>
        <v>7.2241850600417843</v>
      </c>
      <c r="BF273" s="17"/>
    </row>
    <row r="274" spans="2:58" x14ac:dyDescent="0.25">
      <c r="B274">
        <v>2</v>
      </c>
      <c r="C274">
        <v>22</v>
      </c>
      <c r="D274" t="s">
        <v>266</v>
      </c>
      <c r="E274">
        <v>22092569.3303703</v>
      </c>
      <c r="F274">
        <f t="shared" si="152"/>
        <v>1.75</v>
      </c>
      <c r="G274">
        <f t="shared" si="153"/>
        <v>7.34424622656016</v>
      </c>
      <c r="BF274" s="17"/>
    </row>
    <row r="275" spans="2:58" x14ac:dyDescent="0.25">
      <c r="B275">
        <v>2</v>
      </c>
      <c r="C275">
        <v>23</v>
      </c>
      <c r="D275" t="s">
        <v>267</v>
      </c>
      <c r="E275">
        <v>30173225.370932199</v>
      </c>
      <c r="F275">
        <f t="shared" ref="F275:F338" si="176">(C275-1)*5/60</f>
        <v>1.8333333333333333</v>
      </c>
      <c r="G275">
        <f t="shared" ref="G275:G338" si="177">LOG10(E275)</f>
        <v>7.4796217366227191</v>
      </c>
      <c r="BF275" s="17"/>
    </row>
    <row r="276" spans="2:58" x14ac:dyDescent="0.25">
      <c r="B276">
        <v>2</v>
      </c>
      <c r="C276">
        <v>24</v>
      </c>
      <c r="D276" t="s">
        <v>268</v>
      </c>
      <c r="E276">
        <v>29116170.9106066</v>
      </c>
      <c r="F276">
        <f t="shared" si="176"/>
        <v>1.9166666666666667</v>
      </c>
      <c r="G276">
        <f t="shared" si="177"/>
        <v>7.4641342600044087</v>
      </c>
      <c r="BF276" s="17"/>
    </row>
    <row r="277" spans="2:58" x14ac:dyDescent="0.25">
      <c r="B277">
        <v>2</v>
      </c>
      <c r="C277">
        <v>25</v>
      </c>
      <c r="D277" t="s">
        <v>269</v>
      </c>
      <c r="E277">
        <v>33686392.786379397</v>
      </c>
      <c r="F277">
        <f t="shared" si="176"/>
        <v>2</v>
      </c>
      <c r="G277">
        <f t="shared" si="177"/>
        <v>7.5274545082549524</v>
      </c>
      <c r="BF277" s="17"/>
    </row>
    <row r="278" spans="2:58" x14ac:dyDescent="0.25">
      <c r="B278">
        <v>2</v>
      </c>
      <c r="C278">
        <v>26</v>
      </c>
      <c r="D278" t="s">
        <v>270</v>
      </c>
      <c r="E278">
        <v>39815033.9686407</v>
      </c>
      <c r="F278">
        <f t="shared" si="176"/>
        <v>2.0833333333333335</v>
      </c>
      <c r="G278">
        <f t="shared" si="177"/>
        <v>7.6000470905856172</v>
      </c>
      <c r="BF278" s="17"/>
    </row>
    <row r="279" spans="2:58" x14ac:dyDescent="0.25">
      <c r="B279">
        <v>2</v>
      </c>
      <c r="C279">
        <v>27</v>
      </c>
      <c r="D279" t="s">
        <v>271</v>
      </c>
      <c r="E279">
        <v>45995669.118234701</v>
      </c>
      <c r="F279">
        <f t="shared" si="176"/>
        <v>2.1666666666666665</v>
      </c>
      <c r="G279">
        <f t="shared" si="177"/>
        <v>7.662716941103314</v>
      </c>
      <c r="BF279" s="17"/>
    </row>
    <row r="280" spans="2:58" x14ac:dyDescent="0.25">
      <c r="B280">
        <v>2</v>
      </c>
      <c r="C280">
        <v>28</v>
      </c>
      <c r="D280" t="s">
        <v>272</v>
      </c>
      <c r="E280">
        <v>55134935.342661902</v>
      </c>
      <c r="F280">
        <f t="shared" si="176"/>
        <v>2.25</v>
      </c>
      <c r="G280">
        <f t="shared" si="177"/>
        <v>7.7414268696087776</v>
      </c>
      <c r="BF280" s="17"/>
    </row>
    <row r="281" spans="2:58" x14ac:dyDescent="0.25">
      <c r="B281">
        <v>2</v>
      </c>
      <c r="C281">
        <v>29</v>
      </c>
      <c r="D281" t="s">
        <v>273</v>
      </c>
      <c r="E281">
        <v>69358552.137400001</v>
      </c>
      <c r="F281">
        <f t="shared" si="176"/>
        <v>2.3333333333333335</v>
      </c>
      <c r="G281">
        <f t="shared" si="177"/>
        <v>7.8411000186477846</v>
      </c>
      <c r="BF281" s="17"/>
    </row>
    <row r="282" spans="2:58" x14ac:dyDescent="0.25">
      <c r="B282">
        <v>2</v>
      </c>
      <c r="C282">
        <v>30</v>
      </c>
      <c r="D282" t="s">
        <v>274</v>
      </c>
      <c r="E282">
        <v>83510709.898000598</v>
      </c>
      <c r="F282">
        <f t="shared" si="176"/>
        <v>2.4166666666666665</v>
      </c>
      <c r="G282">
        <f t="shared" si="177"/>
        <v>7.9217421754996389</v>
      </c>
      <c r="BF282" s="17"/>
    </row>
    <row r="283" spans="2:58" x14ac:dyDescent="0.25">
      <c r="B283">
        <v>2</v>
      </c>
      <c r="C283">
        <v>31</v>
      </c>
      <c r="D283" t="s">
        <v>275</v>
      </c>
      <c r="E283">
        <v>100861744.38485999</v>
      </c>
      <c r="F283">
        <f t="shared" si="176"/>
        <v>2.5</v>
      </c>
      <c r="G283">
        <f t="shared" si="177"/>
        <v>8.0037264749292802</v>
      </c>
      <c r="BF283" s="17"/>
    </row>
    <row r="284" spans="2:58" x14ac:dyDescent="0.25">
      <c r="B284">
        <v>2</v>
      </c>
      <c r="C284">
        <v>32</v>
      </c>
      <c r="D284" t="s">
        <v>276</v>
      </c>
      <c r="E284">
        <v>103630997.789361</v>
      </c>
      <c r="F284">
        <f t="shared" si="176"/>
        <v>2.5833333333333335</v>
      </c>
      <c r="G284">
        <f t="shared" si="177"/>
        <v>8.0154896796880593</v>
      </c>
      <c r="BF284" s="17"/>
    </row>
    <row r="285" spans="2:58" x14ac:dyDescent="0.25">
      <c r="B285">
        <v>2</v>
      </c>
      <c r="C285">
        <v>33</v>
      </c>
      <c r="D285" t="s">
        <v>277</v>
      </c>
      <c r="E285">
        <v>119678693.47991</v>
      </c>
      <c r="F285">
        <f t="shared" si="176"/>
        <v>2.6666666666666665</v>
      </c>
      <c r="G285">
        <f t="shared" si="177"/>
        <v>8.0780168393977032</v>
      </c>
      <c r="BF285" s="17"/>
    </row>
    <row r="286" spans="2:58" x14ac:dyDescent="0.25">
      <c r="B286">
        <v>2</v>
      </c>
      <c r="C286">
        <v>34</v>
      </c>
      <c r="D286" t="s">
        <v>278</v>
      </c>
      <c r="E286">
        <v>163281661.664693</v>
      </c>
      <c r="F286">
        <f t="shared" si="176"/>
        <v>2.75</v>
      </c>
      <c r="G286">
        <f t="shared" si="177"/>
        <v>8.2129374114050684</v>
      </c>
      <c r="BF286" s="17"/>
    </row>
    <row r="287" spans="2:58" x14ac:dyDescent="0.25">
      <c r="B287">
        <v>2</v>
      </c>
      <c r="C287">
        <v>35</v>
      </c>
      <c r="D287" t="s">
        <v>279</v>
      </c>
      <c r="E287">
        <v>160776701.11164099</v>
      </c>
      <c r="F287">
        <f t="shared" si="176"/>
        <v>2.8333333333333335</v>
      </c>
      <c r="G287">
        <f t="shared" si="177"/>
        <v>8.2062231133690364</v>
      </c>
      <c r="BF287" s="17"/>
    </row>
    <row r="288" spans="2:58" x14ac:dyDescent="0.25">
      <c r="B288">
        <v>2</v>
      </c>
      <c r="C288">
        <v>36</v>
      </c>
      <c r="D288" t="s">
        <v>280</v>
      </c>
      <c r="E288">
        <v>153685191.28578499</v>
      </c>
      <c r="F288">
        <f t="shared" si="176"/>
        <v>2.9166666666666665</v>
      </c>
      <c r="G288">
        <f t="shared" si="177"/>
        <v>8.1866320220038986</v>
      </c>
      <c r="BF288" s="17"/>
    </row>
    <row r="289" spans="2:58" x14ac:dyDescent="0.25">
      <c r="B289">
        <v>2</v>
      </c>
      <c r="C289">
        <v>37</v>
      </c>
      <c r="D289" t="s">
        <v>281</v>
      </c>
      <c r="E289">
        <v>160713473.70567101</v>
      </c>
      <c r="F289">
        <f t="shared" si="176"/>
        <v>3</v>
      </c>
      <c r="G289">
        <f t="shared" si="177"/>
        <v>8.2060522881555595</v>
      </c>
      <c r="BF289" s="17"/>
    </row>
    <row r="290" spans="2:58" x14ac:dyDescent="0.25">
      <c r="B290">
        <v>2</v>
      </c>
      <c r="C290">
        <v>38</v>
      </c>
      <c r="D290" t="s">
        <v>282</v>
      </c>
      <c r="E290">
        <v>180142541.087356</v>
      </c>
      <c r="F290">
        <f t="shared" si="176"/>
        <v>3.0833333333333335</v>
      </c>
      <c r="G290">
        <f t="shared" si="177"/>
        <v>8.2556162846008831</v>
      </c>
      <c r="BF290" s="17"/>
    </row>
    <row r="291" spans="2:58" x14ac:dyDescent="0.25">
      <c r="B291">
        <v>2</v>
      </c>
      <c r="C291">
        <v>39</v>
      </c>
      <c r="D291" t="s">
        <v>283</v>
      </c>
      <c r="E291">
        <v>188160039.01893201</v>
      </c>
      <c r="F291">
        <f t="shared" si="176"/>
        <v>3.1666666666666665</v>
      </c>
      <c r="G291">
        <f t="shared" si="177"/>
        <v>8.2745273944561273</v>
      </c>
      <c r="BF291" s="17"/>
    </row>
    <row r="292" spans="2:58" x14ac:dyDescent="0.25">
      <c r="B292">
        <v>2</v>
      </c>
      <c r="C292">
        <v>40</v>
      </c>
      <c r="D292" t="s">
        <v>284</v>
      </c>
      <c r="E292">
        <v>207748102.408793</v>
      </c>
      <c r="F292">
        <f t="shared" si="176"/>
        <v>3.25</v>
      </c>
      <c r="G292">
        <f t="shared" si="177"/>
        <v>8.3175370655865759</v>
      </c>
      <c r="BF292" s="17"/>
    </row>
    <row r="293" spans="2:58" x14ac:dyDescent="0.25">
      <c r="B293">
        <v>2</v>
      </c>
      <c r="C293">
        <v>41</v>
      </c>
      <c r="D293" t="s">
        <v>285</v>
      </c>
      <c r="E293">
        <v>218173121.448284</v>
      </c>
      <c r="F293">
        <f t="shared" si="176"/>
        <v>3.3333333333333335</v>
      </c>
      <c r="G293">
        <f t="shared" si="177"/>
        <v>8.3388012452178515</v>
      </c>
      <c r="BF293" s="17"/>
    </row>
    <row r="294" spans="2:58" x14ac:dyDescent="0.25">
      <c r="B294">
        <v>2</v>
      </c>
      <c r="C294">
        <v>42</v>
      </c>
      <c r="D294" t="s">
        <v>286</v>
      </c>
      <c r="E294">
        <v>239963950.609433</v>
      </c>
      <c r="F294">
        <f t="shared" si="176"/>
        <v>3.4166666666666665</v>
      </c>
      <c r="G294">
        <f t="shared" si="177"/>
        <v>8.3801460032643895</v>
      </c>
      <c r="BF294" s="17"/>
    </row>
    <row r="295" spans="2:58" x14ac:dyDescent="0.25">
      <c r="B295">
        <v>2</v>
      </c>
      <c r="C295">
        <v>43</v>
      </c>
      <c r="D295" t="s">
        <v>287</v>
      </c>
      <c r="E295">
        <v>230306720.79292601</v>
      </c>
      <c r="F295">
        <f t="shared" si="176"/>
        <v>3.5</v>
      </c>
      <c r="G295">
        <f t="shared" si="177"/>
        <v>8.3623066116971589</v>
      </c>
      <c r="BF295" s="17"/>
    </row>
    <row r="296" spans="2:58" x14ac:dyDescent="0.25">
      <c r="B296">
        <v>2</v>
      </c>
      <c r="C296">
        <v>44</v>
      </c>
      <c r="D296" t="s">
        <v>288</v>
      </c>
      <c r="E296">
        <v>177758948.41853201</v>
      </c>
      <c r="F296">
        <f t="shared" si="176"/>
        <v>3.5833333333333335</v>
      </c>
      <c r="G296">
        <f t="shared" si="177"/>
        <v>8.2498314724171138</v>
      </c>
      <c r="BF296" s="17"/>
    </row>
    <row r="297" spans="2:58" x14ac:dyDescent="0.25">
      <c r="B297">
        <v>2</v>
      </c>
      <c r="C297">
        <v>45</v>
      </c>
      <c r="D297" t="s">
        <v>289</v>
      </c>
      <c r="E297">
        <v>215917134.69603899</v>
      </c>
      <c r="F297">
        <f t="shared" si="176"/>
        <v>3.6666666666666665</v>
      </c>
      <c r="G297">
        <f t="shared" si="177"/>
        <v>8.3342871083308054</v>
      </c>
      <c r="BF297" s="17"/>
    </row>
    <row r="298" spans="2:58" x14ac:dyDescent="0.25">
      <c r="B298">
        <v>2</v>
      </c>
      <c r="C298">
        <v>46</v>
      </c>
      <c r="D298" t="s">
        <v>290</v>
      </c>
      <c r="E298">
        <v>230382997.56285799</v>
      </c>
      <c r="F298">
        <f t="shared" si="176"/>
        <v>3.75</v>
      </c>
      <c r="G298">
        <f t="shared" si="177"/>
        <v>8.3624504246769664</v>
      </c>
      <c r="BF298" s="17"/>
    </row>
    <row r="299" spans="2:58" x14ac:dyDescent="0.25">
      <c r="B299">
        <v>2</v>
      </c>
      <c r="C299">
        <v>47</v>
      </c>
      <c r="D299" t="s">
        <v>291</v>
      </c>
      <c r="E299">
        <v>246868787.813169</v>
      </c>
      <c r="F299">
        <f t="shared" si="176"/>
        <v>3.8333333333333335</v>
      </c>
      <c r="G299">
        <f t="shared" si="177"/>
        <v>8.392466184555726</v>
      </c>
      <c r="BF299" s="17"/>
    </row>
    <row r="300" spans="2:58" x14ac:dyDescent="0.25">
      <c r="B300">
        <v>2</v>
      </c>
      <c r="C300">
        <v>48</v>
      </c>
      <c r="D300" t="s">
        <v>292</v>
      </c>
      <c r="E300">
        <v>222539127.00373599</v>
      </c>
      <c r="F300">
        <f t="shared" si="176"/>
        <v>3.9166666666666665</v>
      </c>
      <c r="G300">
        <f t="shared" si="177"/>
        <v>8.347406380026607</v>
      </c>
      <c r="BF300" s="17"/>
    </row>
    <row r="301" spans="2:58" x14ac:dyDescent="0.25">
      <c r="B301">
        <v>2</v>
      </c>
      <c r="C301">
        <v>49</v>
      </c>
      <c r="D301" t="s">
        <v>293</v>
      </c>
      <c r="E301">
        <v>240813497.296114</v>
      </c>
      <c r="F301">
        <f t="shared" si="176"/>
        <v>4</v>
      </c>
      <c r="G301">
        <f t="shared" si="177"/>
        <v>8.3816808249319106</v>
      </c>
      <c r="BF301" s="17"/>
    </row>
    <row r="302" spans="2:58" x14ac:dyDescent="0.25">
      <c r="B302">
        <v>2</v>
      </c>
      <c r="C302">
        <v>50</v>
      </c>
      <c r="D302" t="s">
        <v>294</v>
      </c>
      <c r="E302">
        <v>230958283.310911</v>
      </c>
      <c r="F302">
        <f t="shared" si="176"/>
        <v>4.083333333333333</v>
      </c>
      <c r="G302">
        <f t="shared" si="177"/>
        <v>8.3635335428185886</v>
      </c>
      <c r="BF302" s="17"/>
    </row>
    <row r="303" spans="2:58" x14ac:dyDescent="0.25">
      <c r="B303">
        <v>2</v>
      </c>
      <c r="C303">
        <v>51</v>
      </c>
      <c r="D303" t="s">
        <v>295</v>
      </c>
      <c r="E303">
        <v>240500077.979669</v>
      </c>
      <c r="F303">
        <f t="shared" si="176"/>
        <v>4.166666666666667</v>
      </c>
      <c r="G303">
        <f t="shared" si="177"/>
        <v>8.3811152215253788</v>
      </c>
      <c r="BF303" s="17"/>
    </row>
    <row r="304" spans="2:58" x14ac:dyDescent="0.25">
      <c r="B304">
        <v>2</v>
      </c>
      <c r="C304">
        <v>52</v>
      </c>
      <c r="D304" t="s">
        <v>296</v>
      </c>
      <c r="E304">
        <v>225774300.173998</v>
      </c>
      <c r="F304">
        <f t="shared" si="176"/>
        <v>4.25</v>
      </c>
      <c r="G304">
        <f t="shared" si="177"/>
        <v>8.353674504781873</v>
      </c>
      <c r="BF304" s="17"/>
    </row>
    <row r="305" spans="2:58" x14ac:dyDescent="0.25">
      <c r="B305">
        <v>2</v>
      </c>
      <c r="C305">
        <v>53</v>
      </c>
      <c r="D305" t="s">
        <v>297</v>
      </c>
      <c r="E305">
        <v>245142053.96782601</v>
      </c>
      <c r="F305">
        <f t="shared" si="176"/>
        <v>4.333333333333333</v>
      </c>
      <c r="G305">
        <f t="shared" si="177"/>
        <v>8.3894178205931915</v>
      </c>
      <c r="BF305" s="17"/>
    </row>
    <row r="306" spans="2:58" x14ac:dyDescent="0.25">
      <c r="B306">
        <v>2</v>
      </c>
      <c r="C306">
        <v>54</v>
      </c>
      <c r="D306" t="s">
        <v>298</v>
      </c>
      <c r="E306">
        <v>263540542.076599</v>
      </c>
      <c r="F306">
        <f t="shared" si="176"/>
        <v>4.416666666666667</v>
      </c>
      <c r="G306">
        <f t="shared" si="177"/>
        <v>8.420847434902532</v>
      </c>
      <c r="BF306" s="17"/>
    </row>
    <row r="307" spans="2:58" x14ac:dyDescent="0.25">
      <c r="B307">
        <v>2</v>
      </c>
      <c r="C307">
        <v>55</v>
      </c>
      <c r="D307" t="s">
        <v>299</v>
      </c>
      <c r="E307">
        <v>250704283.403586</v>
      </c>
      <c r="F307">
        <f t="shared" si="176"/>
        <v>4.5</v>
      </c>
      <c r="G307">
        <f t="shared" si="177"/>
        <v>8.3991617541522707</v>
      </c>
      <c r="BF307" s="17"/>
    </row>
    <row r="308" spans="2:58" x14ac:dyDescent="0.25">
      <c r="B308">
        <v>2</v>
      </c>
      <c r="C308">
        <v>56</v>
      </c>
      <c r="D308" t="s">
        <v>300</v>
      </c>
      <c r="E308">
        <v>284230786.08752197</v>
      </c>
      <c r="F308">
        <f t="shared" si="176"/>
        <v>4.583333333333333</v>
      </c>
      <c r="G308">
        <f t="shared" si="177"/>
        <v>8.4536711161805247</v>
      </c>
      <c r="BF308" s="17"/>
    </row>
    <row r="309" spans="2:58" x14ac:dyDescent="0.25">
      <c r="B309">
        <v>2</v>
      </c>
      <c r="C309">
        <v>57</v>
      </c>
      <c r="D309" t="s">
        <v>301</v>
      </c>
      <c r="E309">
        <v>290020137.625615</v>
      </c>
      <c r="F309">
        <f t="shared" si="176"/>
        <v>4.666666666666667</v>
      </c>
      <c r="G309">
        <f t="shared" si="177"/>
        <v>8.4624281542991202</v>
      </c>
      <c r="BF309" s="17"/>
    </row>
    <row r="310" spans="2:58" x14ac:dyDescent="0.25">
      <c r="B310">
        <v>2</v>
      </c>
      <c r="C310">
        <v>58</v>
      </c>
      <c r="D310" t="s">
        <v>302</v>
      </c>
      <c r="E310">
        <v>256040558.62728</v>
      </c>
      <c r="F310">
        <f t="shared" si="176"/>
        <v>4.75</v>
      </c>
      <c r="G310">
        <f t="shared" si="177"/>
        <v>8.4083087660650762</v>
      </c>
      <c r="BF310" s="17"/>
    </row>
    <row r="311" spans="2:58" x14ac:dyDescent="0.25">
      <c r="B311">
        <v>2</v>
      </c>
      <c r="C311">
        <v>59</v>
      </c>
      <c r="D311" t="s">
        <v>303</v>
      </c>
      <c r="E311">
        <v>281656987.46982998</v>
      </c>
      <c r="F311">
        <f t="shared" si="176"/>
        <v>4.833333333333333</v>
      </c>
      <c r="G311">
        <f t="shared" si="177"/>
        <v>8.4497205298726197</v>
      </c>
      <c r="BF311" s="17"/>
    </row>
    <row r="312" spans="2:58" x14ac:dyDescent="0.25">
      <c r="B312">
        <v>2</v>
      </c>
      <c r="C312">
        <v>60</v>
      </c>
      <c r="D312" t="s">
        <v>304</v>
      </c>
      <c r="E312">
        <v>323909114.101367</v>
      </c>
      <c r="F312">
        <f t="shared" si="176"/>
        <v>4.916666666666667</v>
      </c>
      <c r="G312">
        <f t="shared" si="177"/>
        <v>8.5104231682887903</v>
      </c>
      <c r="BF312" s="17"/>
    </row>
    <row r="313" spans="2:58" x14ac:dyDescent="0.25">
      <c r="B313">
        <v>2</v>
      </c>
      <c r="C313">
        <v>61</v>
      </c>
      <c r="D313" t="s">
        <v>305</v>
      </c>
      <c r="E313">
        <v>307044824.98625499</v>
      </c>
      <c r="F313">
        <f t="shared" si="176"/>
        <v>5</v>
      </c>
      <c r="G313">
        <f t="shared" si="177"/>
        <v>8.4872017820671442</v>
      </c>
      <c r="BF313" s="17"/>
    </row>
    <row r="314" spans="2:58" x14ac:dyDescent="0.25">
      <c r="B314">
        <v>2</v>
      </c>
      <c r="C314">
        <v>62</v>
      </c>
      <c r="D314" t="s">
        <v>306</v>
      </c>
      <c r="E314">
        <v>286137299.08306497</v>
      </c>
      <c r="F314">
        <f t="shared" si="176"/>
        <v>5.083333333333333</v>
      </c>
      <c r="G314">
        <f t="shared" si="177"/>
        <v>8.4565744734295993</v>
      </c>
      <c r="BF314" s="17"/>
    </row>
    <row r="315" spans="2:58" x14ac:dyDescent="0.25">
      <c r="B315">
        <v>2</v>
      </c>
      <c r="C315">
        <v>63</v>
      </c>
      <c r="D315" t="s">
        <v>307</v>
      </c>
      <c r="E315">
        <v>333257615.90695202</v>
      </c>
      <c r="F315">
        <f t="shared" si="176"/>
        <v>5.166666666666667</v>
      </c>
      <c r="G315">
        <f t="shared" si="177"/>
        <v>8.5227800830928597</v>
      </c>
      <c r="BF315" s="17"/>
    </row>
    <row r="316" spans="2:58" x14ac:dyDescent="0.25">
      <c r="B316">
        <v>2</v>
      </c>
      <c r="C316">
        <v>64</v>
      </c>
      <c r="D316" t="s">
        <v>308</v>
      </c>
      <c r="E316">
        <v>305468881.17029101</v>
      </c>
      <c r="F316">
        <f t="shared" si="176"/>
        <v>5.25</v>
      </c>
      <c r="G316">
        <f t="shared" si="177"/>
        <v>8.4849669742368654</v>
      </c>
      <c r="BF316" s="17"/>
    </row>
    <row r="317" spans="2:58" x14ac:dyDescent="0.25">
      <c r="B317">
        <v>2</v>
      </c>
      <c r="C317">
        <v>65</v>
      </c>
      <c r="D317" t="s">
        <v>309</v>
      </c>
      <c r="E317">
        <v>418566835.01315898</v>
      </c>
      <c r="F317">
        <f t="shared" si="176"/>
        <v>5.333333333333333</v>
      </c>
      <c r="G317">
        <f t="shared" si="177"/>
        <v>8.6217648142048056</v>
      </c>
      <c r="BF317" s="17"/>
    </row>
    <row r="318" spans="2:58" x14ac:dyDescent="0.25">
      <c r="B318">
        <v>2</v>
      </c>
      <c r="C318">
        <v>66</v>
      </c>
      <c r="D318" t="s">
        <v>310</v>
      </c>
      <c r="E318">
        <v>319885426.31206399</v>
      </c>
      <c r="F318">
        <f t="shared" si="176"/>
        <v>5.416666666666667</v>
      </c>
      <c r="G318">
        <f t="shared" si="177"/>
        <v>8.5049944544747689</v>
      </c>
      <c r="BF318" s="17"/>
    </row>
    <row r="319" spans="2:58" x14ac:dyDescent="0.25">
      <c r="B319">
        <v>2</v>
      </c>
      <c r="C319">
        <v>67</v>
      </c>
      <c r="D319" t="s">
        <v>311</v>
      </c>
      <c r="E319">
        <v>368915169.59735602</v>
      </c>
      <c r="F319">
        <f t="shared" si="176"/>
        <v>5.5</v>
      </c>
      <c r="G319">
        <f t="shared" si="177"/>
        <v>8.5669265135541917</v>
      </c>
      <c r="BF319" s="17"/>
    </row>
    <row r="320" spans="2:58" x14ac:dyDescent="0.25">
      <c r="B320">
        <v>2</v>
      </c>
      <c r="C320">
        <v>68</v>
      </c>
      <c r="D320" t="s">
        <v>312</v>
      </c>
      <c r="E320">
        <v>453182511.91449398</v>
      </c>
      <c r="F320">
        <f t="shared" si="176"/>
        <v>5.583333333333333</v>
      </c>
      <c r="G320">
        <f t="shared" si="177"/>
        <v>8.6562731423088</v>
      </c>
      <c r="BF320" s="17"/>
    </row>
    <row r="321" spans="2:58" x14ac:dyDescent="0.25">
      <c r="B321">
        <v>2</v>
      </c>
      <c r="C321">
        <v>69</v>
      </c>
      <c r="D321" t="s">
        <v>313</v>
      </c>
      <c r="E321">
        <v>517704546.68306297</v>
      </c>
      <c r="F321">
        <f t="shared" si="176"/>
        <v>5.666666666666667</v>
      </c>
      <c r="G321">
        <f t="shared" si="177"/>
        <v>8.7140819791419766</v>
      </c>
      <c r="BF321" s="17"/>
    </row>
    <row r="322" spans="2:58" x14ac:dyDescent="0.25">
      <c r="B322">
        <v>2</v>
      </c>
      <c r="C322">
        <v>70</v>
      </c>
      <c r="D322" t="s">
        <v>314</v>
      </c>
      <c r="E322">
        <v>492646691.89121401</v>
      </c>
      <c r="F322">
        <f t="shared" si="176"/>
        <v>5.75</v>
      </c>
      <c r="G322">
        <f t="shared" si="177"/>
        <v>8.6925355708602137</v>
      </c>
      <c r="BF322" s="17"/>
    </row>
    <row r="323" spans="2:58" x14ac:dyDescent="0.25">
      <c r="B323">
        <v>2</v>
      </c>
      <c r="C323">
        <v>71</v>
      </c>
      <c r="D323" t="s">
        <v>315</v>
      </c>
      <c r="E323">
        <v>712881305.99373901</v>
      </c>
      <c r="F323">
        <f t="shared" si="176"/>
        <v>5.833333333333333</v>
      </c>
      <c r="G323">
        <f t="shared" si="177"/>
        <v>8.853017226285143</v>
      </c>
      <c r="BF323" s="17"/>
    </row>
    <row r="324" spans="2:58" x14ac:dyDescent="0.25">
      <c r="B324">
        <v>2</v>
      </c>
      <c r="C324">
        <v>72</v>
      </c>
      <c r="D324" t="s">
        <v>316</v>
      </c>
      <c r="E324">
        <v>920329631.50093102</v>
      </c>
      <c r="F324">
        <f t="shared" si="176"/>
        <v>5.916666666666667</v>
      </c>
      <c r="G324">
        <f t="shared" si="177"/>
        <v>8.9639434050648905</v>
      </c>
      <c r="BF324" s="17"/>
    </row>
    <row r="325" spans="2:58" x14ac:dyDescent="0.25">
      <c r="B325">
        <v>2</v>
      </c>
      <c r="C325">
        <v>73</v>
      </c>
      <c r="D325" t="s">
        <v>317</v>
      </c>
      <c r="E325">
        <v>845225005.85798001</v>
      </c>
      <c r="F325">
        <f t="shared" si="176"/>
        <v>6</v>
      </c>
      <c r="G325">
        <f t="shared" si="177"/>
        <v>8.9269723371089675</v>
      </c>
      <c r="BF325" s="17"/>
    </row>
    <row r="326" spans="2:58" x14ac:dyDescent="0.25">
      <c r="B326">
        <v>2</v>
      </c>
      <c r="C326">
        <v>74</v>
      </c>
      <c r="D326" t="s">
        <v>318</v>
      </c>
      <c r="E326">
        <v>853451995.07855296</v>
      </c>
      <c r="F326">
        <f t="shared" si="176"/>
        <v>6.083333333333333</v>
      </c>
      <c r="G326">
        <f t="shared" si="177"/>
        <v>8.9311790979653232</v>
      </c>
      <c r="BF326" s="17"/>
    </row>
    <row r="327" spans="2:58" x14ac:dyDescent="0.25">
      <c r="B327">
        <v>2</v>
      </c>
      <c r="C327">
        <v>75</v>
      </c>
      <c r="D327" t="s">
        <v>319</v>
      </c>
      <c r="E327">
        <v>1265875543.2690499</v>
      </c>
      <c r="F327">
        <f t="shared" si="176"/>
        <v>6.166666666666667</v>
      </c>
      <c r="G327">
        <f t="shared" si="177"/>
        <v>9.1023910093713418</v>
      </c>
      <c r="BF327" s="17"/>
    </row>
    <row r="328" spans="2:58" x14ac:dyDescent="0.25">
      <c r="B328">
        <v>2</v>
      </c>
      <c r="C328">
        <v>76</v>
      </c>
      <c r="D328" t="s">
        <v>320</v>
      </c>
      <c r="E328">
        <v>1508120524.4577301</v>
      </c>
      <c r="F328">
        <f t="shared" si="176"/>
        <v>6.25</v>
      </c>
      <c r="G328">
        <f t="shared" si="177"/>
        <v>9.1784360504298554</v>
      </c>
      <c r="BF328" s="17"/>
    </row>
    <row r="329" spans="2:58" x14ac:dyDescent="0.25">
      <c r="B329">
        <v>2</v>
      </c>
      <c r="C329">
        <v>77</v>
      </c>
      <c r="D329" t="s">
        <v>321</v>
      </c>
      <c r="E329">
        <v>1564215365.1015899</v>
      </c>
      <c r="F329">
        <f t="shared" si="176"/>
        <v>6.333333333333333</v>
      </c>
      <c r="G329">
        <f t="shared" si="177"/>
        <v>9.1942965475959948</v>
      </c>
      <c r="BF329" s="17"/>
    </row>
    <row r="330" spans="2:58" x14ac:dyDescent="0.25">
      <c r="B330">
        <v>2</v>
      </c>
      <c r="C330">
        <v>78</v>
      </c>
      <c r="D330" t="s">
        <v>322</v>
      </c>
      <c r="E330">
        <v>1437595939.34516</v>
      </c>
      <c r="F330">
        <f t="shared" si="176"/>
        <v>6.416666666666667</v>
      </c>
      <c r="G330">
        <f t="shared" si="177"/>
        <v>9.1576368373880062</v>
      </c>
      <c r="BF330" s="17"/>
    </row>
    <row r="331" spans="2:58" x14ac:dyDescent="0.25">
      <c r="B331">
        <v>2</v>
      </c>
      <c r="C331">
        <v>79</v>
      </c>
      <c r="D331" t="s">
        <v>323</v>
      </c>
      <c r="E331">
        <v>1705142419.23877</v>
      </c>
      <c r="F331">
        <f t="shared" si="176"/>
        <v>6.5</v>
      </c>
      <c r="G331">
        <f t="shared" si="177"/>
        <v>9.231760658581539</v>
      </c>
      <c r="BF331" s="17"/>
    </row>
    <row r="332" spans="2:58" x14ac:dyDescent="0.25">
      <c r="B332">
        <v>2</v>
      </c>
      <c r="C332">
        <v>80</v>
      </c>
      <c r="D332" t="s">
        <v>324</v>
      </c>
      <c r="E332">
        <v>1711391947.0408101</v>
      </c>
      <c r="F332">
        <f t="shared" si="176"/>
        <v>6.583333333333333</v>
      </c>
      <c r="G332">
        <f t="shared" si="177"/>
        <v>9.233349484084286</v>
      </c>
      <c r="BF332" s="17"/>
    </row>
    <row r="333" spans="2:58" x14ac:dyDescent="0.25">
      <c r="B333">
        <v>2</v>
      </c>
      <c r="C333">
        <v>81</v>
      </c>
      <c r="D333" t="s">
        <v>325</v>
      </c>
      <c r="E333">
        <v>1477510495.50085</v>
      </c>
      <c r="F333">
        <f t="shared" si="176"/>
        <v>6.666666666666667</v>
      </c>
      <c r="G333">
        <f t="shared" si="177"/>
        <v>9.1695305745765854</v>
      </c>
      <c r="BF333" s="17"/>
    </row>
    <row r="334" spans="2:58" x14ac:dyDescent="0.25">
      <c r="B334">
        <v>2</v>
      </c>
      <c r="C334">
        <v>82</v>
      </c>
      <c r="D334" t="s">
        <v>326</v>
      </c>
      <c r="E334">
        <v>1169991847.9357901</v>
      </c>
      <c r="F334">
        <f t="shared" si="176"/>
        <v>6.75</v>
      </c>
      <c r="G334">
        <f t="shared" si="177"/>
        <v>9.0681828357557031</v>
      </c>
      <c r="BF334" s="17"/>
    </row>
    <row r="335" spans="2:58" x14ac:dyDescent="0.25">
      <c r="B335">
        <v>2</v>
      </c>
      <c r="C335">
        <v>83</v>
      </c>
      <c r="D335" t="s">
        <v>327</v>
      </c>
      <c r="E335">
        <v>1687557677.1601501</v>
      </c>
      <c r="F335">
        <f t="shared" si="176"/>
        <v>6.833333333333333</v>
      </c>
      <c r="G335">
        <f t="shared" si="177"/>
        <v>9.2272586250256232</v>
      </c>
      <c r="BF335" s="17"/>
    </row>
    <row r="336" spans="2:58" x14ac:dyDescent="0.25">
      <c r="B336">
        <v>2</v>
      </c>
      <c r="C336">
        <v>84</v>
      </c>
      <c r="D336" t="s">
        <v>328</v>
      </c>
      <c r="E336">
        <v>1343683452.2348599</v>
      </c>
      <c r="F336">
        <f t="shared" si="176"/>
        <v>6.916666666666667</v>
      </c>
      <c r="G336">
        <f t="shared" si="177"/>
        <v>9.1282969687626689</v>
      </c>
      <c r="BF336" s="17"/>
    </row>
    <row r="337" spans="2:58" x14ac:dyDescent="0.25">
      <c r="B337">
        <v>2</v>
      </c>
      <c r="C337">
        <v>85</v>
      </c>
      <c r="D337" t="s">
        <v>329</v>
      </c>
      <c r="E337">
        <v>1475928888.7184701</v>
      </c>
      <c r="F337">
        <f t="shared" si="176"/>
        <v>7</v>
      </c>
      <c r="G337">
        <f t="shared" si="177"/>
        <v>9.1690654333805561</v>
      </c>
      <c r="BF337" s="17"/>
    </row>
    <row r="338" spans="2:58" x14ac:dyDescent="0.25">
      <c r="B338">
        <v>2</v>
      </c>
      <c r="C338">
        <v>86</v>
      </c>
      <c r="D338" t="s">
        <v>330</v>
      </c>
      <c r="E338">
        <v>1166637832.60794</v>
      </c>
      <c r="F338">
        <f t="shared" si="176"/>
        <v>7.083333333333333</v>
      </c>
      <c r="G338">
        <f t="shared" si="177"/>
        <v>9.0669360559500323</v>
      </c>
      <c r="BF338" s="17"/>
    </row>
    <row r="339" spans="2:58" x14ac:dyDescent="0.25">
      <c r="B339">
        <v>2</v>
      </c>
      <c r="C339">
        <v>87</v>
      </c>
      <c r="D339" t="s">
        <v>331</v>
      </c>
      <c r="E339">
        <v>1431424988.36796</v>
      </c>
      <c r="F339">
        <f t="shared" ref="F339:F402" si="178">(C339-1)*5/60</f>
        <v>7.166666666666667</v>
      </c>
      <c r="G339">
        <f t="shared" ref="G339:G402" si="179">LOG10(E339)</f>
        <v>9.1557685944173901</v>
      </c>
      <c r="BF339" s="17"/>
    </row>
    <row r="340" spans="2:58" x14ac:dyDescent="0.25">
      <c r="B340">
        <v>2</v>
      </c>
      <c r="C340">
        <v>88</v>
      </c>
      <c r="D340" t="s">
        <v>332</v>
      </c>
      <c r="E340">
        <v>1493697630.4006701</v>
      </c>
      <c r="F340">
        <f t="shared" si="178"/>
        <v>7.25</v>
      </c>
      <c r="G340">
        <f t="shared" si="179"/>
        <v>9.1742626920316557</v>
      </c>
      <c r="BF340" s="17"/>
    </row>
    <row r="341" spans="2:58" x14ac:dyDescent="0.25">
      <c r="B341">
        <v>2</v>
      </c>
      <c r="C341">
        <v>89</v>
      </c>
      <c r="D341" t="s">
        <v>333</v>
      </c>
      <c r="E341">
        <v>1321045949.00881</v>
      </c>
      <c r="F341">
        <f t="shared" si="178"/>
        <v>7.333333333333333</v>
      </c>
      <c r="G341">
        <f t="shared" si="179"/>
        <v>9.1209179236356661</v>
      </c>
      <c r="BF341" s="17"/>
    </row>
    <row r="342" spans="2:58" x14ac:dyDescent="0.25">
      <c r="B342">
        <v>2</v>
      </c>
      <c r="C342">
        <v>90</v>
      </c>
      <c r="D342" t="s">
        <v>334</v>
      </c>
      <c r="E342">
        <v>1474685553.1467199</v>
      </c>
      <c r="F342">
        <f t="shared" si="178"/>
        <v>7.416666666666667</v>
      </c>
      <c r="G342">
        <f t="shared" si="179"/>
        <v>9.1686994256756762</v>
      </c>
      <c r="BF342" s="17"/>
    </row>
    <row r="343" spans="2:58" x14ac:dyDescent="0.25">
      <c r="B343">
        <v>2</v>
      </c>
      <c r="C343">
        <v>91</v>
      </c>
      <c r="D343" t="s">
        <v>335</v>
      </c>
      <c r="E343">
        <v>1373241848.02932</v>
      </c>
      <c r="F343">
        <f t="shared" si="178"/>
        <v>7.5</v>
      </c>
      <c r="G343">
        <f t="shared" si="179"/>
        <v>9.1377470296002663</v>
      </c>
      <c r="AG343">
        <f t="shared" ref="AG343:AG404" si="180">F342</f>
        <v>7.416666666666667</v>
      </c>
      <c r="BF343" s="17"/>
    </row>
    <row r="344" spans="2:58" x14ac:dyDescent="0.25">
      <c r="B344">
        <v>2</v>
      </c>
      <c r="C344">
        <v>92</v>
      </c>
      <c r="D344" t="s">
        <v>336</v>
      </c>
      <c r="E344">
        <v>1291758191.82705</v>
      </c>
      <c r="F344">
        <f t="shared" si="178"/>
        <v>7.583333333333333</v>
      </c>
      <c r="G344">
        <f t="shared" si="179"/>
        <v>9.1111812243527908</v>
      </c>
      <c r="AG344">
        <f t="shared" si="180"/>
        <v>7.5</v>
      </c>
      <c r="BF344" s="17"/>
    </row>
    <row r="345" spans="2:58" x14ac:dyDescent="0.25">
      <c r="B345">
        <v>2</v>
      </c>
      <c r="C345">
        <v>93</v>
      </c>
      <c r="D345" t="s">
        <v>337</v>
      </c>
      <c r="E345">
        <v>1769285205.40821</v>
      </c>
      <c r="F345">
        <f t="shared" si="178"/>
        <v>7.666666666666667</v>
      </c>
      <c r="G345">
        <f t="shared" si="179"/>
        <v>9.2477978459968959</v>
      </c>
      <c r="AG345">
        <f t="shared" si="180"/>
        <v>7.583333333333333</v>
      </c>
      <c r="BF345" s="17"/>
    </row>
    <row r="346" spans="2:58" x14ac:dyDescent="0.25">
      <c r="B346">
        <v>2</v>
      </c>
      <c r="C346">
        <v>94</v>
      </c>
      <c r="D346" t="s">
        <v>338</v>
      </c>
      <c r="E346">
        <v>1688834022.7737801</v>
      </c>
      <c r="F346">
        <f t="shared" si="178"/>
        <v>7.75</v>
      </c>
      <c r="G346">
        <f t="shared" si="179"/>
        <v>9.2275869695618429</v>
      </c>
      <c r="AG346">
        <f t="shared" si="180"/>
        <v>7.666666666666667</v>
      </c>
      <c r="BF346" s="17"/>
    </row>
    <row r="347" spans="2:58" x14ac:dyDescent="0.25">
      <c r="B347">
        <v>2</v>
      </c>
      <c r="C347">
        <v>95</v>
      </c>
      <c r="D347" t="s">
        <v>339</v>
      </c>
      <c r="E347">
        <v>1607044582.9851601</v>
      </c>
      <c r="F347">
        <f t="shared" si="178"/>
        <v>7.833333333333333</v>
      </c>
      <c r="G347">
        <f t="shared" si="179"/>
        <v>9.2060279252237454</v>
      </c>
      <c r="AG347">
        <f t="shared" si="180"/>
        <v>7.75</v>
      </c>
      <c r="BF347" s="17"/>
    </row>
    <row r="348" spans="2:58" x14ac:dyDescent="0.25">
      <c r="B348">
        <v>2</v>
      </c>
      <c r="C348">
        <v>96</v>
      </c>
      <c r="D348" t="s">
        <v>340</v>
      </c>
      <c r="E348">
        <v>1449292202.38166</v>
      </c>
      <c r="F348">
        <f t="shared" si="178"/>
        <v>7.916666666666667</v>
      </c>
      <c r="G348">
        <f t="shared" si="179"/>
        <v>9.1611559555804138</v>
      </c>
      <c r="AG348">
        <f t="shared" si="180"/>
        <v>7.833333333333333</v>
      </c>
      <c r="BF348" s="17"/>
    </row>
    <row r="349" spans="2:58" x14ac:dyDescent="0.25">
      <c r="B349">
        <v>2</v>
      </c>
      <c r="C349">
        <v>97</v>
      </c>
      <c r="D349" t="s">
        <v>341</v>
      </c>
      <c r="E349">
        <v>1956519653.6937001</v>
      </c>
      <c r="F349">
        <f t="shared" si="178"/>
        <v>8</v>
      </c>
      <c r="G349">
        <f t="shared" si="179"/>
        <v>9.2914842148474079</v>
      </c>
      <c r="AG349">
        <f t="shared" si="180"/>
        <v>7.916666666666667</v>
      </c>
      <c r="BF349" s="17"/>
    </row>
    <row r="350" spans="2:58" x14ac:dyDescent="0.25">
      <c r="B350">
        <v>2</v>
      </c>
      <c r="C350">
        <v>98</v>
      </c>
      <c r="D350" t="s">
        <v>342</v>
      </c>
      <c r="E350">
        <v>1393215030.8908</v>
      </c>
      <c r="F350">
        <f t="shared" si="178"/>
        <v>8.0833333333333339</v>
      </c>
      <c r="G350">
        <f t="shared" si="179"/>
        <v>9.144018151256855</v>
      </c>
      <c r="AG350">
        <f t="shared" si="180"/>
        <v>8</v>
      </c>
      <c r="BF350" s="17"/>
    </row>
    <row r="351" spans="2:58" x14ac:dyDescent="0.25">
      <c r="B351">
        <v>2</v>
      </c>
      <c r="C351">
        <v>99</v>
      </c>
      <c r="D351" t="s">
        <v>343</v>
      </c>
      <c r="E351">
        <v>1521665452.6147599</v>
      </c>
      <c r="F351">
        <f t="shared" si="178"/>
        <v>8.1666666666666661</v>
      </c>
      <c r="G351">
        <f t="shared" si="179"/>
        <v>9.1823191806514739</v>
      </c>
      <c r="AG351">
        <f t="shared" si="180"/>
        <v>8.0833333333333339</v>
      </c>
      <c r="BF351" s="17"/>
    </row>
    <row r="352" spans="2:58" x14ac:dyDescent="0.25">
      <c r="B352">
        <v>2</v>
      </c>
      <c r="C352">
        <v>100</v>
      </c>
      <c r="D352" t="s">
        <v>344</v>
      </c>
      <c r="E352">
        <v>1583146598.8726001</v>
      </c>
      <c r="F352">
        <f t="shared" si="178"/>
        <v>8.25</v>
      </c>
      <c r="G352">
        <f t="shared" si="179"/>
        <v>9.1995211322556329</v>
      </c>
      <c r="AG352">
        <f t="shared" si="180"/>
        <v>8.1666666666666661</v>
      </c>
      <c r="BF352" s="17"/>
    </row>
    <row r="353" spans="2:58" x14ac:dyDescent="0.25">
      <c r="B353">
        <v>2</v>
      </c>
      <c r="C353">
        <v>101</v>
      </c>
      <c r="D353" t="s">
        <v>345</v>
      </c>
      <c r="E353">
        <v>1434344948.2880399</v>
      </c>
      <c r="F353">
        <f t="shared" si="178"/>
        <v>8.3333333333333339</v>
      </c>
      <c r="G353">
        <f t="shared" si="179"/>
        <v>9.1566536081816103</v>
      </c>
      <c r="AG353">
        <f t="shared" si="180"/>
        <v>8.25</v>
      </c>
      <c r="BF353" s="17"/>
    </row>
    <row r="354" spans="2:58" x14ac:dyDescent="0.25">
      <c r="B354">
        <v>2</v>
      </c>
      <c r="C354">
        <v>102</v>
      </c>
      <c r="D354" t="s">
        <v>346</v>
      </c>
      <c r="E354">
        <v>1694231985.7757599</v>
      </c>
      <c r="F354">
        <f t="shared" si="178"/>
        <v>8.4166666666666661</v>
      </c>
      <c r="G354">
        <f t="shared" si="179"/>
        <v>9.2289728766229526</v>
      </c>
      <c r="AG354">
        <f t="shared" si="180"/>
        <v>8.3333333333333339</v>
      </c>
      <c r="BF354" s="17"/>
    </row>
    <row r="355" spans="2:58" x14ac:dyDescent="0.25">
      <c r="B355">
        <v>2</v>
      </c>
      <c r="C355">
        <v>103</v>
      </c>
      <c r="D355" t="s">
        <v>347</v>
      </c>
      <c r="E355">
        <v>1603434666.2728601</v>
      </c>
      <c r="F355">
        <f t="shared" si="178"/>
        <v>8.5</v>
      </c>
      <c r="G355">
        <f t="shared" si="179"/>
        <v>9.2050512688137349</v>
      </c>
      <c r="AG355">
        <f t="shared" si="180"/>
        <v>8.4166666666666661</v>
      </c>
      <c r="BF355" s="17"/>
    </row>
    <row r="356" spans="2:58" x14ac:dyDescent="0.25">
      <c r="B356">
        <v>2</v>
      </c>
      <c r="C356">
        <v>104</v>
      </c>
      <c r="D356" t="s">
        <v>348</v>
      </c>
      <c r="E356">
        <v>1317991845.3235199</v>
      </c>
      <c r="F356">
        <f t="shared" si="178"/>
        <v>8.5833333333333339</v>
      </c>
      <c r="G356">
        <f t="shared" si="179"/>
        <v>9.1199127232003629</v>
      </c>
      <c r="AG356">
        <f t="shared" si="180"/>
        <v>8.5</v>
      </c>
      <c r="BF356" s="17"/>
    </row>
    <row r="357" spans="2:58" x14ac:dyDescent="0.25">
      <c r="B357">
        <v>2</v>
      </c>
      <c r="C357">
        <v>105</v>
      </c>
      <c r="D357" t="s">
        <v>349</v>
      </c>
      <c r="E357">
        <v>1144562465.5348201</v>
      </c>
      <c r="F357">
        <f t="shared" si="178"/>
        <v>8.6666666666666661</v>
      </c>
      <c r="G357">
        <f t="shared" si="179"/>
        <v>9.0586394996726742</v>
      </c>
      <c r="AG357">
        <f t="shared" si="180"/>
        <v>8.5833333333333339</v>
      </c>
      <c r="BF357" s="17"/>
    </row>
    <row r="358" spans="2:58" x14ac:dyDescent="0.25">
      <c r="B358">
        <v>2</v>
      </c>
      <c r="C358">
        <v>106</v>
      </c>
      <c r="D358" t="s">
        <v>350</v>
      </c>
      <c r="E358">
        <v>1421195064.3174701</v>
      </c>
      <c r="F358">
        <f t="shared" si="178"/>
        <v>8.75</v>
      </c>
      <c r="G358">
        <f t="shared" si="179"/>
        <v>9.152653690554267</v>
      </c>
      <c r="AG358">
        <f t="shared" si="180"/>
        <v>8.6666666666666661</v>
      </c>
      <c r="BF358" s="17"/>
    </row>
    <row r="359" spans="2:58" x14ac:dyDescent="0.25">
      <c r="B359">
        <v>2</v>
      </c>
      <c r="C359">
        <v>107</v>
      </c>
      <c r="D359" t="s">
        <v>351</v>
      </c>
      <c r="E359">
        <v>1752989091.47121</v>
      </c>
      <c r="F359">
        <f t="shared" si="178"/>
        <v>8.8333333333333339</v>
      </c>
      <c r="G359">
        <f t="shared" si="179"/>
        <v>9.2437792135674979</v>
      </c>
      <c r="AG359">
        <f t="shared" si="180"/>
        <v>8.75</v>
      </c>
      <c r="BF359" s="17"/>
    </row>
    <row r="360" spans="2:58" x14ac:dyDescent="0.25">
      <c r="B360">
        <v>2</v>
      </c>
      <c r="C360">
        <v>108</v>
      </c>
      <c r="D360" t="s">
        <v>352</v>
      </c>
      <c r="E360">
        <v>1264112035.3099501</v>
      </c>
      <c r="F360">
        <f t="shared" si="178"/>
        <v>8.9166666666666661</v>
      </c>
      <c r="G360">
        <f t="shared" si="179"/>
        <v>9.1017855661620928</v>
      </c>
      <c r="AG360">
        <f t="shared" si="180"/>
        <v>8.8333333333333339</v>
      </c>
      <c r="BF360" s="17"/>
    </row>
    <row r="361" spans="2:58" x14ac:dyDescent="0.25">
      <c r="B361">
        <v>2</v>
      </c>
      <c r="C361">
        <v>109</v>
      </c>
      <c r="D361" t="s">
        <v>353</v>
      </c>
      <c r="E361">
        <v>1678067156.0161099</v>
      </c>
      <c r="F361">
        <f t="shared" si="178"/>
        <v>9</v>
      </c>
      <c r="G361">
        <f t="shared" si="179"/>
        <v>9.2248093372457305</v>
      </c>
      <c r="AG361">
        <f t="shared" si="180"/>
        <v>8.9166666666666661</v>
      </c>
      <c r="BF361" s="17"/>
    </row>
    <row r="362" spans="2:58" x14ac:dyDescent="0.25">
      <c r="B362">
        <v>2</v>
      </c>
      <c r="C362">
        <v>110</v>
      </c>
      <c r="D362" t="s">
        <v>354</v>
      </c>
      <c r="E362">
        <v>1866921097.03933</v>
      </c>
      <c r="F362">
        <f t="shared" si="178"/>
        <v>9.0833333333333339</v>
      </c>
      <c r="G362">
        <f t="shared" si="179"/>
        <v>9.2711259634528052</v>
      </c>
      <c r="AG362">
        <f t="shared" si="180"/>
        <v>9</v>
      </c>
      <c r="BF362" s="17"/>
    </row>
    <row r="363" spans="2:58" x14ac:dyDescent="0.25">
      <c r="B363">
        <v>2</v>
      </c>
      <c r="C363">
        <v>111</v>
      </c>
      <c r="D363" t="s">
        <v>355</v>
      </c>
      <c r="E363">
        <v>2253234974.1204</v>
      </c>
      <c r="F363">
        <f t="shared" si="178"/>
        <v>9.1666666666666661</v>
      </c>
      <c r="G363">
        <f t="shared" si="179"/>
        <v>9.3528064836203075</v>
      </c>
      <c r="AG363">
        <f t="shared" si="180"/>
        <v>9.0833333333333339</v>
      </c>
      <c r="BF363" s="17"/>
    </row>
    <row r="364" spans="2:58" x14ac:dyDescent="0.25">
      <c r="B364">
        <v>2</v>
      </c>
      <c r="C364">
        <v>112</v>
      </c>
      <c r="D364" t="s">
        <v>356</v>
      </c>
      <c r="E364">
        <v>1647157433.26526</v>
      </c>
      <c r="F364">
        <f t="shared" si="178"/>
        <v>9.25</v>
      </c>
      <c r="G364">
        <f t="shared" si="179"/>
        <v>9.2167351104817108</v>
      </c>
      <c r="AG364">
        <f t="shared" si="180"/>
        <v>9.1666666666666661</v>
      </c>
      <c r="BF364" s="17"/>
    </row>
    <row r="365" spans="2:58" x14ac:dyDescent="0.25">
      <c r="B365">
        <v>2</v>
      </c>
      <c r="C365">
        <v>113</v>
      </c>
      <c r="D365" t="s">
        <v>357</v>
      </c>
      <c r="E365">
        <v>2204080920.9298701</v>
      </c>
      <c r="F365">
        <f t="shared" si="178"/>
        <v>9.3333333333333339</v>
      </c>
      <c r="G365">
        <f t="shared" si="179"/>
        <v>9.3432275352197536</v>
      </c>
      <c r="AG365">
        <f t="shared" si="180"/>
        <v>9.25</v>
      </c>
      <c r="BF365" s="17"/>
    </row>
    <row r="366" spans="2:58" x14ac:dyDescent="0.25">
      <c r="B366">
        <v>2</v>
      </c>
      <c r="C366">
        <v>114</v>
      </c>
      <c r="D366" t="s">
        <v>358</v>
      </c>
      <c r="E366">
        <v>1830242141.35619</v>
      </c>
      <c r="F366">
        <f t="shared" si="178"/>
        <v>9.4166666666666661</v>
      </c>
      <c r="G366">
        <f t="shared" si="179"/>
        <v>9.2625085507676648</v>
      </c>
      <c r="AG366">
        <f t="shared" si="180"/>
        <v>9.3333333333333339</v>
      </c>
      <c r="BF366" s="17"/>
    </row>
    <row r="367" spans="2:58" x14ac:dyDescent="0.25">
      <c r="B367">
        <v>2</v>
      </c>
      <c r="C367">
        <v>115</v>
      </c>
      <c r="D367" t="s">
        <v>359</v>
      </c>
      <c r="E367">
        <v>1502980747.19911</v>
      </c>
      <c r="F367">
        <f t="shared" si="178"/>
        <v>9.5</v>
      </c>
      <c r="G367">
        <f t="shared" si="179"/>
        <v>9.1769534174207461</v>
      </c>
      <c r="AG367">
        <f t="shared" si="180"/>
        <v>9.4166666666666661</v>
      </c>
      <c r="BF367" s="17"/>
    </row>
    <row r="368" spans="2:58" x14ac:dyDescent="0.25">
      <c r="B368">
        <v>2</v>
      </c>
      <c r="C368">
        <v>116</v>
      </c>
      <c r="D368" t="s">
        <v>360</v>
      </c>
      <c r="E368">
        <v>1807525552.2915201</v>
      </c>
      <c r="F368">
        <f t="shared" si="178"/>
        <v>9.5833333333333339</v>
      </c>
      <c r="G368">
        <f t="shared" si="179"/>
        <v>9.2570844454635353</v>
      </c>
      <c r="AG368">
        <f t="shared" si="180"/>
        <v>9.5</v>
      </c>
      <c r="BF368" s="17"/>
    </row>
    <row r="369" spans="2:58" x14ac:dyDescent="0.25">
      <c r="B369">
        <v>2</v>
      </c>
      <c r="C369">
        <v>117</v>
      </c>
      <c r="D369" t="s">
        <v>361</v>
      </c>
      <c r="E369">
        <v>1735366208.9045999</v>
      </c>
      <c r="F369">
        <f t="shared" si="178"/>
        <v>9.6666666666666661</v>
      </c>
      <c r="G369">
        <f t="shared" si="179"/>
        <v>9.2393911366048123</v>
      </c>
      <c r="AG369">
        <f t="shared" si="180"/>
        <v>9.5833333333333339</v>
      </c>
      <c r="BF369" s="17"/>
    </row>
    <row r="370" spans="2:58" x14ac:dyDescent="0.25">
      <c r="B370">
        <v>2</v>
      </c>
      <c r="C370">
        <v>118</v>
      </c>
      <c r="D370" t="s">
        <v>362</v>
      </c>
      <c r="E370">
        <v>1488356282.1049199</v>
      </c>
      <c r="F370">
        <f t="shared" si="178"/>
        <v>9.75</v>
      </c>
      <c r="G370">
        <f t="shared" si="179"/>
        <v>9.1727069048865584</v>
      </c>
      <c r="AG370">
        <f t="shared" si="180"/>
        <v>9.6666666666666661</v>
      </c>
      <c r="BF370" s="17"/>
    </row>
    <row r="371" spans="2:58" x14ac:dyDescent="0.25">
      <c r="B371">
        <v>2</v>
      </c>
      <c r="C371">
        <v>119</v>
      </c>
      <c r="D371" t="s">
        <v>363</v>
      </c>
      <c r="E371">
        <v>1882877816.3339801</v>
      </c>
      <c r="F371">
        <f t="shared" si="178"/>
        <v>9.8333333333333339</v>
      </c>
      <c r="G371">
        <f t="shared" si="179"/>
        <v>9.2748221387030174</v>
      </c>
      <c r="AG371">
        <f t="shared" si="180"/>
        <v>9.75</v>
      </c>
      <c r="BF371" s="17"/>
    </row>
    <row r="372" spans="2:58" x14ac:dyDescent="0.25">
      <c r="B372">
        <v>2</v>
      </c>
      <c r="C372">
        <v>120</v>
      </c>
      <c r="D372" t="s">
        <v>364</v>
      </c>
      <c r="E372">
        <v>2050358949.59882</v>
      </c>
      <c r="F372">
        <f t="shared" si="178"/>
        <v>9.9166666666666661</v>
      </c>
      <c r="G372">
        <f t="shared" si="179"/>
        <v>9.3118298982185319</v>
      </c>
      <c r="AG372">
        <f t="shared" si="180"/>
        <v>9.8333333333333339</v>
      </c>
      <c r="BF372" s="17"/>
    </row>
    <row r="373" spans="2:58" x14ac:dyDescent="0.25">
      <c r="B373">
        <v>2</v>
      </c>
      <c r="C373">
        <v>121</v>
      </c>
      <c r="D373" t="s">
        <v>365</v>
      </c>
      <c r="E373">
        <v>1866249723.3833599</v>
      </c>
      <c r="F373">
        <f t="shared" si="178"/>
        <v>10</v>
      </c>
      <c r="G373">
        <f t="shared" si="179"/>
        <v>9.2709697563617013</v>
      </c>
      <c r="AG373">
        <f t="shared" si="180"/>
        <v>9.9166666666666661</v>
      </c>
      <c r="BF373" s="17"/>
    </row>
    <row r="374" spans="2:58" x14ac:dyDescent="0.25">
      <c r="B374">
        <v>2</v>
      </c>
      <c r="C374">
        <v>122</v>
      </c>
      <c r="D374" t="s">
        <v>366</v>
      </c>
      <c r="E374">
        <v>1757733825.72123</v>
      </c>
      <c r="F374">
        <f t="shared" si="178"/>
        <v>10.083333333333334</v>
      </c>
      <c r="G374">
        <f t="shared" si="179"/>
        <v>9.2449531103437952</v>
      </c>
      <c r="AG374">
        <f t="shared" si="180"/>
        <v>10</v>
      </c>
      <c r="BF374" s="17"/>
    </row>
    <row r="375" spans="2:58" x14ac:dyDescent="0.25">
      <c r="B375">
        <v>2</v>
      </c>
      <c r="C375">
        <v>123</v>
      </c>
      <c r="D375" t="s">
        <v>367</v>
      </c>
      <c r="E375">
        <v>2097975831.5778601</v>
      </c>
      <c r="F375">
        <f t="shared" si="178"/>
        <v>10.166666666666666</v>
      </c>
      <c r="G375">
        <f t="shared" si="179"/>
        <v>9.3218004808676298</v>
      </c>
      <c r="AG375">
        <f t="shared" si="180"/>
        <v>10.083333333333334</v>
      </c>
      <c r="BF375" s="17"/>
    </row>
    <row r="376" spans="2:58" x14ac:dyDescent="0.25">
      <c r="B376">
        <v>2</v>
      </c>
      <c r="C376">
        <v>124</v>
      </c>
      <c r="D376" t="s">
        <v>368</v>
      </c>
      <c r="E376">
        <v>1760090918.76843</v>
      </c>
      <c r="F376">
        <f t="shared" si="178"/>
        <v>10.25</v>
      </c>
      <c r="G376">
        <f t="shared" si="179"/>
        <v>9.2455351021889154</v>
      </c>
      <c r="AG376">
        <f t="shared" si="180"/>
        <v>10.166666666666666</v>
      </c>
      <c r="BF376" s="17"/>
    </row>
    <row r="377" spans="2:58" x14ac:dyDescent="0.25">
      <c r="B377">
        <v>2</v>
      </c>
      <c r="C377">
        <v>125</v>
      </c>
      <c r="D377" t="s">
        <v>369</v>
      </c>
      <c r="E377">
        <v>1910771654.6880801</v>
      </c>
      <c r="F377">
        <f t="shared" si="178"/>
        <v>10.333333333333334</v>
      </c>
      <c r="G377">
        <f t="shared" si="179"/>
        <v>9.281208790124472</v>
      </c>
      <c r="AG377">
        <f t="shared" si="180"/>
        <v>10.25</v>
      </c>
      <c r="BF377" s="17"/>
    </row>
    <row r="378" spans="2:58" x14ac:dyDescent="0.25">
      <c r="B378">
        <v>2</v>
      </c>
      <c r="C378">
        <v>126</v>
      </c>
      <c r="D378" t="s">
        <v>370</v>
      </c>
      <c r="E378">
        <v>1985969157.23406</v>
      </c>
      <c r="F378">
        <f t="shared" si="178"/>
        <v>10.416666666666666</v>
      </c>
      <c r="G378">
        <f t="shared" si="179"/>
        <v>9.2979724994730244</v>
      </c>
      <c r="AG378">
        <f t="shared" si="180"/>
        <v>10.333333333333334</v>
      </c>
      <c r="BF378" s="17"/>
    </row>
    <row r="379" spans="2:58" x14ac:dyDescent="0.25">
      <c r="B379">
        <v>2</v>
      </c>
      <c r="C379">
        <v>127</v>
      </c>
      <c r="D379" t="s">
        <v>371</v>
      </c>
      <c r="E379">
        <v>1898918549.37409</v>
      </c>
      <c r="F379">
        <f t="shared" si="178"/>
        <v>10.5</v>
      </c>
      <c r="G379">
        <f t="shared" si="179"/>
        <v>9.2785063368718195</v>
      </c>
      <c r="AG379">
        <f t="shared" si="180"/>
        <v>10.416666666666666</v>
      </c>
      <c r="BF379" s="17"/>
    </row>
    <row r="380" spans="2:58" x14ac:dyDescent="0.25">
      <c r="B380">
        <v>2</v>
      </c>
      <c r="C380">
        <v>128</v>
      </c>
      <c r="D380" t="s">
        <v>372</v>
      </c>
      <c r="E380">
        <v>2284927144.9932899</v>
      </c>
      <c r="F380">
        <f t="shared" si="178"/>
        <v>10.583333333333334</v>
      </c>
      <c r="G380">
        <f t="shared" si="179"/>
        <v>9.3588723571271739</v>
      </c>
      <c r="AG380">
        <f t="shared" si="180"/>
        <v>10.5</v>
      </c>
      <c r="BF380" s="17"/>
    </row>
    <row r="381" spans="2:58" x14ac:dyDescent="0.25">
      <c r="B381">
        <v>2</v>
      </c>
      <c r="C381">
        <v>129</v>
      </c>
      <c r="D381" t="s">
        <v>373</v>
      </c>
      <c r="E381">
        <v>1849581673.8545699</v>
      </c>
      <c r="F381">
        <f t="shared" si="178"/>
        <v>10.666666666666666</v>
      </c>
      <c r="G381">
        <f t="shared" si="179"/>
        <v>9.2670735136569231</v>
      </c>
      <c r="AG381">
        <f t="shared" si="180"/>
        <v>10.583333333333334</v>
      </c>
      <c r="BF381" s="17"/>
    </row>
    <row r="382" spans="2:58" x14ac:dyDescent="0.25">
      <c r="B382">
        <v>2</v>
      </c>
      <c r="C382">
        <v>130</v>
      </c>
      <c r="D382" t="s">
        <v>374</v>
      </c>
      <c r="E382">
        <v>1969768162.2683799</v>
      </c>
      <c r="F382">
        <f t="shared" si="178"/>
        <v>10.75</v>
      </c>
      <c r="G382">
        <f t="shared" si="179"/>
        <v>9.2944151135866857</v>
      </c>
      <c r="AG382">
        <f t="shared" si="180"/>
        <v>10.666666666666666</v>
      </c>
      <c r="BF382" s="17"/>
    </row>
    <row r="383" spans="2:58" x14ac:dyDescent="0.25">
      <c r="B383">
        <v>2</v>
      </c>
      <c r="C383">
        <v>131</v>
      </c>
      <c r="D383" t="s">
        <v>375</v>
      </c>
      <c r="E383">
        <v>1747763585.64993</v>
      </c>
      <c r="F383">
        <f t="shared" si="178"/>
        <v>10.833333333333334</v>
      </c>
      <c r="G383">
        <f t="shared" si="179"/>
        <v>9.2424826866556398</v>
      </c>
      <c r="AG383">
        <f t="shared" si="180"/>
        <v>10.75</v>
      </c>
      <c r="BF383" s="17"/>
    </row>
    <row r="384" spans="2:58" x14ac:dyDescent="0.25">
      <c r="B384">
        <v>2</v>
      </c>
      <c r="C384">
        <v>132</v>
      </c>
      <c r="D384" t="s">
        <v>376</v>
      </c>
      <c r="E384">
        <v>1640554729.72996</v>
      </c>
      <c r="F384">
        <f t="shared" si="178"/>
        <v>10.916666666666666</v>
      </c>
      <c r="G384">
        <f t="shared" si="179"/>
        <v>9.214990723245835</v>
      </c>
      <c r="AG384">
        <f t="shared" si="180"/>
        <v>10.833333333333334</v>
      </c>
      <c r="BF384" s="17"/>
    </row>
    <row r="385" spans="2:58" x14ac:dyDescent="0.25">
      <c r="B385">
        <v>2</v>
      </c>
      <c r="C385">
        <v>133</v>
      </c>
      <c r="D385" t="s">
        <v>377</v>
      </c>
      <c r="E385">
        <v>1942412614.67031</v>
      </c>
      <c r="F385">
        <f t="shared" si="178"/>
        <v>11</v>
      </c>
      <c r="G385">
        <f t="shared" si="179"/>
        <v>9.2883414898564052</v>
      </c>
      <c r="AG385">
        <f t="shared" si="180"/>
        <v>10.916666666666666</v>
      </c>
      <c r="BF385" s="17"/>
    </row>
    <row r="386" spans="2:58" x14ac:dyDescent="0.25">
      <c r="B386">
        <v>2</v>
      </c>
      <c r="C386">
        <v>134</v>
      </c>
      <c r="D386" t="s">
        <v>378</v>
      </c>
      <c r="E386">
        <v>1858511862.79843</v>
      </c>
      <c r="F386">
        <f t="shared" si="178"/>
        <v>11.083333333333334</v>
      </c>
      <c r="G386">
        <f t="shared" si="179"/>
        <v>9.2691653375229226</v>
      </c>
      <c r="AG386">
        <f t="shared" si="180"/>
        <v>11</v>
      </c>
      <c r="BF386" s="17"/>
    </row>
    <row r="387" spans="2:58" x14ac:dyDescent="0.25">
      <c r="B387">
        <v>2</v>
      </c>
      <c r="C387">
        <v>135</v>
      </c>
      <c r="D387" t="s">
        <v>379</v>
      </c>
      <c r="E387">
        <v>1861664268.6865399</v>
      </c>
      <c r="F387">
        <f t="shared" si="178"/>
        <v>11.166666666666666</v>
      </c>
      <c r="G387">
        <f t="shared" si="179"/>
        <v>9.2699013633245126</v>
      </c>
      <c r="AG387">
        <f t="shared" si="180"/>
        <v>11.083333333333334</v>
      </c>
      <c r="BF387" s="17"/>
    </row>
    <row r="388" spans="2:58" x14ac:dyDescent="0.25">
      <c r="B388">
        <v>2</v>
      </c>
      <c r="C388">
        <v>136</v>
      </c>
      <c r="D388" t="s">
        <v>380</v>
      </c>
      <c r="E388">
        <v>1900199188.2962201</v>
      </c>
      <c r="F388">
        <f t="shared" si="178"/>
        <v>11.25</v>
      </c>
      <c r="G388">
        <f t="shared" si="179"/>
        <v>9.2787991282390063</v>
      </c>
      <c r="AG388">
        <f t="shared" si="180"/>
        <v>11.166666666666666</v>
      </c>
      <c r="BF388" s="17"/>
    </row>
    <row r="389" spans="2:58" x14ac:dyDescent="0.25">
      <c r="B389">
        <v>2</v>
      </c>
      <c r="C389">
        <v>137</v>
      </c>
      <c r="D389" t="s">
        <v>381</v>
      </c>
      <c r="E389">
        <v>1608269788.6018</v>
      </c>
      <c r="F389">
        <f t="shared" si="178"/>
        <v>11.333333333333334</v>
      </c>
      <c r="G389">
        <f t="shared" si="179"/>
        <v>9.2063589037861906</v>
      </c>
      <c r="AG389">
        <f t="shared" si="180"/>
        <v>11.25</v>
      </c>
      <c r="BF389" s="17"/>
    </row>
    <row r="390" spans="2:58" x14ac:dyDescent="0.25">
      <c r="B390">
        <v>2</v>
      </c>
      <c r="C390">
        <v>138</v>
      </c>
      <c r="D390" t="s">
        <v>382</v>
      </c>
      <c r="E390">
        <v>1869922205.0118101</v>
      </c>
      <c r="F390">
        <f t="shared" si="178"/>
        <v>11.416666666666666</v>
      </c>
      <c r="G390">
        <f t="shared" si="179"/>
        <v>9.2718235388162391</v>
      </c>
      <c r="AG390">
        <f t="shared" si="180"/>
        <v>11.333333333333334</v>
      </c>
      <c r="BF390" s="17"/>
    </row>
    <row r="391" spans="2:58" x14ac:dyDescent="0.25">
      <c r="B391">
        <v>2</v>
      </c>
      <c r="C391">
        <v>139</v>
      </c>
      <c r="D391" t="s">
        <v>383</v>
      </c>
      <c r="E391">
        <v>1580023009.37326</v>
      </c>
      <c r="F391">
        <f t="shared" si="178"/>
        <v>11.5</v>
      </c>
      <c r="G391">
        <f t="shared" si="179"/>
        <v>9.1986634114930794</v>
      </c>
      <c r="AG391">
        <f t="shared" si="180"/>
        <v>11.416666666666666</v>
      </c>
      <c r="BF391" s="17"/>
    </row>
    <row r="392" spans="2:58" x14ac:dyDescent="0.25">
      <c r="B392">
        <v>2</v>
      </c>
      <c r="C392">
        <v>140</v>
      </c>
      <c r="D392" t="s">
        <v>384</v>
      </c>
      <c r="E392">
        <v>2227622050.7915301</v>
      </c>
      <c r="F392">
        <f t="shared" si="178"/>
        <v>11.583333333333334</v>
      </c>
      <c r="G392">
        <f t="shared" si="179"/>
        <v>9.3478415082344597</v>
      </c>
      <c r="AG392">
        <f t="shared" si="180"/>
        <v>11.5</v>
      </c>
      <c r="BF392" s="17"/>
    </row>
    <row r="393" spans="2:58" x14ac:dyDescent="0.25">
      <c r="B393">
        <v>2</v>
      </c>
      <c r="C393">
        <v>141</v>
      </c>
      <c r="D393" t="s">
        <v>385</v>
      </c>
      <c r="E393">
        <v>1595416492.39568</v>
      </c>
      <c r="F393">
        <f t="shared" si="178"/>
        <v>11.666666666666666</v>
      </c>
      <c r="G393">
        <f t="shared" si="179"/>
        <v>9.2028740771971069</v>
      </c>
      <c r="AG393">
        <f t="shared" si="180"/>
        <v>11.583333333333334</v>
      </c>
      <c r="BF393" s="17"/>
    </row>
    <row r="394" spans="2:58" x14ac:dyDescent="0.25">
      <c r="B394">
        <v>2</v>
      </c>
      <c r="C394">
        <v>142</v>
      </c>
      <c r="D394" t="s">
        <v>386</v>
      </c>
      <c r="E394">
        <v>2161414542.06392</v>
      </c>
      <c r="F394">
        <f t="shared" si="178"/>
        <v>11.75</v>
      </c>
      <c r="G394">
        <f t="shared" si="179"/>
        <v>9.3347380690883757</v>
      </c>
      <c r="AG394">
        <f t="shared" si="180"/>
        <v>11.666666666666666</v>
      </c>
      <c r="BF394" s="17"/>
    </row>
    <row r="395" spans="2:58" x14ac:dyDescent="0.25">
      <c r="B395">
        <v>2</v>
      </c>
      <c r="C395">
        <v>143</v>
      </c>
      <c r="D395" t="s">
        <v>387</v>
      </c>
      <c r="E395">
        <v>2046139614.1548901</v>
      </c>
      <c r="F395">
        <f t="shared" si="178"/>
        <v>11.833333333333334</v>
      </c>
      <c r="G395">
        <f t="shared" si="179"/>
        <v>9.3109352635835751</v>
      </c>
      <c r="AG395">
        <f t="shared" si="180"/>
        <v>11.75</v>
      </c>
      <c r="BF395" s="17"/>
    </row>
    <row r="396" spans="2:58" x14ac:dyDescent="0.25">
      <c r="B396">
        <v>2</v>
      </c>
      <c r="C396">
        <v>144</v>
      </c>
      <c r="D396" t="s">
        <v>388</v>
      </c>
      <c r="E396">
        <v>1575836645.55563</v>
      </c>
      <c r="F396">
        <f t="shared" si="178"/>
        <v>11.916666666666666</v>
      </c>
      <c r="G396">
        <f t="shared" si="179"/>
        <v>9.1975111956340232</v>
      </c>
      <c r="AG396">
        <f t="shared" si="180"/>
        <v>11.833333333333334</v>
      </c>
      <c r="BF396" s="17"/>
    </row>
    <row r="397" spans="2:58" x14ac:dyDescent="0.25">
      <c r="B397">
        <v>2</v>
      </c>
      <c r="C397">
        <v>145</v>
      </c>
      <c r="D397" t="s">
        <v>389</v>
      </c>
      <c r="E397">
        <v>1698942269.2627201</v>
      </c>
      <c r="F397">
        <f t="shared" si="178"/>
        <v>12</v>
      </c>
      <c r="G397">
        <f t="shared" si="179"/>
        <v>9.2301786216197144</v>
      </c>
      <c r="AG397">
        <f t="shared" si="180"/>
        <v>11.916666666666666</v>
      </c>
      <c r="BF397" s="17"/>
    </row>
    <row r="398" spans="2:58" x14ac:dyDescent="0.25">
      <c r="B398">
        <v>2</v>
      </c>
      <c r="C398">
        <v>146</v>
      </c>
      <c r="D398" t="s">
        <v>390</v>
      </c>
      <c r="E398">
        <v>1698565068.93943</v>
      </c>
      <c r="F398">
        <f t="shared" si="178"/>
        <v>12.083333333333334</v>
      </c>
      <c r="G398">
        <f t="shared" si="179"/>
        <v>9.2300821885566826</v>
      </c>
      <c r="AG398">
        <f t="shared" si="180"/>
        <v>12</v>
      </c>
      <c r="BF398" s="17"/>
    </row>
    <row r="399" spans="2:58" x14ac:dyDescent="0.25">
      <c r="B399">
        <v>2</v>
      </c>
      <c r="C399">
        <v>147</v>
      </c>
      <c r="D399" t="s">
        <v>391</v>
      </c>
      <c r="E399">
        <v>1694062351.9081099</v>
      </c>
      <c r="F399">
        <f t="shared" si="178"/>
        <v>12.166666666666666</v>
      </c>
      <c r="G399">
        <f t="shared" si="179"/>
        <v>9.2289293909954466</v>
      </c>
      <c r="AG399">
        <f t="shared" si="180"/>
        <v>12.083333333333334</v>
      </c>
      <c r="BF399" s="17"/>
    </row>
    <row r="400" spans="2:58" x14ac:dyDescent="0.25">
      <c r="B400">
        <v>2</v>
      </c>
      <c r="C400">
        <v>148</v>
      </c>
      <c r="D400" t="s">
        <v>392</v>
      </c>
      <c r="E400">
        <v>1821886883.33289</v>
      </c>
      <c r="F400">
        <f t="shared" si="178"/>
        <v>12.25</v>
      </c>
      <c r="G400">
        <f t="shared" si="179"/>
        <v>9.2605214091521475</v>
      </c>
      <c r="AG400">
        <f t="shared" si="180"/>
        <v>12.166666666666666</v>
      </c>
      <c r="BF400" s="17"/>
    </row>
    <row r="401" spans="2:58" x14ac:dyDescent="0.25">
      <c r="B401">
        <v>2</v>
      </c>
      <c r="C401">
        <v>149</v>
      </c>
      <c r="D401" t="s">
        <v>393</v>
      </c>
      <c r="E401">
        <v>1517747043.23773</v>
      </c>
      <c r="F401">
        <f t="shared" si="178"/>
        <v>12.333333333333334</v>
      </c>
      <c r="G401">
        <f t="shared" si="179"/>
        <v>9.181199395485498</v>
      </c>
      <c r="AG401">
        <f t="shared" si="180"/>
        <v>12.25</v>
      </c>
      <c r="BF401" s="17"/>
    </row>
    <row r="402" spans="2:58" x14ac:dyDescent="0.25">
      <c r="B402">
        <v>2</v>
      </c>
      <c r="C402">
        <v>150</v>
      </c>
      <c r="D402" t="s">
        <v>394</v>
      </c>
      <c r="E402">
        <v>1778180507.38045</v>
      </c>
      <c r="F402">
        <f t="shared" si="178"/>
        <v>12.416666666666666</v>
      </c>
      <c r="G402">
        <f t="shared" si="179"/>
        <v>9.2499758451494856</v>
      </c>
      <c r="AG402">
        <f t="shared" si="180"/>
        <v>12.333333333333334</v>
      </c>
      <c r="BF402" s="17"/>
    </row>
    <row r="403" spans="2:58" x14ac:dyDescent="0.25">
      <c r="B403">
        <v>2</v>
      </c>
      <c r="C403">
        <v>151</v>
      </c>
      <c r="D403" t="s">
        <v>395</v>
      </c>
      <c r="E403">
        <v>1581214393.10057</v>
      </c>
      <c r="F403">
        <f t="shared" ref="F403:F466" si="181">(C403-1)*5/60</f>
        <v>12.5</v>
      </c>
      <c r="G403">
        <f t="shared" ref="G403:G466" si="182">LOG10(E403)</f>
        <v>9.1989907588809672</v>
      </c>
      <c r="AG403">
        <f t="shared" si="180"/>
        <v>12.416666666666666</v>
      </c>
      <c r="BF403" s="17"/>
    </row>
    <row r="404" spans="2:58" x14ac:dyDescent="0.25">
      <c r="B404">
        <v>2</v>
      </c>
      <c r="C404">
        <v>152</v>
      </c>
      <c r="D404" t="s">
        <v>396</v>
      </c>
      <c r="E404">
        <v>1775836370.2686901</v>
      </c>
      <c r="F404">
        <f t="shared" si="181"/>
        <v>12.583333333333334</v>
      </c>
      <c r="G404">
        <f t="shared" si="182"/>
        <v>9.2494029463731788</v>
      </c>
      <c r="AG404">
        <f t="shared" si="180"/>
        <v>12.5</v>
      </c>
      <c r="BF404" s="17"/>
    </row>
    <row r="405" spans="2:58" x14ac:dyDescent="0.25">
      <c r="B405">
        <v>2</v>
      </c>
      <c r="C405">
        <v>153</v>
      </c>
      <c r="D405" t="s">
        <v>397</v>
      </c>
      <c r="E405">
        <v>1458093852.8398199</v>
      </c>
      <c r="F405">
        <f t="shared" si="181"/>
        <v>12.666666666666666</v>
      </c>
      <c r="G405">
        <f t="shared" si="182"/>
        <v>9.163785479029027</v>
      </c>
      <c r="AG405">
        <f t="shared" ref="AG405:AG468" si="183">F404</f>
        <v>12.583333333333334</v>
      </c>
      <c r="BF405" s="17"/>
    </row>
    <row r="406" spans="2:58" x14ac:dyDescent="0.25">
      <c r="B406">
        <v>2</v>
      </c>
      <c r="C406">
        <v>154</v>
      </c>
      <c r="D406" t="s">
        <v>398</v>
      </c>
      <c r="E406">
        <v>1575809018.9614301</v>
      </c>
      <c r="F406">
        <f t="shared" si="181"/>
        <v>12.75</v>
      </c>
      <c r="G406">
        <f t="shared" si="182"/>
        <v>9.1975035817848205</v>
      </c>
      <c r="AG406">
        <f t="shared" si="183"/>
        <v>12.666666666666666</v>
      </c>
      <c r="BF406" s="17"/>
    </row>
    <row r="407" spans="2:58" x14ac:dyDescent="0.25">
      <c r="B407">
        <v>2</v>
      </c>
      <c r="C407">
        <v>155</v>
      </c>
      <c r="D407" t="s">
        <v>399</v>
      </c>
      <c r="E407">
        <v>1667040058.4147301</v>
      </c>
      <c r="F407">
        <f t="shared" si="181"/>
        <v>12.833333333333334</v>
      </c>
      <c r="G407">
        <f t="shared" si="182"/>
        <v>9.2219460359044572</v>
      </c>
      <c r="AG407">
        <f t="shared" si="183"/>
        <v>12.75</v>
      </c>
      <c r="BF407" s="17"/>
    </row>
    <row r="408" spans="2:58" x14ac:dyDescent="0.25">
      <c r="B408">
        <v>2</v>
      </c>
      <c r="C408">
        <v>156</v>
      </c>
      <c r="D408" t="s">
        <v>400</v>
      </c>
      <c r="E408">
        <v>1699804184.5761499</v>
      </c>
      <c r="F408">
        <f t="shared" si="181"/>
        <v>12.916666666666666</v>
      </c>
      <c r="G408">
        <f t="shared" si="182"/>
        <v>9.2303988940510955</v>
      </c>
      <c r="AG408">
        <f t="shared" si="183"/>
        <v>12.833333333333334</v>
      </c>
      <c r="BF408" s="17"/>
    </row>
    <row r="409" spans="2:58" x14ac:dyDescent="0.25">
      <c r="B409">
        <v>2</v>
      </c>
      <c r="C409">
        <v>157</v>
      </c>
      <c r="D409" t="s">
        <v>401</v>
      </c>
      <c r="E409">
        <v>1454228949.02792</v>
      </c>
      <c r="F409">
        <f t="shared" si="181"/>
        <v>13</v>
      </c>
      <c r="G409">
        <f t="shared" si="182"/>
        <v>9.1626327858022378</v>
      </c>
      <c r="AG409">
        <f t="shared" si="183"/>
        <v>12.916666666666666</v>
      </c>
      <c r="BF409" s="17"/>
    </row>
    <row r="410" spans="2:58" x14ac:dyDescent="0.25">
      <c r="B410">
        <v>2</v>
      </c>
      <c r="C410">
        <v>158</v>
      </c>
      <c r="D410" t="s">
        <v>402</v>
      </c>
      <c r="E410">
        <v>2002184758.56675</v>
      </c>
      <c r="F410">
        <f t="shared" si="181"/>
        <v>13.083333333333334</v>
      </c>
      <c r="G410">
        <f t="shared" si="182"/>
        <v>9.3015041510272738</v>
      </c>
      <c r="AG410">
        <f t="shared" si="183"/>
        <v>13</v>
      </c>
      <c r="BF410" s="17"/>
    </row>
    <row r="411" spans="2:58" x14ac:dyDescent="0.25">
      <c r="B411">
        <v>2</v>
      </c>
      <c r="C411">
        <v>159</v>
      </c>
      <c r="D411" t="s">
        <v>403</v>
      </c>
      <c r="E411">
        <v>1954175315.6303599</v>
      </c>
      <c r="F411">
        <f t="shared" si="181"/>
        <v>13.166666666666666</v>
      </c>
      <c r="G411">
        <f t="shared" si="182"/>
        <v>9.2909635231470471</v>
      </c>
      <c r="AG411">
        <f t="shared" si="183"/>
        <v>13.083333333333334</v>
      </c>
      <c r="BF411" s="17"/>
    </row>
    <row r="412" spans="2:58" x14ac:dyDescent="0.25">
      <c r="B412">
        <v>2</v>
      </c>
      <c r="C412">
        <v>160</v>
      </c>
      <c r="D412" t="s">
        <v>404</v>
      </c>
      <c r="E412">
        <v>1688028562.5402999</v>
      </c>
      <c r="F412">
        <f t="shared" si="181"/>
        <v>13.25</v>
      </c>
      <c r="G412">
        <f t="shared" si="182"/>
        <v>9.2273797908966824</v>
      </c>
      <c r="AG412">
        <f t="shared" si="183"/>
        <v>13.166666666666666</v>
      </c>
      <c r="BF412" s="17"/>
    </row>
    <row r="413" spans="2:58" x14ac:dyDescent="0.25">
      <c r="B413">
        <v>2</v>
      </c>
      <c r="C413">
        <v>161</v>
      </c>
      <c r="D413" t="s">
        <v>405</v>
      </c>
      <c r="E413">
        <v>1860149627.11918</v>
      </c>
      <c r="F413">
        <f t="shared" si="181"/>
        <v>13.333333333333334</v>
      </c>
      <c r="G413">
        <f t="shared" si="182"/>
        <v>9.2695478794967361</v>
      </c>
      <c r="AG413">
        <f t="shared" si="183"/>
        <v>13.25</v>
      </c>
      <c r="BF413" s="17"/>
    </row>
    <row r="414" spans="2:58" x14ac:dyDescent="0.25">
      <c r="B414">
        <v>2</v>
      </c>
      <c r="C414">
        <v>162</v>
      </c>
      <c r="D414" t="s">
        <v>406</v>
      </c>
      <c r="E414">
        <v>1561679596.0959499</v>
      </c>
      <c r="F414">
        <f t="shared" si="181"/>
        <v>13.416666666666666</v>
      </c>
      <c r="G414">
        <f t="shared" si="182"/>
        <v>9.1935919361219884</v>
      </c>
      <c r="AG414">
        <f t="shared" si="183"/>
        <v>13.333333333333334</v>
      </c>
      <c r="BF414" s="17"/>
    </row>
    <row r="415" spans="2:58" x14ac:dyDescent="0.25">
      <c r="B415">
        <v>2</v>
      </c>
      <c r="C415">
        <v>163</v>
      </c>
      <c r="D415" t="s">
        <v>407</v>
      </c>
      <c r="E415">
        <v>1874980439.8475299</v>
      </c>
      <c r="F415">
        <f t="shared" si="181"/>
        <v>13.5</v>
      </c>
      <c r="G415">
        <f t="shared" si="182"/>
        <v>9.2729967414447554</v>
      </c>
      <c r="AG415">
        <f t="shared" si="183"/>
        <v>13.416666666666666</v>
      </c>
      <c r="BF415" s="17"/>
    </row>
    <row r="416" spans="2:58" x14ac:dyDescent="0.25">
      <c r="B416">
        <v>2</v>
      </c>
      <c r="C416">
        <v>164</v>
      </c>
      <c r="D416" t="s">
        <v>408</v>
      </c>
      <c r="E416">
        <v>1865948587.2553599</v>
      </c>
      <c r="F416">
        <f t="shared" si="181"/>
        <v>13.583333333333334</v>
      </c>
      <c r="G416">
        <f t="shared" si="182"/>
        <v>9.2708996733982083</v>
      </c>
      <c r="AG416">
        <f t="shared" si="183"/>
        <v>13.5</v>
      </c>
      <c r="BF416" s="17"/>
    </row>
    <row r="417" spans="2:58" x14ac:dyDescent="0.25">
      <c r="B417">
        <v>2</v>
      </c>
      <c r="C417">
        <v>165</v>
      </c>
      <c r="D417" t="s">
        <v>409</v>
      </c>
      <c r="E417">
        <v>1689036118.95209</v>
      </c>
      <c r="F417">
        <f t="shared" si="181"/>
        <v>13.666666666666666</v>
      </c>
      <c r="G417">
        <f t="shared" si="182"/>
        <v>9.2276389367787424</v>
      </c>
      <c r="AG417">
        <f t="shared" si="183"/>
        <v>13.583333333333334</v>
      </c>
      <c r="BF417" s="17"/>
    </row>
    <row r="418" spans="2:58" x14ac:dyDescent="0.25">
      <c r="B418">
        <v>2</v>
      </c>
      <c r="C418">
        <v>166</v>
      </c>
      <c r="D418" t="s">
        <v>410</v>
      </c>
      <c r="E418">
        <v>1688429467.60146</v>
      </c>
      <c r="F418">
        <f t="shared" si="181"/>
        <v>13.75</v>
      </c>
      <c r="G418">
        <f t="shared" si="182"/>
        <v>9.2274829231465691</v>
      </c>
      <c r="AG418">
        <f t="shared" si="183"/>
        <v>13.666666666666666</v>
      </c>
      <c r="BF418" s="17"/>
    </row>
    <row r="419" spans="2:58" x14ac:dyDescent="0.25">
      <c r="B419">
        <v>2</v>
      </c>
      <c r="C419">
        <v>167</v>
      </c>
      <c r="D419" t="s">
        <v>411</v>
      </c>
      <c r="E419">
        <v>1688004261.7557399</v>
      </c>
      <c r="F419">
        <f t="shared" si="181"/>
        <v>13.833333333333334</v>
      </c>
      <c r="G419">
        <f t="shared" si="182"/>
        <v>9.2273735387675178</v>
      </c>
      <c r="AG419">
        <f t="shared" si="183"/>
        <v>13.75</v>
      </c>
      <c r="BF419" s="17"/>
    </row>
    <row r="420" spans="2:58" x14ac:dyDescent="0.25">
      <c r="B420">
        <v>2</v>
      </c>
      <c r="C420">
        <v>168</v>
      </c>
      <c r="D420" t="s">
        <v>412</v>
      </c>
      <c r="E420">
        <v>1492835056.7867501</v>
      </c>
      <c r="F420">
        <f t="shared" si="181"/>
        <v>13.916666666666666</v>
      </c>
      <c r="G420">
        <f t="shared" si="182"/>
        <v>9.1740118252169154</v>
      </c>
      <c r="AG420">
        <f t="shared" si="183"/>
        <v>13.833333333333334</v>
      </c>
      <c r="BF420" s="17"/>
    </row>
    <row r="421" spans="2:58" x14ac:dyDescent="0.25">
      <c r="B421">
        <v>2</v>
      </c>
      <c r="C421">
        <v>169</v>
      </c>
      <c r="D421" t="s">
        <v>413</v>
      </c>
      <c r="E421">
        <v>1662288458.6461301</v>
      </c>
      <c r="F421">
        <f t="shared" si="181"/>
        <v>14</v>
      </c>
      <c r="G421">
        <f t="shared" si="182"/>
        <v>9.2207063895612116</v>
      </c>
      <c r="AG421">
        <f t="shared" si="183"/>
        <v>13.916666666666666</v>
      </c>
      <c r="BF421" s="17"/>
    </row>
    <row r="422" spans="2:58" x14ac:dyDescent="0.25">
      <c r="B422">
        <v>2</v>
      </c>
      <c r="C422">
        <v>170</v>
      </c>
      <c r="D422" t="s">
        <v>414</v>
      </c>
      <c r="E422">
        <v>1611545437.09024</v>
      </c>
      <c r="F422">
        <f t="shared" si="181"/>
        <v>14.083333333333334</v>
      </c>
      <c r="G422">
        <f t="shared" si="182"/>
        <v>9.2072425548371086</v>
      </c>
      <c r="AG422">
        <f t="shared" si="183"/>
        <v>14</v>
      </c>
      <c r="BF422" s="17"/>
    </row>
    <row r="423" spans="2:58" x14ac:dyDescent="0.25">
      <c r="B423">
        <v>2</v>
      </c>
      <c r="C423">
        <v>171</v>
      </c>
      <c r="D423" t="s">
        <v>415</v>
      </c>
      <c r="E423">
        <v>1735968598.9395101</v>
      </c>
      <c r="F423">
        <f t="shared" si="181"/>
        <v>14.166666666666666</v>
      </c>
      <c r="G423">
        <f t="shared" si="182"/>
        <v>9.2395418651776655</v>
      </c>
      <c r="AG423">
        <f t="shared" si="183"/>
        <v>14.083333333333334</v>
      </c>
      <c r="BF423" s="17"/>
    </row>
    <row r="424" spans="2:58" x14ac:dyDescent="0.25">
      <c r="B424">
        <v>2</v>
      </c>
      <c r="C424">
        <v>172</v>
      </c>
      <c r="D424" t="s">
        <v>416</v>
      </c>
      <c r="E424">
        <v>1929607681.8396101</v>
      </c>
      <c r="F424">
        <f t="shared" si="181"/>
        <v>14.25</v>
      </c>
      <c r="G424">
        <f t="shared" si="182"/>
        <v>9.2854690194059071</v>
      </c>
      <c r="AG424">
        <f t="shared" si="183"/>
        <v>14.166666666666666</v>
      </c>
      <c r="BF424" s="17"/>
    </row>
    <row r="425" spans="2:58" x14ac:dyDescent="0.25">
      <c r="B425">
        <v>2</v>
      </c>
      <c r="C425">
        <v>173</v>
      </c>
      <c r="D425" t="s">
        <v>417</v>
      </c>
      <c r="E425">
        <v>1467038525.7968099</v>
      </c>
      <c r="F425">
        <f t="shared" si="181"/>
        <v>14.333333333333334</v>
      </c>
      <c r="G425">
        <f t="shared" si="182"/>
        <v>9.1664415189702559</v>
      </c>
      <c r="AG425">
        <f t="shared" si="183"/>
        <v>14.25</v>
      </c>
      <c r="BF425" s="17"/>
    </row>
    <row r="426" spans="2:58" x14ac:dyDescent="0.25">
      <c r="B426">
        <v>2</v>
      </c>
      <c r="C426">
        <v>174</v>
      </c>
      <c r="D426" t="s">
        <v>418</v>
      </c>
      <c r="E426">
        <v>1559326823.2059901</v>
      </c>
      <c r="F426">
        <f t="shared" si="181"/>
        <v>14.416666666666666</v>
      </c>
      <c r="G426">
        <f t="shared" si="182"/>
        <v>9.1929371495951031</v>
      </c>
      <c r="AG426">
        <f t="shared" si="183"/>
        <v>14.333333333333334</v>
      </c>
      <c r="BF426" s="17"/>
    </row>
    <row r="427" spans="2:58" x14ac:dyDescent="0.25">
      <c r="B427">
        <v>2</v>
      </c>
      <c r="C427">
        <v>175</v>
      </c>
      <c r="D427" t="s">
        <v>419</v>
      </c>
      <c r="E427">
        <v>1765483945.46245</v>
      </c>
      <c r="F427">
        <f t="shared" si="181"/>
        <v>14.5</v>
      </c>
      <c r="G427">
        <f t="shared" si="182"/>
        <v>9.2468637726333167</v>
      </c>
      <c r="AG427">
        <f t="shared" si="183"/>
        <v>14.416666666666666</v>
      </c>
      <c r="BF427" s="17"/>
    </row>
    <row r="428" spans="2:58" x14ac:dyDescent="0.25">
      <c r="B428">
        <v>2</v>
      </c>
      <c r="C428">
        <v>176</v>
      </c>
      <c r="D428" t="s">
        <v>420</v>
      </c>
      <c r="E428">
        <v>1640223097.8159499</v>
      </c>
      <c r="F428">
        <f t="shared" si="181"/>
        <v>14.583333333333334</v>
      </c>
      <c r="G428">
        <f t="shared" si="182"/>
        <v>9.2149029233896194</v>
      </c>
      <c r="AG428">
        <f t="shared" si="183"/>
        <v>14.5</v>
      </c>
      <c r="BF428" s="17"/>
    </row>
    <row r="429" spans="2:58" x14ac:dyDescent="0.25">
      <c r="B429">
        <v>2</v>
      </c>
      <c r="C429">
        <v>177</v>
      </c>
      <c r="D429" t="s">
        <v>421</v>
      </c>
      <c r="E429">
        <v>1832011422.3101599</v>
      </c>
      <c r="F429">
        <f t="shared" si="181"/>
        <v>14.666666666666666</v>
      </c>
      <c r="G429">
        <f t="shared" si="182"/>
        <v>9.2629281770997398</v>
      </c>
      <c r="AG429">
        <f t="shared" si="183"/>
        <v>14.583333333333334</v>
      </c>
      <c r="BF429" s="17"/>
    </row>
    <row r="430" spans="2:58" x14ac:dyDescent="0.25">
      <c r="B430">
        <v>2</v>
      </c>
      <c r="C430">
        <v>178</v>
      </c>
      <c r="D430" t="s">
        <v>422</v>
      </c>
      <c r="E430">
        <v>2052815448.26563</v>
      </c>
      <c r="F430">
        <f t="shared" si="181"/>
        <v>14.75</v>
      </c>
      <c r="G430">
        <f t="shared" si="182"/>
        <v>9.3123499072845917</v>
      </c>
      <c r="AG430">
        <f t="shared" si="183"/>
        <v>14.666666666666666</v>
      </c>
      <c r="BF430" s="17"/>
    </row>
    <row r="431" spans="2:58" x14ac:dyDescent="0.25">
      <c r="B431">
        <v>2</v>
      </c>
      <c r="C431">
        <v>179</v>
      </c>
      <c r="D431" t="s">
        <v>423</v>
      </c>
      <c r="E431">
        <v>2219728595.0745902</v>
      </c>
      <c r="F431">
        <f t="shared" si="181"/>
        <v>14.833333333333334</v>
      </c>
      <c r="G431">
        <f t="shared" si="182"/>
        <v>9.346299876762755</v>
      </c>
      <c r="AG431">
        <f t="shared" si="183"/>
        <v>14.75</v>
      </c>
      <c r="BF431" s="17"/>
    </row>
    <row r="432" spans="2:58" x14ac:dyDescent="0.25">
      <c r="B432">
        <v>2</v>
      </c>
      <c r="C432">
        <v>180</v>
      </c>
      <c r="D432" t="s">
        <v>424</v>
      </c>
      <c r="E432">
        <v>1529327453.4584301</v>
      </c>
      <c r="F432">
        <f t="shared" si="181"/>
        <v>14.916666666666666</v>
      </c>
      <c r="G432">
        <f t="shared" si="182"/>
        <v>9.1845004847610063</v>
      </c>
      <c r="AG432">
        <f t="shared" si="183"/>
        <v>14.833333333333334</v>
      </c>
      <c r="BF432" s="17"/>
    </row>
    <row r="433" spans="2:58" x14ac:dyDescent="0.25">
      <c r="B433">
        <v>2</v>
      </c>
      <c r="C433">
        <v>181</v>
      </c>
      <c r="D433" t="s">
        <v>425</v>
      </c>
      <c r="E433">
        <v>1829696501.5676401</v>
      </c>
      <c r="F433">
        <f t="shared" si="181"/>
        <v>15</v>
      </c>
      <c r="G433">
        <f t="shared" si="182"/>
        <v>9.262379057694611</v>
      </c>
      <c r="AG433">
        <f t="shared" si="183"/>
        <v>14.916666666666666</v>
      </c>
      <c r="BF433" s="17"/>
    </row>
    <row r="434" spans="2:58" x14ac:dyDescent="0.25">
      <c r="B434">
        <v>2</v>
      </c>
      <c r="C434">
        <v>182</v>
      </c>
      <c r="D434" t="s">
        <v>426</v>
      </c>
      <c r="E434">
        <v>1743561450.1207199</v>
      </c>
      <c r="F434">
        <f t="shared" si="181"/>
        <v>15.083333333333334</v>
      </c>
      <c r="G434">
        <f t="shared" si="182"/>
        <v>9.2414372582666555</v>
      </c>
      <c r="AG434">
        <f t="shared" si="183"/>
        <v>15</v>
      </c>
      <c r="BF434" s="17"/>
    </row>
    <row r="435" spans="2:58" x14ac:dyDescent="0.25">
      <c r="B435">
        <v>2</v>
      </c>
      <c r="C435">
        <v>183</v>
      </c>
      <c r="D435" t="s">
        <v>427</v>
      </c>
      <c r="E435">
        <v>1690499276.45836</v>
      </c>
      <c r="F435">
        <f t="shared" si="181"/>
        <v>15.166666666666666</v>
      </c>
      <c r="G435">
        <f t="shared" si="182"/>
        <v>9.2280149892217462</v>
      </c>
      <c r="AG435">
        <f t="shared" si="183"/>
        <v>15.083333333333334</v>
      </c>
      <c r="BF435" s="17"/>
    </row>
    <row r="436" spans="2:58" x14ac:dyDescent="0.25">
      <c r="B436">
        <v>2</v>
      </c>
      <c r="C436">
        <v>184</v>
      </c>
      <c r="D436" t="s">
        <v>428</v>
      </c>
      <c r="E436">
        <v>1730748096.0767601</v>
      </c>
      <c r="F436">
        <f t="shared" si="181"/>
        <v>15.25</v>
      </c>
      <c r="G436">
        <f t="shared" si="182"/>
        <v>9.2382338625346296</v>
      </c>
      <c r="AG436">
        <f t="shared" si="183"/>
        <v>15.166666666666666</v>
      </c>
      <c r="BF436" s="17"/>
    </row>
    <row r="437" spans="2:58" x14ac:dyDescent="0.25">
      <c r="B437">
        <v>2</v>
      </c>
      <c r="C437">
        <v>185</v>
      </c>
      <c r="D437" t="s">
        <v>429</v>
      </c>
      <c r="E437">
        <v>1385175523.3153999</v>
      </c>
      <c r="F437">
        <f t="shared" si="181"/>
        <v>15.333333333333334</v>
      </c>
      <c r="G437">
        <f t="shared" si="182"/>
        <v>9.1415048087632336</v>
      </c>
      <c r="AG437">
        <f t="shared" si="183"/>
        <v>15.25</v>
      </c>
      <c r="BF437" s="17"/>
    </row>
    <row r="438" spans="2:58" x14ac:dyDescent="0.25">
      <c r="B438">
        <v>2</v>
      </c>
      <c r="C438">
        <v>186</v>
      </c>
      <c r="D438" t="s">
        <v>430</v>
      </c>
      <c r="E438">
        <v>1574418090.88715</v>
      </c>
      <c r="F438">
        <f t="shared" si="181"/>
        <v>15.416666666666666</v>
      </c>
      <c r="G438">
        <f t="shared" si="182"/>
        <v>9.1971200713866335</v>
      </c>
      <c r="AG438">
        <f t="shared" si="183"/>
        <v>15.333333333333334</v>
      </c>
      <c r="BF438" s="17"/>
    </row>
    <row r="439" spans="2:58" x14ac:dyDescent="0.25">
      <c r="B439">
        <v>2</v>
      </c>
      <c r="C439">
        <v>187</v>
      </c>
      <c r="D439" t="s">
        <v>431</v>
      </c>
      <c r="E439">
        <v>1512012590.4481499</v>
      </c>
      <c r="F439">
        <f t="shared" si="181"/>
        <v>15.5</v>
      </c>
      <c r="G439">
        <f t="shared" si="182"/>
        <v>9.1795554075272179</v>
      </c>
      <c r="AG439">
        <f t="shared" si="183"/>
        <v>15.416666666666666</v>
      </c>
      <c r="BF439" s="17"/>
    </row>
    <row r="440" spans="2:58" x14ac:dyDescent="0.25">
      <c r="B440">
        <v>2</v>
      </c>
      <c r="C440">
        <v>188</v>
      </c>
      <c r="D440" t="s">
        <v>432</v>
      </c>
      <c r="E440">
        <v>1218005988.3148301</v>
      </c>
      <c r="F440">
        <f t="shared" si="181"/>
        <v>15.583333333333334</v>
      </c>
      <c r="G440">
        <f t="shared" si="182"/>
        <v>9.0856494235067853</v>
      </c>
      <c r="AG440">
        <f t="shared" si="183"/>
        <v>15.5</v>
      </c>
      <c r="BF440" s="17"/>
    </row>
    <row r="441" spans="2:58" x14ac:dyDescent="0.25">
      <c r="B441">
        <v>2</v>
      </c>
      <c r="C441">
        <v>189</v>
      </c>
      <c r="D441" t="s">
        <v>433</v>
      </c>
      <c r="E441">
        <v>1771519337.1306601</v>
      </c>
      <c r="F441">
        <f t="shared" si="181"/>
        <v>15.666666666666666</v>
      </c>
      <c r="G441">
        <f t="shared" si="182"/>
        <v>9.2483458972637802</v>
      </c>
      <c r="AG441">
        <f t="shared" si="183"/>
        <v>15.583333333333334</v>
      </c>
      <c r="BF441" s="17"/>
    </row>
    <row r="442" spans="2:58" x14ac:dyDescent="0.25">
      <c r="B442">
        <v>2</v>
      </c>
      <c r="C442">
        <v>190</v>
      </c>
      <c r="D442" t="s">
        <v>434</v>
      </c>
      <c r="E442">
        <v>1460782842.54685</v>
      </c>
      <c r="F442">
        <f t="shared" si="181"/>
        <v>15.75</v>
      </c>
      <c r="G442">
        <f t="shared" si="182"/>
        <v>9.1645856592653967</v>
      </c>
      <c r="AG442">
        <f t="shared" si="183"/>
        <v>15.666666666666666</v>
      </c>
      <c r="BF442" s="17"/>
    </row>
    <row r="443" spans="2:58" x14ac:dyDescent="0.25">
      <c r="B443">
        <v>2</v>
      </c>
      <c r="C443">
        <v>191</v>
      </c>
      <c r="D443" t="s">
        <v>435</v>
      </c>
      <c r="E443">
        <v>1387774026.40447</v>
      </c>
      <c r="F443">
        <f t="shared" si="181"/>
        <v>15.833333333333334</v>
      </c>
      <c r="G443">
        <f t="shared" si="182"/>
        <v>9.1423187549695299</v>
      </c>
      <c r="AG443">
        <f t="shared" si="183"/>
        <v>15.75</v>
      </c>
      <c r="BF443" s="17"/>
    </row>
    <row r="444" spans="2:58" x14ac:dyDescent="0.25">
      <c r="B444">
        <v>2</v>
      </c>
      <c r="C444">
        <v>192</v>
      </c>
      <c r="D444" t="s">
        <v>436</v>
      </c>
      <c r="E444">
        <v>1819284421.48281</v>
      </c>
      <c r="F444">
        <f t="shared" si="181"/>
        <v>15.916666666666666</v>
      </c>
      <c r="G444">
        <f t="shared" si="182"/>
        <v>9.2599006006711981</v>
      </c>
      <c r="AG444">
        <f t="shared" si="183"/>
        <v>15.833333333333334</v>
      </c>
      <c r="BF444" s="17"/>
    </row>
    <row r="445" spans="2:58" x14ac:dyDescent="0.25">
      <c r="B445">
        <v>2</v>
      </c>
      <c r="C445">
        <v>193</v>
      </c>
      <c r="D445" t="s">
        <v>437</v>
      </c>
      <c r="E445">
        <v>1455697794.3601899</v>
      </c>
      <c r="F445">
        <f t="shared" si="181"/>
        <v>16</v>
      </c>
      <c r="G445">
        <f t="shared" si="182"/>
        <v>9.1630712239713095</v>
      </c>
      <c r="AG445">
        <f t="shared" si="183"/>
        <v>15.916666666666666</v>
      </c>
      <c r="BF445" s="17"/>
    </row>
    <row r="446" spans="2:58" x14ac:dyDescent="0.25">
      <c r="B446">
        <v>2</v>
      </c>
      <c r="C446">
        <v>194</v>
      </c>
      <c r="D446" t="s">
        <v>438</v>
      </c>
      <c r="E446">
        <v>1208546381.5615201</v>
      </c>
      <c r="F446">
        <f t="shared" si="181"/>
        <v>16.083333333333332</v>
      </c>
      <c r="G446">
        <f t="shared" si="182"/>
        <v>9.0822633224058098</v>
      </c>
      <c r="AG446">
        <f t="shared" si="183"/>
        <v>16</v>
      </c>
      <c r="BF446" s="17"/>
    </row>
    <row r="447" spans="2:58" x14ac:dyDescent="0.25">
      <c r="B447">
        <v>2</v>
      </c>
      <c r="C447">
        <v>195</v>
      </c>
      <c r="D447" t="s">
        <v>439</v>
      </c>
      <c r="E447">
        <v>1875374324.8541999</v>
      </c>
      <c r="F447">
        <f t="shared" si="181"/>
        <v>16.166666666666668</v>
      </c>
      <c r="G447">
        <f t="shared" si="182"/>
        <v>9.2730879659268446</v>
      </c>
      <c r="AG447">
        <f t="shared" si="183"/>
        <v>16.083333333333332</v>
      </c>
      <c r="BF447" s="17"/>
    </row>
    <row r="448" spans="2:58" x14ac:dyDescent="0.25">
      <c r="B448">
        <v>2</v>
      </c>
      <c r="C448">
        <v>196</v>
      </c>
      <c r="D448" t="s">
        <v>440</v>
      </c>
      <c r="E448">
        <v>1607250060.43554</v>
      </c>
      <c r="F448">
        <f t="shared" si="181"/>
        <v>16.25</v>
      </c>
      <c r="G448">
        <f t="shared" si="182"/>
        <v>9.2060834507637956</v>
      </c>
      <c r="AG448">
        <f t="shared" si="183"/>
        <v>16.166666666666668</v>
      </c>
      <c r="BF448" s="17"/>
    </row>
    <row r="449" spans="2:58" x14ac:dyDescent="0.25">
      <c r="B449">
        <v>2</v>
      </c>
      <c r="C449">
        <v>197</v>
      </c>
      <c r="D449" t="s">
        <v>441</v>
      </c>
      <c r="E449">
        <v>1827166434.6396201</v>
      </c>
      <c r="F449">
        <f t="shared" si="181"/>
        <v>16.333333333333332</v>
      </c>
      <c r="G449">
        <f t="shared" si="182"/>
        <v>9.2617781085750099</v>
      </c>
      <c r="AG449">
        <f t="shared" si="183"/>
        <v>16.25</v>
      </c>
      <c r="BF449" s="17"/>
    </row>
    <row r="450" spans="2:58" x14ac:dyDescent="0.25">
      <c r="B450">
        <v>2</v>
      </c>
      <c r="C450">
        <v>198</v>
      </c>
      <c r="D450" t="s">
        <v>442</v>
      </c>
      <c r="E450">
        <v>1489215088.7685399</v>
      </c>
      <c r="F450">
        <f t="shared" si="181"/>
        <v>16.416666666666668</v>
      </c>
      <c r="G450">
        <f t="shared" si="182"/>
        <v>9.1729574278523707</v>
      </c>
      <c r="AG450">
        <f t="shared" si="183"/>
        <v>16.333333333333332</v>
      </c>
      <c r="BF450" s="17"/>
    </row>
    <row r="451" spans="2:58" x14ac:dyDescent="0.25">
      <c r="B451">
        <v>2</v>
      </c>
      <c r="C451">
        <v>199</v>
      </c>
      <c r="D451" t="s">
        <v>443</v>
      </c>
      <c r="E451">
        <v>1453746214.11607</v>
      </c>
      <c r="F451">
        <f t="shared" si="181"/>
        <v>16.5</v>
      </c>
      <c r="G451">
        <f t="shared" si="182"/>
        <v>9.1624885967369245</v>
      </c>
      <c r="AG451">
        <f t="shared" si="183"/>
        <v>16.416666666666668</v>
      </c>
      <c r="BF451" s="17"/>
    </row>
    <row r="452" spans="2:58" x14ac:dyDescent="0.25">
      <c r="B452">
        <v>2</v>
      </c>
      <c r="C452">
        <v>200</v>
      </c>
      <c r="D452" t="s">
        <v>444</v>
      </c>
      <c r="E452">
        <v>1243180537.09202</v>
      </c>
      <c r="F452">
        <f t="shared" si="181"/>
        <v>16.583333333333332</v>
      </c>
      <c r="G452">
        <f t="shared" si="182"/>
        <v>9.0945342023097169</v>
      </c>
      <c r="AG452">
        <f t="shared" si="183"/>
        <v>16.5</v>
      </c>
      <c r="BF452" s="17"/>
    </row>
    <row r="453" spans="2:58" x14ac:dyDescent="0.25">
      <c r="B453">
        <v>2</v>
      </c>
      <c r="C453">
        <v>201</v>
      </c>
      <c r="D453" t="s">
        <v>445</v>
      </c>
      <c r="E453">
        <v>1559101568.8941</v>
      </c>
      <c r="F453">
        <f t="shared" si="181"/>
        <v>16.666666666666668</v>
      </c>
      <c r="G453">
        <f t="shared" si="182"/>
        <v>9.1928744085649754</v>
      </c>
      <c r="AG453">
        <f t="shared" si="183"/>
        <v>16.583333333333332</v>
      </c>
      <c r="BF453" s="17"/>
    </row>
    <row r="454" spans="2:58" x14ac:dyDescent="0.25">
      <c r="B454">
        <v>2</v>
      </c>
      <c r="C454">
        <v>202</v>
      </c>
      <c r="D454" t="s">
        <v>446</v>
      </c>
      <c r="E454">
        <v>1637082625.69154</v>
      </c>
      <c r="F454">
        <f t="shared" si="181"/>
        <v>16.75</v>
      </c>
      <c r="G454">
        <f t="shared" si="182"/>
        <v>9.2140705993730485</v>
      </c>
      <c r="AG454">
        <f t="shared" si="183"/>
        <v>16.666666666666668</v>
      </c>
      <c r="BF454" s="17"/>
    </row>
    <row r="455" spans="2:58" x14ac:dyDescent="0.25">
      <c r="B455">
        <v>2</v>
      </c>
      <c r="C455">
        <v>203</v>
      </c>
      <c r="D455" t="s">
        <v>447</v>
      </c>
      <c r="E455">
        <v>1658144432.35376</v>
      </c>
      <c r="F455">
        <f t="shared" si="181"/>
        <v>16.833333333333332</v>
      </c>
      <c r="G455">
        <f t="shared" si="182"/>
        <v>9.2196223569997144</v>
      </c>
      <c r="AG455">
        <f t="shared" si="183"/>
        <v>16.75</v>
      </c>
      <c r="BF455" s="17"/>
    </row>
    <row r="456" spans="2:58" x14ac:dyDescent="0.25">
      <c r="B456">
        <v>2</v>
      </c>
      <c r="C456">
        <v>204</v>
      </c>
      <c r="D456" t="s">
        <v>448</v>
      </c>
      <c r="E456">
        <v>1333743847.4558301</v>
      </c>
      <c r="F456">
        <f t="shared" si="181"/>
        <v>16.916666666666668</v>
      </c>
      <c r="G456">
        <f t="shared" si="182"/>
        <v>9.1250724290419765</v>
      </c>
      <c r="AG456">
        <f t="shared" si="183"/>
        <v>16.833333333333332</v>
      </c>
      <c r="BF456" s="17"/>
    </row>
    <row r="457" spans="2:58" x14ac:dyDescent="0.25">
      <c r="B457">
        <v>2</v>
      </c>
      <c r="C457">
        <v>205</v>
      </c>
      <c r="D457" t="s">
        <v>449</v>
      </c>
      <c r="E457">
        <v>1226679143.9453199</v>
      </c>
      <c r="F457">
        <f t="shared" si="181"/>
        <v>17</v>
      </c>
      <c r="G457">
        <f t="shared" si="182"/>
        <v>9.0887309814422057</v>
      </c>
      <c r="AG457">
        <f t="shared" si="183"/>
        <v>16.916666666666668</v>
      </c>
      <c r="BF457" s="17"/>
    </row>
    <row r="458" spans="2:58" x14ac:dyDescent="0.25">
      <c r="B458">
        <v>2</v>
      </c>
      <c r="C458">
        <v>206</v>
      </c>
      <c r="D458" t="s">
        <v>450</v>
      </c>
      <c r="E458">
        <v>1349253746.7447</v>
      </c>
      <c r="F458">
        <f t="shared" si="181"/>
        <v>17.083333333333332</v>
      </c>
      <c r="G458">
        <f t="shared" si="182"/>
        <v>9.1300936327319064</v>
      </c>
      <c r="AG458">
        <f t="shared" si="183"/>
        <v>17</v>
      </c>
      <c r="BF458" s="17"/>
    </row>
    <row r="459" spans="2:58" x14ac:dyDescent="0.25">
      <c r="B459">
        <v>2</v>
      </c>
      <c r="C459">
        <v>207</v>
      </c>
      <c r="D459" t="s">
        <v>451</v>
      </c>
      <c r="E459">
        <v>1535808815.9474199</v>
      </c>
      <c r="F459">
        <f t="shared" si="181"/>
        <v>17.166666666666668</v>
      </c>
      <c r="G459">
        <f t="shared" si="182"/>
        <v>9.1863371562249032</v>
      </c>
      <c r="AG459">
        <f t="shared" si="183"/>
        <v>17.083333333333332</v>
      </c>
      <c r="BF459" s="17"/>
    </row>
    <row r="460" spans="2:58" x14ac:dyDescent="0.25">
      <c r="B460">
        <v>2</v>
      </c>
      <c r="C460">
        <v>208</v>
      </c>
      <c r="D460" t="s">
        <v>452</v>
      </c>
      <c r="E460">
        <v>1782110137.29129</v>
      </c>
      <c r="F460">
        <f t="shared" si="181"/>
        <v>17.25</v>
      </c>
      <c r="G460">
        <f t="shared" si="182"/>
        <v>9.2509345406322705</v>
      </c>
      <c r="AG460">
        <f t="shared" si="183"/>
        <v>17.166666666666668</v>
      </c>
      <c r="BF460" s="17"/>
    </row>
    <row r="461" spans="2:58" x14ac:dyDescent="0.25">
      <c r="B461">
        <v>2</v>
      </c>
      <c r="C461">
        <v>209</v>
      </c>
      <c r="D461" t="s">
        <v>453</v>
      </c>
      <c r="E461">
        <v>1475128528.3044</v>
      </c>
      <c r="F461">
        <f t="shared" si="181"/>
        <v>17.333333333333332</v>
      </c>
      <c r="G461">
        <f t="shared" si="182"/>
        <v>9.1688298621457278</v>
      </c>
      <c r="AG461">
        <f t="shared" si="183"/>
        <v>17.25</v>
      </c>
      <c r="BF461" s="17"/>
    </row>
    <row r="462" spans="2:58" x14ac:dyDescent="0.25">
      <c r="B462">
        <v>2</v>
      </c>
      <c r="C462">
        <v>210</v>
      </c>
      <c r="D462" t="s">
        <v>454</v>
      </c>
      <c r="E462">
        <v>1536879741.80512</v>
      </c>
      <c r="F462">
        <f t="shared" si="181"/>
        <v>17.416666666666668</v>
      </c>
      <c r="G462">
        <f t="shared" si="182"/>
        <v>9.1866398860334204</v>
      </c>
      <c r="AG462">
        <f t="shared" si="183"/>
        <v>17.333333333333332</v>
      </c>
      <c r="BF462" s="17"/>
    </row>
    <row r="463" spans="2:58" x14ac:dyDescent="0.25">
      <c r="B463">
        <v>2</v>
      </c>
      <c r="C463">
        <v>211</v>
      </c>
      <c r="D463" t="s">
        <v>455</v>
      </c>
      <c r="E463">
        <v>1410867049.45754</v>
      </c>
      <c r="F463">
        <f t="shared" si="181"/>
        <v>17.5</v>
      </c>
      <c r="G463">
        <f t="shared" si="182"/>
        <v>9.1494860907158149</v>
      </c>
      <c r="AG463">
        <f t="shared" si="183"/>
        <v>17.416666666666668</v>
      </c>
      <c r="BF463" s="17"/>
    </row>
    <row r="464" spans="2:58" x14ac:dyDescent="0.25">
      <c r="B464">
        <v>2</v>
      </c>
      <c r="C464">
        <v>212</v>
      </c>
      <c r="D464" t="s">
        <v>456</v>
      </c>
      <c r="E464">
        <v>1645683079.1956899</v>
      </c>
      <c r="F464">
        <f t="shared" si="181"/>
        <v>17.583333333333332</v>
      </c>
      <c r="G464">
        <f t="shared" si="182"/>
        <v>9.2163462037750836</v>
      </c>
      <c r="AG464">
        <f t="shared" si="183"/>
        <v>17.5</v>
      </c>
      <c r="BF464" s="17"/>
    </row>
    <row r="465" spans="2:58" x14ac:dyDescent="0.25">
      <c r="B465">
        <v>2</v>
      </c>
      <c r="C465">
        <v>213</v>
      </c>
      <c r="D465" t="s">
        <v>457</v>
      </c>
      <c r="E465">
        <v>1638371541.88535</v>
      </c>
      <c r="F465">
        <f t="shared" si="181"/>
        <v>17.666666666666668</v>
      </c>
      <c r="G465">
        <f t="shared" si="182"/>
        <v>9.2144123957718751</v>
      </c>
      <c r="AG465">
        <f t="shared" si="183"/>
        <v>17.583333333333332</v>
      </c>
      <c r="BF465" s="17"/>
    </row>
    <row r="466" spans="2:58" x14ac:dyDescent="0.25">
      <c r="B466">
        <v>2</v>
      </c>
      <c r="C466">
        <v>214</v>
      </c>
      <c r="D466" t="s">
        <v>458</v>
      </c>
      <c r="E466">
        <v>1841403754.52987</v>
      </c>
      <c r="F466">
        <f t="shared" si="181"/>
        <v>17.75</v>
      </c>
      <c r="G466">
        <f t="shared" si="182"/>
        <v>9.2651490243210279</v>
      </c>
      <c r="AG466">
        <f t="shared" si="183"/>
        <v>17.666666666666668</v>
      </c>
      <c r="BF466" s="17"/>
    </row>
    <row r="467" spans="2:58" x14ac:dyDescent="0.25">
      <c r="B467">
        <v>2</v>
      </c>
      <c r="C467">
        <v>215</v>
      </c>
      <c r="D467" t="s">
        <v>459</v>
      </c>
      <c r="E467">
        <v>1281002673.70578</v>
      </c>
      <c r="F467">
        <f t="shared" ref="F467:F530" si="184">(C467-1)*5/60</f>
        <v>17.833333333333332</v>
      </c>
      <c r="G467">
        <f t="shared" ref="G467:G530" si="185">LOG10(E467)</f>
        <v>9.1075500362040582</v>
      </c>
      <c r="AG467">
        <f t="shared" si="183"/>
        <v>17.75</v>
      </c>
      <c r="BF467" s="17"/>
    </row>
    <row r="468" spans="2:58" x14ac:dyDescent="0.25">
      <c r="B468">
        <v>2</v>
      </c>
      <c r="C468">
        <v>216</v>
      </c>
      <c r="D468" t="s">
        <v>460</v>
      </c>
      <c r="E468">
        <v>1496548606.5962999</v>
      </c>
      <c r="F468">
        <f t="shared" si="184"/>
        <v>17.916666666666668</v>
      </c>
      <c r="G468">
        <f t="shared" si="185"/>
        <v>9.1750908269120899</v>
      </c>
      <c r="AG468">
        <f t="shared" si="183"/>
        <v>17.833333333333332</v>
      </c>
      <c r="BF468" s="17"/>
    </row>
    <row r="469" spans="2:58" x14ac:dyDescent="0.25">
      <c r="B469">
        <v>2</v>
      </c>
      <c r="C469">
        <v>217</v>
      </c>
      <c r="D469" t="s">
        <v>461</v>
      </c>
      <c r="E469">
        <v>1410995285.6470399</v>
      </c>
      <c r="F469">
        <f t="shared" si="184"/>
        <v>18</v>
      </c>
      <c r="G469">
        <f t="shared" si="185"/>
        <v>9.1495255627118972</v>
      </c>
      <c r="AG469">
        <f t="shared" ref="AG469:AG532" si="186">F468</f>
        <v>17.916666666666668</v>
      </c>
      <c r="BF469" s="17"/>
    </row>
    <row r="470" spans="2:58" x14ac:dyDescent="0.25">
      <c r="B470">
        <v>2</v>
      </c>
      <c r="C470">
        <v>218</v>
      </c>
      <c r="D470" t="s">
        <v>462</v>
      </c>
      <c r="E470">
        <v>1296288606.5139799</v>
      </c>
      <c r="F470">
        <f t="shared" si="184"/>
        <v>18.083333333333332</v>
      </c>
      <c r="G470">
        <f t="shared" si="185"/>
        <v>9.1127017038976259</v>
      </c>
      <c r="AG470">
        <f t="shared" si="186"/>
        <v>18</v>
      </c>
      <c r="BF470" s="17"/>
    </row>
    <row r="471" spans="2:58" x14ac:dyDescent="0.25">
      <c r="B471">
        <v>2</v>
      </c>
      <c r="C471">
        <v>219</v>
      </c>
      <c r="D471" t="s">
        <v>463</v>
      </c>
      <c r="E471">
        <v>1435178937.1789501</v>
      </c>
      <c r="F471">
        <f t="shared" si="184"/>
        <v>18.166666666666668</v>
      </c>
      <c r="G471">
        <f t="shared" si="185"/>
        <v>9.156906052000128</v>
      </c>
      <c r="AG471">
        <f t="shared" si="186"/>
        <v>18.083333333333332</v>
      </c>
      <c r="BF471" s="17"/>
    </row>
    <row r="472" spans="2:58" x14ac:dyDescent="0.25">
      <c r="B472">
        <v>2</v>
      </c>
      <c r="C472">
        <v>220</v>
      </c>
      <c r="D472" t="s">
        <v>464</v>
      </c>
      <c r="E472">
        <v>1447267561.8034501</v>
      </c>
      <c r="F472">
        <f t="shared" si="184"/>
        <v>18.25</v>
      </c>
      <c r="G472">
        <f t="shared" si="185"/>
        <v>9.1605488281977667</v>
      </c>
      <c r="AG472">
        <f t="shared" si="186"/>
        <v>18.166666666666668</v>
      </c>
      <c r="BF472" s="17"/>
    </row>
    <row r="473" spans="2:58" x14ac:dyDescent="0.25">
      <c r="B473">
        <v>2</v>
      </c>
      <c r="C473">
        <v>221</v>
      </c>
      <c r="D473" t="s">
        <v>465</v>
      </c>
      <c r="E473">
        <v>1723288452.41836</v>
      </c>
      <c r="F473">
        <f t="shared" si="184"/>
        <v>18.333333333333332</v>
      </c>
      <c r="G473">
        <f t="shared" si="185"/>
        <v>9.2363579778592726</v>
      </c>
      <c r="AG473">
        <f t="shared" si="186"/>
        <v>18.25</v>
      </c>
      <c r="BF473" s="17"/>
    </row>
    <row r="474" spans="2:58" x14ac:dyDescent="0.25">
      <c r="B474">
        <v>2</v>
      </c>
      <c r="C474">
        <v>222</v>
      </c>
      <c r="D474" t="s">
        <v>466</v>
      </c>
      <c r="E474">
        <v>1283443316.27283</v>
      </c>
      <c r="F474">
        <f t="shared" si="184"/>
        <v>18.416666666666668</v>
      </c>
      <c r="G474">
        <f t="shared" si="185"/>
        <v>9.1083766926618956</v>
      </c>
      <c r="AG474">
        <f t="shared" si="186"/>
        <v>18.333333333333332</v>
      </c>
      <c r="BF474" s="17"/>
    </row>
    <row r="475" spans="2:58" x14ac:dyDescent="0.25">
      <c r="B475">
        <v>2</v>
      </c>
      <c r="C475">
        <v>223</v>
      </c>
      <c r="D475" t="s">
        <v>467</v>
      </c>
      <c r="E475">
        <v>1532124766.1545999</v>
      </c>
      <c r="F475">
        <f t="shared" si="184"/>
        <v>18.5</v>
      </c>
      <c r="G475">
        <f t="shared" si="185"/>
        <v>9.1852941328201929</v>
      </c>
      <c r="AG475">
        <f t="shared" si="186"/>
        <v>18.416666666666668</v>
      </c>
      <c r="BF475" s="17"/>
    </row>
    <row r="476" spans="2:58" x14ac:dyDescent="0.25">
      <c r="B476">
        <v>2</v>
      </c>
      <c r="C476">
        <v>224</v>
      </c>
      <c r="D476" t="s">
        <v>468</v>
      </c>
      <c r="E476">
        <v>1249185293.68416</v>
      </c>
      <c r="F476">
        <f t="shared" si="184"/>
        <v>18.583333333333332</v>
      </c>
      <c r="G476">
        <f t="shared" si="185"/>
        <v>9.0966268627584377</v>
      </c>
      <c r="AG476">
        <f t="shared" si="186"/>
        <v>18.5</v>
      </c>
      <c r="BF476" s="17"/>
    </row>
    <row r="477" spans="2:58" x14ac:dyDescent="0.25">
      <c r="B477">
        <v>2</v>
      </c>
      <c r="C477">
        <v>225</v>
      </c>
      <c r="D477" t="s">
        <v>469</v>
      </c>
      <c r="E477">
        <v>1497315273.1482899</v>
      </c>
      <c r="F477">
        <f t="shared" si="184"/>
        <v>18.666666666666668</v>
      </c>
      <c r="G477">
        <f t="shared" si="185"/>
        <v>9.1753132545665466</v>
      </c>
      <c r="AG477">
        <f t="shared" si="186"/>
        <v>18.583333333333332</v>
      </c>
      <c r="BF477" s="17"/>
    </row>
    <row r="478" spans="2:58" x14ac:dyDescent="0.25">
      <c r="B478">
        <v>2</v>
      </c>
      <c r="C478">
        <v>226</v>
      </c>
      <c r="D478" t="s">
        <v>470</v>
      </c>
      <c r="E478">
        <v>1388706447.7061501</v>
      </c>
      <c r="F478">
        <f t="shared" si="184"/>
        <v>18.75</v>
      </c>
      <c r="G478">
        <f t="shared" si="185"/>
        <v>9.1426104519183298</v>
      </c>
      <c r="AG478">
        <f t="shared" si="186"/>
        <v>18.666666666666668</v>
      </c>
      <c r="BF478" s="17"/>
    </row>
    <row r="479" spans="2:58" x14ac:dyDescent="0.25">
      <c r="B479">
        <v>2</v>
      </c>
      <c r="C479">
        <v>227</v>
      </c>
      <c r="D479" t="s">
        <v>471</v>
      </c>
      <c r="E479">
        <v>1610238675.0093801</v>
      </c>
      <c r="F479">
        <f t="shared" si="184"/>
        <v>18.833333333333332</v>
      </c>
      <c r="G479">
        <f t="shared" si="185"/>
        <v>9.2068902533965069</v>
      </c>
      <c r="AG479">
        <f t="shared" si="186"/>
        <v>18.75</v>
      </c>
      <c r="BF479" s="17"/>
    </row>
    <row r="480" spans="2:58" x14ac:dyDescent="0.25">
      <c r="B480">
        <v>2</v>
      </c>
      <c r="C480">
        <v>228</v>
      </c>
      <c r="D480" t="s">
        <v>472</v>
      </c>
      <c r="E480">
        <v>1685184661.2989099</v>
      </c>
      <c r="F480">
        <f t="shared" si="184"/>
        <v>18.916666666666668</v>
      </c>
      <c r="G480">
        <f t="shared" si="185"/>
        <v>9.2266474974856916</v>
      </c>
      <c r="AG480">
        <f t="shared" si="186"/>
        <v>18.833333333333332</v>
      </c>
      <c r="BF480" s="17"/>
    </row>
    <row r="481" spans="2:63" x14ac:dyDescent="0.25">
      <c r="B481">
        <v>2</v>
      </c>
      <c r="C481">
        <v>229</v>
      </c>
      <c r="D481" t="s">
        <v>473</v>
      </c>
      <c r="E481">
        <v>1531411455.9804599</v>
      </c>
      <c r="F481">
        <f t="shared" si="184"/>
        <v>19</v>
      </c>
      <c r="G481">
        <f t="shared" si="185"/>
        <v>9.1850918915828448</v>
      </c>
      <c r="AG481">
        <f t="shared" si="186"/>
        <v>18.916666666666668</v>
      </c>
      <c r="BF481" s="17"/>
    </row>
    <row r="482" spans="2:63" x14ac:dyDescent="0.25">
      <c r="B482">
        <v>2</v>
      </c>
      <c r="C482">
        <v>230</v>
      </c>
      <c r="D482" t="s">
        <v>474</v>
      </c>
      <c r="E482">
        <v>1783999805.00721</v>
      </c>
      <c r="F482">
        <f t="shared" si="184"/>
        <v>19.083333333333332</v>
      </c>
      <c r="G482">
        <f t="shared" si="185"/>
        <v>9.251394802571328</v>
      </c>
      <c r="AG482">
        <f t="shared" si="186"/>
        <v>19</v>
      </c>
      <c r="BF482" s="17"/>
    </row>
    <row r="483" spans="2:63" x14ac:dyDescent="0.25">
      <c r="B483">
        <v>2</v>
      </c>
      <c r="C483">
        <v>231</v>
      </c>
      <c r="D483" t="s">
        <v>475</v>
      </c>
      <c r="E483">
        <v>1819409754.6884601</v>
      </c>
      <c r="F483">
        <f t="shared" si="184"/>
        <v>19.166666666666668</v>
      </c>
      <c r="G483">
        <f t="shared" si="185"/>
        <v>9.2599305188324941</v>
      </c>
      <c r="AG483">
        <f t="shared" si="186"/>
        <v>19.083333333333332</v>
      </c>
      <c r="BF483" s="17"/>
    </row>
    <row r="484" spans="2:63" x14ac:dyDescent="0.25">
      <c r="B484">
        <v>2</v>
      </c>
      <c r="C484">
        <v>232</v>
      </c>
      <c r="D484" t="s">
        <v>476</v>
      </c>
      <c r="E484">
        <v>1497827974.91031</v>
      </c>
      <c r="F484">
        <f t="shared" si="184"/>
        <v>19.25</v>
      </c>
      <c r="G484">
        <f t="shared" si="185"/>
        <v>9.1754619376376656</v>
      </c>
      <c r="AG484">
        <f t="shared" si="186"/>
        <v>19.166666666666668</v>
      </c>
      <c r="BF484" s="17"/>
    </row>
    <row r="485" spans="2:63" x14ac:dyDescent="0.25">
      <c r="B485">
        <v>2</v>
      </c>
      <c r="C485">
        <v>233</v>
      </c>
      <c r="D485" t="s">
        <v>477</v>
      </c>
      <c r="E485">
        <v>1120143568.04245</v>
      </c>
      <c r="F485">
        <f t="shared" si="184"/>
        <v>19.333333333333332</v>
      </c>
      <c r="G485">
        <f t="shared" si="185"/>
        <v>9.0492736894672472</v>
      </c>
      <c r="AG485">
        <f t="shared" si="186"/>
        <v>19.25</v>
      </c>
      <c r="BF485" s="17"/>
    </row>
    <row r="486" spans="2:63" x14ac:dyDescent="0.25">
      <c r="B486">
        <v>2</v>
      </c>
      <c r="C486">
        <v>234</v>
      </c>
      <c r="D486" t="s">
        <v>478</v>
      </c>
      <c r="E486">
        <v>1524454655.7167799</v>
      </c>
      <c r="F486">
        <f t="shared" si="184"/>
        <v>19.416666666666668</v>
      </c>
      <c r="G486">
        <f t="shared" si="185"/>
        <v>9.1831145109809249</v>
      </c>
      <c r="AG486">
        <f t="shared" si="186"/>
        <v>19.333333333333332</v>
      </c>
      <c r="BF486" s="17"/>
    </row>
    <row r="487" spans="2:63" x14ac:dyDescent="0.25">
      <c r="B487">
        <v>2</v>
      </c>
      <c r="C487">
        <v>235</v>
      </c>
      <c r="D487" t="s">
        <v>479</v>
      </c>
      <c r="E487">
        <v>1832955916.5125301</v>
      </c>
      <c r="F487">
        <f t="shared" si="184"/>
        <v>19.5</v>
      </c>
      <c r="G487">
        <f t="shared" si="185"/>
        <v>9.2631520200928357</v>
      </c>
      <c r="AG487">
        <f t="shared" si="186"/>
        <v>19.416666666666668</v>
      </c>
      <c r="BF487" s="17"/>
    </row>
    <row r="488" spans="2:63" x14ac:dyDescent="0.25">
      <c r="B488">
        <v>3</v>
      </c>
      <c r="C488">
        <v>1</v>
      </c>
      <c r="D488" t="s">
        <v>480</v>
      </c>
      <c r="E488">
        <v>854064.81049063394</v>
      </c>
      <c r="F488">
        <f t="shared" si="184"/>
        <v>0</v>
      </c>
      <c r="G488">
        <f t="shared" si="185"/>
        <v>5.9314908282656642</v>
      </c>
      <c r="AG488">
        <f t="shared" si="186"/>
        <v>19.5</v>
      </c>
      <c r="BF488" s="17"/>
    </row>
    <row r="489" spans="2:63" x14ac:dyDescent="0.25">
      <c r="B489">
        <v>3</v>
      </c>
      <c r="C489">
        <v>2</v>
      </c>
      <c r="D489" t="s">
        <v>481</v>
      </c>
      <c r="E489">
        <v>922694.29066106596</v>
      </c>
      <c r="F489">
        <f t="shared" si="184"/>
        <v>8.3333333333333329E-2</v>
      </c>
      <c r="G489">
        <f t="shared" si="185"/>
        <v>5.9650578333433266</v>
      </c>
      <c r="AG489" s="9">
        <f>F488</f>
        <v>0</v>
      </c>
      <c r="BF489" s="17"/>
      <c r="BI489">
        <v>10</v>
      </c>
    </row>
    <row r="490" spans="2:63" x14ac:dyDescent="0.25">
      <c r="B490">
        <v>3</v>
      </c>
      <c r="C490">
        <v>3</v>
      </c>
      <c r="D490" t="s">
        <v>482</v>
      </c>
      <c r="E490">
        <v>1108755.6510473399</v>
      </c>
      <c r="F490">
        <f t="shared" si="184"/>
        <v>0.16666666666666666</v>
      </c>
      <c r="G490">
        <f t="shared" si="185"/>
        <v>6.0448358463346397</v>
      </c>
      <c r="AG490">
        <f t="shared" si="186"/>
        <v>8.3333333333333329E-2</v>
      </c>
      <c r="BF490" s="17"/>
      <c r="BI490" s="11" t="s">
        <v>4281</v>
      </c>
      <c r="BJ490" s="11"/>
      <c r="BK490" s="11"/>
    </row>
    <row r="491" spans="2:63" x14ac:dyDescent="0.25">
      <c r="B491">
        <v>3</v>
      </c>
      <c r="C491">
        <v>4</v>
      </c>
      <c r="D491" t="s">
        <v>483</v>
      </c>
      <c r="E491">
        <v>1270923.08075424</v>
      </c>
      <c r="F491">
        <f t="shared" si="184"/>
        <v>0.25</v>
      </c>
      <c r="G491">
        <f t="shared" si="185"/>
        <v>6.1041192668287065</v>
      </c>
      <c r="AG491">
        <f t="shared" si="186"/>
        <v>0.16666666666666666</v>
      </c>
      <c r="BF491" s="17"/>
      <c r="BI491" s="11">
        <f>SUMSQ(BF489:BF723)</f>
        <v>0</v>
      </c>
      <c r="BJ491" s="11"/>
      <c r="BK491" s="11"/>
    </row>
    <row r="492" spans="2:63" x14ac:dyDescent="0.25">
      <c r="B492">
        <v>3</v>
      </c>
      <c r="C492">
        <v>5</v>
      </c>
      <c r="D492" t="s">
        <v>484</v>
      </c>
      <c r="E492">
        <v>1530410.3037789401</v>
      </c>
      <c r="F492">
        <f t="shared" si="184"/>
        <v>0.33333333333333331</v>
      </c>
      <c r="G492">
        <f t="shared" si="185"/>
        <v>6.1848078809994229</v>
      </c>
      <c r="AG492">
        <f t="shared" si="186"/>
        <v>0.25</v>
      </c>
      <c r="BF492" s="17"/>
    </row>
    <row r="493" spans="2:63" x14ac:dyDescent="0.25">
      <c r="B493">
        <v>3</v>
      </c>
      <c r="C493">
        <v>6</v>
      </c>
      <c r="D493" t="s">
        <v>485</v>
      </c>
      <c r="E493">
        <v>1505049.2400273001</v>
      </c>
      <c r="F493">
        <f t="shared" si="184"/>
        <v>0.41666666666666669</v>
      </c>
      <c r="G493">
        <f t="shared" si="185"/>
        <v>6.1775507087819053</v>
      </c>
      <c r="AG493">
        <f t="shared" si="186"/>
        <v>0.33333333333333331</v>
      </c>
      <c r="BF493" s="17"/>
    </row>
    <row r="494" spans="2:63" x14ac:dyDescent="0.25">
      <c r="B494">
        <v>3</v>
      </c>
      <c r="C494">
        <v>7</v>
      </c>
      <c r="D494" t="s">
        <v>486</v>
      </c>
      <c r="E494">
        <v>1637532.8461066301</v>
      </c>
      <c r="F494">
        <f t="shared" si="184"/>
        <v>0.5</v>
      </c>
      <c r="G494">
        <f t="shared" si="185"/>
        <v>6.2141900199552991</v>
      </c>
      <c r="AG494">
        <f t="shared" si="186"/>
        <v>0.41666666666666669</v>
      </c>
      <c r="BF494" s="17"/>
    </row>
    <row r="495" spans="2:63" x14ac:dyDescent="0.25">
      <c r="B495">
        <v>3</v>
      </c>
      <c r="C495">
        <v>8</v>
      </c>
      <c r="D495" t="s">
        <v>487</v>
      </c>
      <c r="E495">
        <v>1684430.1784326399</v>
      </c>
      <c r="F495">
        <f t="shared" si="184"/>
        <v>0.58333333333333337</v>
      </c>
      <c r="G495">
        <f t="shared" si="185"/>
        <v>6.2264530136846794</v>
      </c>
      <c r="AG495">
        <f t="shared" si="186"/>
        <v>0.5</v>
      </c>
      <c r="BF495" s="17"/>
    </row>
    <row r="496" spans="2:63" x14ac:dyDescent="0.25">
      <c r="B496">
        <v>3</v>
      </c>
      <c r="C496">
        <v>9</v>
      </c>
      <c r="D496" t="s">
        <v>488</v>
      </c>
      <c r="E496">
        <v>2566377.0155464699</v>
      </c>
      <c r="F496">
        <f t="shared" si="184"/>
        <v>0.66666666666666663</v>
      </c>
      <c r="G496">
        <f t="shared" si="185"/>
        <v>6.409320457083326</v>
      </c>
      <c r="AG496">
        <f t="shared" si="186"/>
        <v>0.58333333333333337</v>
      </c>
      <c r="BF496" s="17"/>
    </row>
    <row r="497" spans="2:58" x14ac:dyDescent="0.25">
      <c r="B497">
        <v>3</v>
      </c>
      <c r="C497">
        <v>10</v>
      </c>
      <c r="D497" t="s">
        <v>489</v>
      </c>
      <c r="E497">
        <v>2754230.6385449502</v>
      </c>
      <c r="F497">
        <f t="shared" si="184"/>
        <v>0.75</v>
      </c>
      <c r="G497">
        <f t="shared" si="185"/>
        <v>6.4400003051487085</v>
      </c>
      <c r="AG497">
        <f t="shared" si="186"/>
        <v>0.66666666666666663</v>
      </c>
      <c r="BF497" s="17"/>
    </row>
    <row r="498" spans="2:58" x14ac:dyDescent="0.25">
      <c r="B498">
        <v>3</v>
      </c>
      <c r="C498">
        <v>11</v>
      </c>
      <c r="D498" t="s">
        <v>490</v>
      </c>
      <c r="E498">
        <v>2830524.68528591</v>
      </c>
      <c r="F498">
        <f t="shared" si="184"/>
        <v>0.83333333333333337</v>
      </c>
      <c r="G498">
        <f t="shared" si="185"/>
        <v>6.4518669467622862</v>
      </c>
      <c r="AG498">
        <f t="shared" si="186"/>
        <v>0.75</v>
      </c>
      <c r="BF498" s="17"/>
    </row>
    <row r="499" spans="2:58" x14ac:dyDescent="0.25">
      <c r="B499">
        <v>3</v>
      </c>
      <c r="C499">
        <v>12</v>
      </c>
      <c r="D499" t="s">
        <v>491</v>
      </c>
      <c r="E499">
        <v>3209239.87294607</v>
      </c>
      <c r="F499">
        <f t="shared" si="184"/>
        <v>0.91666666666666663</v>
      </c>
      <c r="G499">
        <f t="shared" si="185"/>
        <v>6.5064021794212961</v>
      </c>
      <c r="AG499">
        <f t="shared" si="186"/>
        <v>0.83333333333333337</v>
      </c>
      <c r="BF499" s="17"/>
    </row>
    <row r="500" spans="2:58" x14ac:dyDescent="0.25">
      <c r="B500">
        <v>3</v>
      </c>
      <c r="C500">
        <v>13</v>
      </c>
      <c r="D500" t="s">
        <v>492</v>
      </c>
      <c r="E500">
        <v>4781979.7269694703</v>
      </c>
      <c r="F500">
        <f t="shared" si="184"/>
        <v>1</v>
      </c>
      <c r="G500">
        <f t="shared" si="185"/>
        <v>6.6796077306078709</v>
      </c>
      <c r="AG500">
        <f t="shared" si="186"/>
        <v>0.91666666666666663</v>
      </c>
      <c r="BF500" s="17"/>
    </row>
    <row r="501" spans="2:58" x14ac:dyDescent="0.25">
      <c r="B501">
        <v>3</v>
      </c>
      <c r="C501">
        <v>14</v>
      </c>
      <c r="D501" t="s">
        <v>493</v>
      </c>
      <c r="E501">
        <v>4932717.6832015896</v>
      </c>
      <c r="F501">
        <f t="shared" si="184"/>
        <v>1.0833333333333333</v>
      </c>
      <c r="G501">
        <f t="shared" si="185"/>
        <v>6.693086259971305</v>
      </c>
      <c r="AG501">
        <f t="shared" si="186"/>
        <v>1</v>
      </c>
      <c r="BF501" s="17"/>
    </row>
    <row r="502" spans="2:58" x14ac:dyDescent="0.25">
      <c r="B502">
        <v>3</v>
      </c>
      <c r="C502">
        <v>15</v>
      </c>
      <c r="D502" t="s">
        <v>494</v>
      </c>
      <c r="E502">
        <v>5254309.3034332898</v>
      </c>
      <c r="F502">
        <f t="shared" si="184"/>
        <v>1.1666666666666667</v>
      </c>
      <c r="G502">
        <f t="shared" si="185"/>
        <v>6.720515634651135</v>
      </c>
      <c r="AG502">
        <f t="shared" si="186"/>
        <v>1.0833333333333333</v>
      </c>
      <c r="BF502" s="17"/>
    </row>
    <row r="503" spans="2:58" x14ac:dyDescent="0.25">
      <c r="B503">
        <v>3</v>
      </c>
      <c r="C503">
        <v>16</v>
      </c>
      <c r="D503" t="s">
        <v>495</v>
      </c>
      <c r="E503">
        <v>6959127.8922945997</v>
      </c>
      <c r="F503">
        <f t="shared" si="184"/>
        <v>1.25</v>
      </c>
      <c r="G503">
        <f t="shared" si="185"/>
        <v>6.8425548178727196</v>
      </c>
      <c r="AG503">
        <f t="shared" si="186"/>
        <v>1.1666666666666667</v>
      </c>
      <c r="BF503" s="17"/>
    </row>
    <row r="504" spans="2:58" x14ac:dyDescent="0.25">
      <c r="B504">
        <v>3</v>
      </c>
      <c r="C504">
        <v>17</v>
      </c>
      <c r="D504" t="s">
        <v>496</v>
      </c>
      <c r="E504">
        <v>9295039.0258704908</v>
      </c>
      <c r="F504">
        <f t="shared" si="184"/>
        <v>1.3333333333333333</v>
      </c>
      <c r="G504">
        <f t="shared" si="185"/>
        <v>6.9682512175274578</v>
      </c>
      <c r="AG504">
        <f t="shared" si="186"/>
        <v>1.25</v>
      </c>
      <c r="BF504" s="17"/>
    </row>
    <row r="505" spans="2:58" x14ac:dyDescent="0.25">
      <c r="B505">
        <v>3</v>
      </c>
      <c r="C505">
        <v>18</v>
      </c>
      <c r="D505" t="s">
        <v>497</v>
      </c>
      <c r="E505">
        <v>10849740.522534801</v>
      </c>
      <c r="F505">
        <f t="shared" si="184"/>
        <v>1.4166666666666667</v>
      </c>
      <c r="G505">
        <f t="shared" si="185"/>
        <v>7.0354193519192192</v>
      </c>
      <c r="AG505">
        <f t="shared" si="186"/>
        <v>1.3333333333333333</v>
      </c>
      <c r="BF505" s="17"/>
    </row>
    <row r="506" spans="2:58" x14ac:dyDescent="0.25">
      <c r="B506">
        <v>3</v>
      </c>
      <c r="C506">
        <v>19</v>
      </c>
      <c r="D506" t="s">
        <v>498</v>
      </c>
      <c r="E506">
        <v>12477368.2619291</v>
      </c>
      <c r="F506">
        <f t="shared" si="184"/>
        <v>1.5</v>
      </c>
      <c r="G506">
        <f t="shared" si="185"/>
        <v>7.0961229932110284</v>
      </c>
      <c r="AG506">
        <f t="shared" si="186"/>
        <v>1.4166666666666667</v>
      </c>
      <c r="BF506" s="17"/>
    </row>
    <row r="507" spans="2:58" x14ac:dyDescent="0.25">
      <c r="B507">
        <v>3</v>
      </c>
      <c r="C507">
        <v>20</v>
      </c>
      <c r="D507" t="s">
        <v>499</v>
      </c>
      <c r="E507">
        <v>16606440.808356499</v>
      </c>
      <c r="F507">
        <f t="shared" si="184"/>
        <v>1.5833333333333333</v>
      </c>
      <c r="G507">
        <f t="shared" si="185"/>
        <v>7.2202765618358136</v>
      </c>
      <c r="AG507">
        <f t="shared" si="186"/>
        <v>1.5</v>
      </c>
      <c r="BF507" s="17"/>
    </row>
    <row r="508" spans="2:58" x14ac:dyDescent="0.25">
      <c r="B508">
        <v>3</v>
      </c>
      <c r="C508">
        <v>21</v>
      </c>
      <c r="D508" t="s">
        <v>500</v>
      </c>
      <c r="E508">
        <v>18473744.493377998</v>
      </c>
      <c r="F508">
        <f t="shared" si="184"/>
        <v>1.6666666666666667</v>
      </c>
      <c r="G508">
        <f t="shared" si="185"/>
        <v>7.266554932689278</v>
      </c>
      <c r="AG508">
        <f t="shared" si="186"/>
        <v>1.5833333333333333</v>
      </c>
      <c r="BF508" s="17"/>
    </row>
    <row r="509" spans="2:58" x14ac:dyDescent="0.25">
      <c r="B509">
        <v>3</v>
      </c>
      <c r="C509">
        <v>22</v>
      </c>
      <c r="D509" t="s">
        <v>501</v>
      </c>
      <c r="E509">
        <v>27222979.042148501</v>
      </c>
      <c r="F509">
        <f t="shared" si="184"/>
        <v>1.75</v>
      </c>
      <c r="G509">
        <f t="shared" si="185"/>
        <v>7.434935648816392</v>
      </c>
      <c r="AG509">
        <f t="shared" si="186"/>
        <v>1.6666666666666667</v>
      </c>
      <c r="BF509" s="17"/>
    </row>
    <row r="510" spans="2:58" x14ac:dyDescent="0.25">
      <c r="B510">
        <v>3</v>
      </c>
      <c r="C510">
        <v>23</v>
      </c>
      <c r="D510" t="s">
        <v>502</v>
      </c>
      <c r="E510">
        <v>30691527.003330901</v>
      </c>
      <c r="F510">
        <f t="shared" si="184"/>
        <v>1.8333333333333333</v>
      </c>
      <c r="G510">
        <f t="shared" si="185"/>
        <v>7.4870184965329232</v>
      </c>
      <c r="AG510">
        <f t="shared" si="186"/>
        <v>1.75</v>
      </c>
      <c r="BF510" s="17"/>
    </row>
    <row r="511" spans="2:58" x14ac:dyDescent="0.25">
      <c r="B511">
        <v>3</v>
      </c>
      <c r="C511">
        <v>24</v>
      </c>
      <c r="D511" t="s">
        <v>503</v>
      </c>
      <c r="E511">
        <v>31835751.0163984</v>
      </c>
      <c r="F511">
        <f t="shared" si="184"/>
        <v>1.9166666666666667</v>
      </c>
      <c r="G511">
        <f t="shared" si="185"/>
        <v>7.5029150994780283</v>
      </c>
      <c r="AG511">
        <f t="shared" si="186"/>
        <v>1.8333333333333333</v>
      </c>
      <c r="BF511" s="17"/>
    </row>
    <row r="512" spans="2:58" x14ac:dyDescent="0.25">
      <c r="B512">
        <v>3</v>
      </c>
      <c r="C512">
        <v>25</v>
      </c>
      <c r="D512" t="s">
        <v>504</v>
      </c>
      <c r="E512">
        <v>41939293.188520998</v>
      </c>
      <c r="F512">
        <f t="shared" si="184"/>
        <v>2</v>
      </c>
      <c r="G512">
        <f t="shared" si="185"/>
        <v>7.6226211069373431</v>
      </c>
      <c r="AG512">
        <f t="shared" si="186"/>
        <v>1.9166666666666667</v>
      </c>
      <c r="BF512" s="17"/>
    </row>
    <row r="513" spans="2:58" x14ac:dyDescent="0.25">
      <c r="B513">
        <v>3</v>
      </c>
      <c r="C513">
        <v>26</v>
      </c>
      <c r="D513" t="s">
        <v>505</v>
      </c>
      <c r="E513">
        <v>50742555.847022802</v>
      </c>
      <c r="F513">
        <f t="shared" si="184"/>
        <v>2.0833333333333335</v>
      </c>
      <c r="G513">
        <f t="shared" si="185"/>
        <v>7.7053723383745494</v>
      </c>
      <c r="AG513">
        <f t="shared" si="186"/>
        <v>2</v>
      </c>
      <c r="BF513" s="17"/>
    </row>
    <row r="514" spans="2:58" x14ac:dyDescent="0.25">
      <c r="B514">
        <v>3</v>
      </c>
      <c r="C514">
        <v>27</v>
      </c>
      <c r="D514" t="s">
        <v>506</v>
      </c>
      <c r="E514">
        <v>49383097.688581198</v>
      </c>
      <c r="F514">
        <f t="shared" si="184"/>
        <v>2.1666666666666665</v>
      </c>
      <c r="G514">
        <f t="shared" si="185"/>
        <v>7.6935783287482531</v>
      </c>
      <c r="AG514">
        <f t="shared" si="186"/>
        <v>2.0833333333333335</v>
      </c>
      <c r="BF514" s="17"/>
    </row>
    <row r="515" spans="2:58" x14ac:dyDescent="0.25">
      <c r="B515">
        <v>3</v>
      </c>
      <c r="C515">
        <v>28</v>
      </c>
      <c r="D515" t="s">
        <v>507</v>
      </c>
      <c r="E515">
        <v>62518238.6790547</v>
      </c>
      <c r="F515">
        <f t="shared" si="184"/>
        <v>2.25</v>
      </c>
      <c r="G515">
        <f t="shared" si="185"/>
        <v>7.7960067341785235</v>
      </c>
      <c r="AG515">
        <f t="shared" si="186"/>
        <v>2.1666666666666665</v>
      </c>
      <c r="BF515" s="17"/>
    </row>
    <row r="516" spans="2:58" x14ac:dyDescent="0.25">
      <c r="B516">
        <v>3</v>
      </c>
      <c r="C516">
        <v>29</v>
      </c>
      <c r="D516" t="s">
        <v>508</v>
      </c>
      <c r="E516">
        <v>82884759.650555596</v>
      </c>
      <c r="F516">
        <f t="shared" si="184"/>
        <v>2.3333333333333335</v>
      </c>
      <c r="G516">
        <f t="shared" si="185"/>
        <v>7.9184746824424188</v>
      </c>
      <c r="AG516">
        <f t="shared" si="186"/>
        <v>2.25</v>
      </c>
      <c r="BF516" s="17"/>
    </row>
    <row r="517" spans="2:58" x14ac:dyDescent="0.25">
      <c r="B517">
        <v>3</v>
      </c>
      <c r="C517">
        <v>30</v>
      </c>
      <c r="D517" t="s">
        <v>509</v>
      </c>
      <c r="E517">
        <v>83899063.947462007</v>
      </c>
      <c r="F517">
        <f t="shared" si="184"/>
        <v>2.4166666666666665</v>
      </c>
      <c r="G517">
        <f t="shared" si="185"/>
        <v>7.9237571154804316</v>
      </c>
      <c r="AG517">
        <f t="shared" si="186"/>
        <v>2.3333333333333335</v>
      </c>
      <c r="BF517" s="17"/>
    </row>
    <row r="518" spans="2:58" x14ac:dyDescent="0.25">
      <c r="B518">
        <v>3</v>
      </c>
      <c r="C518">
        <v>31</v>
      </c>
      <c r="D518" t="s">
        <v>510</v>
      </c>
      <c r="E518">
        <v>107823685.28706899</v>
      </c>
      <c r="F518">
        <f t="shared" si="184"/>
        <v>2.5</v>
      </c>
      <c r="G518">
        <f t="shared" si="185"/>
        <v>8.0327141714221888</v>
      </c>
      <c r="AG518">
        <f t="shared" si="186"/>
        <v>2.4166666666666665</v>
      </c>
      <c r="BF518" s="17"/>
    </row>
    <row r="519" spans="2:58" x14ac:dyDescent="0.25">
      <c r="B519">
        <v>3</v>
      </c>
      <c r="C519">
        <v>32</v>
      </c>
      <c r="D519" t="s">
        <v>511</v>
      </c>
      <c r="E519">
        <v>128203238.277454</v>
      </c>
      <c r="F519">
        <f t="shared" si="184"/>
        <v>2.5833333333333335</v>
      </c>
      <c r="G519">
        <f t="shared" si="185"/>
        <v>8.1078989951380827</v>
      </c>
      <c r="AG519">
        <f t="shared" si="186"/>
        <v>2.5</v>
      </c>
      <c r="BF519" s="17"/>
    </row>
    <row r="520" spans="2:58" x14ac:dyDescent="0.25">
      <c r="B520">
        <v>3</v>
      </c>
      <c r="C520">
        <v>33</v>
      </c>
      <c r="D520" t="s">
        <v>512</v>
      </c>
      <c r="E520">
        <v>158073868.526746</v>
      </c>
      <c r="F520">
        <f t="shared" si="184"/>
        <v>2.6666666666666665</v>
      </c>
      <c r="G520">
        <f t="shared" si="185"/>
        <v>8.1988600818700466</v>
      </c>
      <c r="AG520">
        <f t="shared" si="186"/>
        <v>2.5833333333333335</v>
      </c>
      <c r="BF520" s="17"/>
    </row>
    <row r="521" spans="2:58" x14ac:dyDescent="0.25">
      <c r="B521">
        <v>3</v>
      </c>
      <c r="C521">
        <v>34</v>
      </c>
      <c r="D521" t="s">
        <v>513</v>
      </c>
      <c r="E521">
        <v>180115847.463128</v>
      </c>
      <c r="F521">
        <f t="shared" si="184"/>
        <v>2.75</v>
      </c>
      <c r="G521">
        <f t="shared" si="185"/>
        <v>8.2555519258289927</v>
      </c>
      <c r="AG521">
        <f t="shared" si="186"/>
        <v>2.6666666666666665</v>
      </c>
      <c r="BF521" s="17"/>
    </row>
    <row r="522" spans="2:58" x14ac:dyDescent="0.25">
      <c r="B522">
        <v>3</v>
      </c>
      <c r="C522">
        <v>35</v>
      </c>
      <c r="D522" t="s">
        <v>514</v>
      </c>
      <c r="E522">
        <v>187922399.60500699</v>
      </c>
      <c r="F522">
        <f t="shared" si="184"/>
        <v>2.8333333333333335</v>
      </c>
      <c r="G522">
        <f t="shared" si="185"/>
        <v>8.2739785493663973</v>
      </c>
      <c r="AG522">
        <f t="shared" si="186"/>
        <v>2.75</v>
      </c>
      <c r="BF522" s="17"/>
    </row>
    <row r="523" spans="2:58" x14ac:dyDescent="0.25">
      <c r="B523">
        <v>3</v>
      </c>
      <c r="C523">
        <v>36</v>
      </c>
      <c r="D523" t="s">
        <v>515</v>
      </c>
      <c r="E523">
        <v>213570718.57411101</v>
      </c>
      <c r="F523">
        <f t="shared" si="184"/>
        <v>2.9166666666666665</v>
      </c>
      <c r="G523">
        <f t="shared" si="185"/>
        <v>8.3295417088742791</v>
      </c>
      <c r="AG523">
        <f t="shared" si="186"/>
        <v>2.8333333333333335</v>
      </c>
      <c r="BF523" s="17"/>
    </row>
    <row r="524" spans="2:58" x14ac:dyDescent="0.25">
      <c r="B524">
        <v>3</v>
      </c>
      <c r="C524">
        <v>37</v>
      </c>
      <c r="D524" t="s">
        <v>516</v>
      </c>
      <c r="E524">
        <v>216340844.17997599</v>
      </c>
      <c r="F524">
        <f t="shared" si="184"/>
        <v>3</v>
      </c>
      <c r="G524">
        <f t="shared" si="185"/>
        <v>8.3351385200281385</v>
      </c>
      <c r="AG524">
        <f t="shared" si="186"/>
        <v>2.9166666666666665</v>
      </c>
      <c r="BF524" s="17"/>
    </row>
    <row r="525" spans="2:58" x14ac:dyDescent="0.25">
      <c r="B525">
        <v>3</v>
      </c>
      <c r="C525">
        <v>38</v>
      </c>
      <c r="D525" t="s">
        <v>517</v>
      </c>
      <c r="E525">
        <v>268615424.24454099</v>
      </c>
      <c r="F525">
        <f t="shared" si="184"/>
        <v>3.0833333333333335</v>
      </c>
      <c r="G525">
        <f t="shared" si="185"/>
        <v>8.4291309467986864</v>
      </c>
      <c r="AG525">
        <f t="shared" si="186"/>
        <v>3</v>
      </c>
      <c r="BF525" s="17"/>
    </row>
    <row r="526" spans="2:58" x14ac:dyDescent="0.25">
      <c r="B526">
        <v>3</v>
      </c>
      <c r="C526">
        <v>39</v>
      </c>
      <c r="D526" t="s">
        <v>518</v>
      </c>
      <c r="E526">
        <v>269342430.888677</v>
      </c>
      <c r="F526">
        <f t="shared" si="184"/>
        <v>3.1666666666666665</v>
      </c>
      <c r="G526">
        <f t="shared" si="185"/>
        <v>8.430304775428775</v>
      </c>
      <c r="AG526">
        <f t="shared" si="186"/>
        <v>3.0833333333333335</v>
      </c>
      <c r="BF526" s="17"/>
    </row>
    <row r="527" spans="2:58" x14ac:dyDescent="0.25">
      <c r="B527">
        <v>3</v>
      </c>
      <c r="C527">
        <v>40</v>
      </c>
      <c r="D527" t="s">
        <v>519</v>
      </c>
      <c r="E527">
        <v>278886450.70732802</v>
      </c>
      <c r="F527">
        <f t="shared" si="184"/>
        <v>3.25</v>
      </c>
      <c r="G527">
        <f t="shared" si="185"/>
        <v>8.4454274152126949</v>
      </c>
      <c r="AG527">
        <f t="shared" si="186"/>
        <v>3.1666666666666665</v>
      </c>
      <c r="BF527" s="17"/>
    </row>
    <row r="528" spans="2:58" x14ac:dyDescent="0.25">
      <c r="B528">
        <v>3</v>
      </c>
      <c r="C528">
        <v>41</v>
      </c>
      <c r="D528" t="s">
        <v>520</v>
      </c>
      <c r="E528">
        <v>240411121.56197101</v>
      </c>
      <c r="F528">
        <f t="shared" si="184"/>
        <v>3.3333333333333335</v>
      </c>
      <c r="G528">
        <f t="shared" si="185"/>
        <v>8.3809545545173592</v>
      </c>
      <c r="AG528">
        <f t="shared" si="186"/>
        <v>3.25</v>
      </c>
      <c r="BF528" s="17"/>
    </row>
    <row r="529" spans="2:58" x14ac:dyDescent="0.25">
      <c r="B529">
        <v>3</v>
      </c>
      <c r="C529">
        <v>42</v>
      </c>
      <c r="D529" t="s">
        <v>521</v>
      </c>
      <c r="E529">
        <v>247969587.61740199</v>
      </c>
      <c r="F529">
        <f t="shared" si="184"/>
        <v>3.4166666666666665</v>
      </c>
      <c r="G529">
        <f t="shared" si="185"/>
        <v>8.3943984197784012</v>
      </c>
      <c r="AG529">
        <f t="shared" si="186"/>
        <v>3.3333333333333335</v>
      </c>
      <c r="BF529" s="17"/>
    </row>
    <row r="530" spans="2:58" x14ac:dyDescent="0.25">
      <c r="B530">
        <v>3</v>
      </c>
      <c r="C530">
        <v>43</v>
      </c>
      <c r="D530" t="s">
        <v>522</v>
      </c>
      <c r="E530">
        <v>249301685.98959401</v>
      </c>
      <c r="F530">
        <f t="shared" si="184"/>
        <v>3.5</v>
      </c>
      <c r="G530">
        <f t="shared" si="185"/>
        <v>8.396725215581597</v>
      </c>
      <c r="AG530">
        <f t="shared" si="186"/>
        <v>3.4166666666666665</v>
      </c>
      <c r="BF530" s="17"/>
    </row>
    <row r="531" spans="2:58" x14ac:dyDescent="0.25">
      <c r="B531">
        <v>3</v>
      </c>
      <c r="C531">
        <v>44</v>
      </c>
      <c r="D531" t="s">
        <v>523</v>
      </c>
      <c r="E531">
        <v>273536415.72077399</v>
      </c>
      <c r="F531">
        <f t="shared" ref="F531:F594" si="187">(C531-1)*5/60</f>
        <v>3.5833333333333335</v>
      </c>
      <c r="G531">
        <f t="shared" ref="G531:G594" si="188">LOG10(E531)</f>
        <v>8.437015151853398</v>
      </c>
      <c r="AG531">
        <f t="shared" si="186"/>
        <v>3.5</v>
      </c>
      <c r="BF531" s="17"/>
    </row>
    <row r="532" spans="2:58" x14ac:dyDescent="0.25">
      <c r="B532">
        <v>3</v>
      </c>
      <c r="C532">
        <v>45</v>
      </c>
      <c r="D532" t="s">
        <v>524</v>
      </c>
      <c r="E532">
        <v>246450338.73462501</v>
      </c>
      <c r="F532">
        <f t="shared" si="187"/>
        <v>3.6666666666666665</v>
      </c>
      <c r="G532">
        <f t="shared" si="188"/>
        <v>8.3917294194088896</v>
      </c>
      <c r="AG532">
        <f t="shared" si="186"/>
        <v>3.5833333333333335</v>
      </c>
      <c r="BF532" s="17"/>
    </row>
    <row r="533" spans="2:58" x14ac:dyDescent="0.25">
      <c r="B533">
        <v>3</v>
      </c>
      <c r="C533">
        <v>46</v>
      </c>
      <c r="D533" t="s">
        <v>525</v>
      </c>
      <c r="E533">
        <v>294228362.11029899</v>
      </c>
      <c r="F533">
        <f t="shared" si="187"/>
        <v>3.75</v>
      </c>
      <c r="G533">
        <f t="shared" si="188"/>
        <v>8.4686845341777328</v>
      </c>
      <c r="AG533">
        <f t="shared" ref="AG533:AG596" si="189">F532</f>
        <v>3.6666666666666665</v>
      </c>
      <c r="BF533" s="17"/>
    </row>
    <row r="534" spans="2:58" x14ac:dyDescent="0.25">
      <c r="B534">
        <v>3</v>
      </c>
      <c r="C534">
        <v>47</v>
      </c>
      <c r="D534" t="s">
        <v>526</v>
      </c>
      <c r="E534">
        <v>271735575.98697001</v>
      </c>
      <c r="F534">
        <f t="shared" si="187"/>
        <v>3.8333333333333335</v>
      </c>
      <c r="G534">
        <f t="shared" si="188"/>
        <v>8.4341465005577074</v>
      </c>
      <c r="AG534">
        <f t="shared" si="189"/>
        <v>3.75</v>
      </c>
      <c r="BF534" s="17"/>
    </row>
    <row r="535" spans="2:58" x14ac:dyDescent="0.25">
      <c r="B535">
        <v>3</v>
      </c>
      <c r="C535">
        <v>48</v>
      </c>
      <c r="D535" t="s">
        <v>527</v>
      </c>
      <c r="E535">
        <v>298227547.81288099</v>
      </c>
      <c r="F535">
        <f t="shared" si="187"/>
        <v>3.9166666666666665</v>
      </c>
      <c r="G535">
        <f t="shared" si="188"/>
        <v>8.4745477575292618</v>
      </c>
      <c r="AG535">
        <f t="shared" si="189"/>
        <v>3.8333333333333335</v>
      </c>
      <c r="BF535" s="17"/>
    </row>
    <row r="536" spans="2:58" x14ac:dyDescent="0.25">
      <c r="B536">
        <v>3</v>
      </c>
      <c r="C536">
        <v>49</v>
      </c>
      <c r="D536" t="s">
        <v>528</v>
      </c>
      <c r="E536">
        <v>295374299.35533798</v>
      </c>
      <c r="F536">
        <f t="shared" si="187"/>
        <v>4</v>
      </c>
      <c r="G536">
        <f t="shared" si="188"/>
        <v>8.4703727044703996</v>
      </c>
      <c r="AG536">
        <f t="shared" si="189"/>
        <v>3.9166666666666665</v>
      </c>
      <c r="BF536" s="17"/>
    </row>
    <row r="537" spans="2:58" x14ac:dyDescent="0.25">
      <c r="B537">
        <v>3</v>
      </c>
      <c r="C537">
        <v>50</v>
      </c>
      <c r="D537" t="s">
        <v>529</v>
      </c>
      <c r="E537">
        <v>296405114.67475402</v>
      </c>
      <c r="F537">
        <f t="shared" si="187"/>
        <v>4.083333333333333</v>
      </c>
      <c r="G537">
        <f t="shared" si="188"/>
        <v>8.4718856934228697</v>
      </c>
      <c r="AG537">
        <f t="shared" si="189"/>
        <v>4</v>
      </c>
      <c r="BF537" s="17"/>
    </row>
    <row r="538" spans="2:58" x14ac:dyDescent="0.25">
      <c r="B538">
        <v>3</v>
      </c>
      <c r="C538">
        <v>51</v>
      </c>
      <c r="D538" t="s">
        <v>530</v>
      </c>
      <c r="E538">
        <v>259633905.91169801</v>
      </c>
      <c r="F538">
        <f t="shared" si="187"/>
        <v>4.166666666666667</v>
      </c>
      <c r="G538">
        <f t="shared" si="188"/>
        <v>8.4143614068834349</v>
      </c>
      <c r="AG538">
        <f t="shared" si="189"/>
        <v>4.083333333333333</v>
      </c>
      <c r="BF538" s="17"/>
    </row>
    <row r="539" spans="2:58" x14ac:dyDescent="0.25">
      <c r="B539">
        <v>3</v>
      </c>
      <c r="C539">
        <v>52</v>
      </c>
      <c r="D539" t="s">
        <v>531</v>
      </c>
      <c r="E539">
        <v>303355542.560193</v>
      </c>
      <c r="F539">
        <f t="shared" si="187"/>
        <v>4.25</v>
      </c>
      <c r="G539">
        <f t="shared" si="188"/>
        <v>8.4819519342769922</v>
      </c>
      <c r="AG539">
        <f t="shared" si="189"/>
        <v>4.166666666666667</v>
      </c>
      <c r="BF539" s="17"/>
    </row>
    <row r="540" spans="2:58" x14ac:dyDescent="0.25">
      <c r="B540">
        <v>3</v>
      </c>
      <c r="C540">
        <v>53</v>
      </c>
      <c r="D540" t="s">
        <v>532</v>
      </c>
      <c r="E540">
        <v>311350278.60724199</v>
      </c>
      <c r="F540">
        <f t="shared" si="187"/>
        <v>4.333333333333333</v>
      </c>
      <c r="G540">
        <f t="shared" si="188"/>
        <v>8.493249258679656</v>
      </c>
      <c r="AG540">
        <f t="shared" si="189"/>
        <v>4.25</v>
      </c>
      <c r="BF540" s="17"/>
    </row>
    <row r="541" spans="2:58" x14ac:dyDescent="0.25">
      <c r="B541">
        <v>3</v>
      </c>
      <c r="C541">
        <v>54</v>
      </c>
      <c r="D541" t="s">
        <v>533</v>
      </c>
      <c r="E541">
        <v>276235170.81765199</v>
      </c>
      <c r="F541">
        <f t="shared" si="187"/>
        <v>4.416666666666667</v>
      </c>
      <c r="G541">
        <f t="shared" si="188"/>
        <v>8.4412789730101707</v>
      </c>
      <c r="AG541">
        <f t="shared" si="189"/>
        <v>4.333333333333333</v>
      </c>
      <c r="BF541" s="17"/>
    </row>
    <row r="542" spans="2:58" x14ac:dyDescent="0.25">
      <c r="B542">
        <v>3</v>
      </c>
      <c r="C542">
        <v>55</v>
      </c>
      <c r="D542" t="s">
        <v>534</v>
      </c>
      <c r="E542">
        <v>338732773.08241802</v>
      </c>
      <c r="F542">
        <f t="shared" si="187"/>
        <v>4.5</v>
      </c>
      <c r="G542">
        <f t="shared" si="188"/>
        <v>8.5298572175489209</v>
      </c>
      <c r="AG542">
        <f t="shared" si="189"/>
        <v>4.416666666666667</v>
      </c>
      <c r="BF542" s="17"/>
    </row>
    <row r="543" spans="2:58" x14ac:dyDescent="0.25">
      <c r="B543">
        <v>3</v>
      </c>
      <c r="C543">
        <v>56</v>
      </c>
      <c r="D543" t="s">
        <v>535</v>
      </c>
      <c r="E543">
        <v>315694396.38807702</v>
      </c>
      <c r="F543">
        <f t="shared" si="187"/>
        <v>4.583333333333333</v>
      </c>
      <c r="G543">
        <f t="shared" si="188"/>
        <v>8.4992668731835224</v>
      </c>
      <c r="AG543">
        <f t="shared" si="189"/>
        <v>4.5</v>
      </c>
      <c r="BF543" s="17"/>
    </row>
    <row r="544" spans="2:58" x14ac:dyDescent="0.25">
      <c r="B544">
        <v>3</v>
      </c>
      <c r="C544">
        <v>57</v>
      </c>
      <c r="D544" t="s">
        <v>536</v>
      </c>
      <c r="E544">
        <v>339402330.54446399</v>
      </c>
      <c r="F544">
        <f t="shared" si="187"/>
        <v>4.666666666666667</v>
      </c>
      <c r="G544">
        <f t="shared" si="188"/>
        <v>8.530714820124043</v>
      </c>
      <c r="AG544">
        <f t="shared" si="189"/>
        <v>4.583333333333333</v>
      </c>
      <c r="BF544" s="17"/>
    </row>
    <row r="545" spans="2:58" x14ac:dyDescent="0.25">
      <c r="B545">
        <v>3</v>
      </c>
      <c r="C545">
        <v>58</v>
      </c>
      <c r="D545" t="s">
        <v>537</v>
      </c>
      <c r="E545">
        <v>319899108.19795501</v>
      </c>
      <c r="F545">
        <f t="shared" si="187"/>
        <v>4.75</v>
      </c>
      <c r="G545">
        <f t="shared" si="188"/>
        <v>8.5050130293768635</v>
      </c>
      <c r="AG545">
        <f t="shared" si="189"/>
        <v>4.666666666666667</v>
      </c>
      <c r="BF545" s="17"/>
    </row>
    <row r="546" spans="2:58" x14ac:dyDescent="0.25">
      <c r="B546">
        <v>3</v>
      </c>
      <c r="C546">
        <v>59</v>
      </c>
      <c r="D546" t="s">
        <v>538</v>
      </c>
      <c r="E546">
        <v>373744423.76528299</v>
      </c>
      <c r="F546">
        <f t="shared" si="187"/>
        <v>4.833333333333333</v>
      </c>
      <c r="G546">
        <f t="shared" si="188"/>
        <v>8.5725747217444379</v>
      </c>
      <c r="AG546">
        <f t="shared" si="189"/>
        <v>4.75</v>
      </c>
      <c r="BF546" s="17"/>
    </row>
    <row r="547" spans="2:58" x14ac:dyDescent="0.25">
      <c r="B547">
        <v>3</v>
      </c>
      <c r="C547">
        <v>60</v>
      </c>
      <c r="D547" t="s">
        <v>539</v>
      </c>
      <c r="E547">
        <v>373296405.72523201</v>
      </c>
      <c r="F547">
        <f t="shared" si="187"/>
        <v>4.916666666666667</v>
      </c>
      <c r="G547">
        <f t="shared" si="188"/>
        <v>8.5720538083532727</v>
      </c>
      <c r="AG547">
        <f t="shared" si="189"/>
        <v>4.833333333333333</v>
      </c>
      <c r="BF547" s="17"/>
    </row>
    <row r="548" spans="2:58" x14ac:dyDescent="0.25">
      <c r="B548">
        <v>3</v>
      </c>
      <c r="C548">
        <v>61</v>
      </c>
      <c r="D548" t="s">
        <v>540</v>
      </c>
      <c r="E548">
        <v>372665289.67070299</v>
      </c>
      <c r="F548">
        <f t="shared" si="187"/>
        <v>5</v>
      </c>
      <c r="G548">
        <f t="shared" si="188"/>
        <v>8.5713189441182553</v>
      </c>
      <c r="AG548">
        <f t="shared" si="189"/>
        <v>4.916666666666667</v>
      </c>
      <c r="BF548" s="17"/>
    </row>
    <row r="549" spans="2:58" x14ac:dyDescent="0.25">
      <c r="B549">
        <v>3</v>
      </c>
      <c r="C549">
        <v>62</v>
      </c>
      <c r="D549" t="s">
        <v>541</v>
      </c>
      <c r="E549">
        <v>365305403.00634098</v>
      </c>
      <c r="F549">
        <f t="shared" si="187"/>
        <v>5.083333333333333</v>
      </c>
      <c r="G549">
        <f t="shared" si="188"/>
        <v>8.5626560956405697</v>
      </c>
      <c r="AG549">
        <f t="shared" si="189"/>
        <v>5</v>
      </c>
      <c r="BF549" s="17"/>
    </row>
    <row r="550" spans="2:58" x14ac:dyDescent="0.25">
      <c r="B550">
        <v>3</v>
      </c>
      <c r="C550">
        <v>63</v>
      </c>
      <c r="D550" t="s">
        <v>542</v>
      </c>
      <c r="E550">
        <v>418847291.74448001</v>
      </c>
      <c r="F550">
        <f t="shared" si="187"/>
        <v>5.166666666666667</v>
      </c>
      <c r="G550">
        <f t="shared" si="188"/>
        <v>8.6220557116508534</v>
      </c>
      <c r="AG550">
        <f t="shared" si="189"/>
        <v>5.083333333333333</v>
      </c>
      <c r="BF550" s="17"/>
    </row>
    <row r="551" spans="2:58" x14ac:dyDescent="0.25">
      <c r="B551">
        <v>3</v>
      </c>
      <c r="C551">
        <v>64</v>
      </c>
      <c r="D551" t="s">
        <v>543</v>
      </c>
      <c r="E551">
        <v>494410745.57661498</v>
      </c>
      <c r="F551">
        <f t="shared" si="187"/>
        <v>5.25</v>
      </c>
      <c r="G551">
        <f t="shared" si="188"/>
        <v>8.6940879011865739</v>
      </c>
      <c r="AG551">
        <f t="shared" si="189"/>
        <v>5.166666666666667</v>
      </c>
      <c r="BF551" s="17"/>
    </row>
    <row r="552" spans="2:58" x14ac:dyDescent="0.25">
      <c r="B552">
        <v>3</v>
      </c>
      <c r="C552">
        <v>65</v>
      </c>
      <c r="D552" t="s">
        <v>544</v>
      </c>
      <c r="E552">
        <v>470640686.90653902</v>
      </c>
      <c r="F552">
        <f t="shared" si="187"/>
        <v>5.333333333333333</v>
      </c>
      <c r="G552">
        <f t="shared" si="188"/>
        <v>8.6726894692386072</v>
      </c>
      <c r="AG552">
        <f t="shared" si="189"/>
        <v>5.25</v>
      </c>
      <c r="BF552" s="17"/>
    </row>
    <row r="553" spans="2:58" x14ac:dyDescent="0.25">
      <c r="B553">
        <v>3</v>
      </c>
      <c r="C553">
        <v>66</v>
      </c>
      <c r="D553" t="s">
        <v>545</v>
      </c>
      <c r="E553">
        <v>369124907.68490201</v>
      </c>
      <c r="F553">
        <f t="shared" si="187"/>
        <v>5.416666666666667</v>
      </c>
      <c r="G553">
        <f t="shared" si="188"/>
        <v>8.5671733513596777</v>
      </c>
      <c r="AG553">
        <f t="shared" si="189"/>
        <v>5.333333333333333</v>
      </c>
      <c r="BF553" s="17"/>
    </row>
    <row r="554" spans="2:58" x14ac:dyDescent="0.25">
      <c r="B554">
        <v>3</v>
      </c>
      <c r="C554">
        <v>67</v>
      </c>
      <c r="D554" t="s">
        <v>546</v>
      </c>
      <c r="E554">
        <v>447036133.88565302</v>
      </c>
      <c r="F554">
        <f t="shared" si="187"/>
        <v>5.5</v>
      </c>
      <c r="G554">
        <f t="shared" si="188"/>
        <v>8.6503426285299465</v>
      </c>
      <c r="AG554">
        <f t="shared" si="189"/>
        <v>5.416666666666667</v>
      </c>
      <c r="BF554" s="17"/>
    </row>
    <row r="555" spans="2:58" x14ac:dyDescent="0.25">
      <c r="B555">
        <v>3</v>
      </c>
      <c r="C555">
        <v>68</v>
      </c>
      <c r="D555" t="s">
        <v>547</v>
      </c>
      <c r="E555">
        <v>531449061.30187899</v>
      </c>
      <c r="F555">
        <f t="shared" si="187"/>
        <v>5.583333333333333</v>
      </c>
      <c r="G555">
        <f t="shared" si="188"/>
        <v>8.7254616442954838</v>
      </c>
      <c r="AG555">
        <f t="shared" si="189"/>
        <v>5.5</v>
      </c>
      <c r="BF555" s="17"/>
    </row>
    <row r="556" spans="2:58" x14ac:dyDescent="0.25">
      <c r="B556">
        <v>3</v>
      </c>
      <c r="C556">
        <v>69</v>
      </c>
      <c r="D556" t="s">
        <v>548</v>
      </c>
      <c r="E556">
        <v>534534869.01539499</v>
      </c>
      <c r="F556">
        <f t="shared" si="187"/>
        <v>5.666666666666667</v>
      </c>
      <c r="G556">
        <f t="shared" si="188"/>
        <v>8.7279760405589109</v>
      </c>
      <c r="AG556">
        <f t="shared" si="189"/>
        <v>5.583333333333333</v>
      </c>
      <c r="BF556" s="17"/>
    </row>
    <row r="557" spans="2:58" x14ac:dyDescent="0.25">
      <c r="B557">
        <v>3</v>
      </c>
      <c r="C557">
        <v>70</v>
      </c>
      <c r="D557" t="s">
        <v>549</v>
      </c>
      <c r="E557">
        <v>576952012.96901405</v>
      </c>
      <c r="F557">
        <f t="shared" si="187"/>
        <v>5.75</v>
      </c>
      <c r="G557">
        <f t="shared" si="188"/>
        <v>8.7611396929314278</v>
      </c>
      <c r="AG557">
        <f t="shared" si="189"/>
        <v>5.666666666666667</v>
      </c>
      <c r="BF557" s="17"/>
    </row>
    <row r="558" spans="2:58" x14ac:dyDescent="0.25">
      <c r="B558">
        <v>3</v>
      </c>
      <c r="C558">
        <v>71</v>
      </c>
      <c r="D558" t="s">
        <v>550</v>
      </c>
      <c r="E558">
        <v>874451985.49954998</v>
      </c>
      <c r="F558">
        <f t="shared" si="187"/>
        <v>5.833333333333333</v>
      </c>
      <c r="G558">
        <f t="shared" si="188"/>
        <v>8.9417359681828259</v>
      </c>
      <c r="AG558">
        <f t="shared" si="189"/>
        <v>5.75</v>
      </c>
      <c r="BF558" s="17"/>
    </row>
    <row r="559" spans="2:58" x14ac:dyDescent="0.25">
      <c r="B559">
        <v>3</v>
      </c>
      <c r="C559">
        <v>72</v>
      </c>
      <c r="D559" t="s">
        <v>551</v>
      </c>
      <c r="E559">
        <v>980817646.14933205</v>
      </c>
      <c r="F559">
        <f t="shared" si="187"/>
        <v>5.916666666666667</v>
      </c>
      <c r="G559">
        <f t="shared" si="188"/>
        <v>8.991588270751361</v>
      </c>
      <c r="AG559">
        <f t="shared" si="189"/>
        <v>5.833333333333333</v>
      </c>
      <c r="BF559" s="17"/>
    </row>
    <row r="560" spans="2:58" x14ac:dyDescent="0.25">
      <c r="B560">
        <v>3</v>
      </c>
      <c r="C560">
        <v>73</v>
      </c>
      <c r="D560" t="s">
        <v>552</v>
      </c>
      <c r="E560">
        <v>732335990.18366003</v>
      </c>
      <c r="F560">
        <f t="shared" si="187"/>
        <v>6</v>
      </c>
      <c r="G560">
        <f t="shared" si="188"/>
        <v>8.8647103777857499</v>
      </c>
      <c r="AG560">
        <f t="shared" si="189"/>
        <v>5.916666666666667</v>
      </c>
      <c r="BF560" s="17"/>
    </row>
    <row r="561" spans="2:58" x14ac:dyDescent="0.25">
      <c r="B561">
        <v>3</v>
      </c>
      <c r="C561">
        <v>74</v>
      </c>
      <c r="D561" t="s">
        <v>553</v>
      </c>
      <c r="E561">
        <v>1074944450.2999001</v>
      </c>
      <c r="F561">
        <f t="shared" si="187"/>
        <v>6.083333333333333</v>
      </c>
      <c r="G561">
        <f t="shared" si="188"/>
        <v>9.0313860218780757</v>
      </c>
      <c r="AG561">
        <f t="shared" si="189"/>
        <v>6</v>
      </c>
      <c r="BF561" s="17"/>
    </row>
    <row r="562" spans="2:58" x14ac:dyDescent="0.25">
      <c r="B562">
        <v>3</v>
      </c>
      <c r="C562">
        <v>75</v>
      </c>
      <c r="D562" t="s">
        <v>554</v>
      </c>
      <c r="E562">
        <v>1009201271.84454</v>
      </c>
      <c r="F562">
        <f t="shared" si="187"/>
        <v>6.166666666666667</v>
      </c>
      <c r="G562">
        <f t="shared" si="188"/>
        <v>9.0039777891649155</v>
      </c>
      <c r="AG562">
        <f t="shared" si="189"/>
        <v>6.083333333333333</v>
      </c>
      <c r="BF562" s="17"/>
    </row>
    <row r="563" spans="2:58" x14ac:dyDescent="0.25">
      <c r="B563">
        <v>3</v>
      </c>
      <c r="C563">
        <v>76</v>
      </c>
      <c r="D563" t="s">
        <v>555</v>
      </c>
      <c r="E563">
        <v>1229173378.4899099</v>
      </c>
      <c r="F563">
        <f t="shared" si="187"/>
        <v>6.25</v>
      </c>
      <c r="G563">
        <f t="shared" si="188"/>
        <v>9.0896131457104943</v>
      </c>
      <c r="AG563">
        <f t="shared" si="189"/>
        <v>6.166666666666667</v>
      </c>
      <c r="BF563" s="17"/>
    </row>
    <row r="564" spans="2:58" x14ac:dyDescent="0.25">
      <c r="B564">
        <v>3</v>
      </c>
      <c r="C564">
        <v>77</v>
      </c>
      <c r="D564" t="s">
        <v>556</v>
      </c>
      <c r="E564">
        <v>1701997708.5573299</v>
      </c>
      <c r="F564">
        <f t="shared" si="187"/>
        <v>6.333333333333333</v>
      </c>
      <c r="G564">
        <f t="shared" si="188"/>
        <v>9.2309589710472899</v>
      </c>
      <c r="AG564">
        <f t="shared" si="189"/>
        <v>6.25</v>
      </c>
      <c r="BF564" s="17"/>
    </row>
    <row r="565" spans="2:58" x14ac:dyDescent="0.25">
      <c r="B565">
        <v>3</v>
      </c>
      <c r="C565">
        <v>78</v>
      </c>
      <c r="D565" t="s">
        <v>557</v>
      </c>
      <c r="E565">
        <v>1304001915.5058801</v>
      </c>
      <c r="F565">
        <f t="shared" si="187"/>
        <v>6.416666666666667</v>
      </c>
      <c r="G565">
        <f t="shared" si="188"/>
        <v>9.1152782293506736</v>
      </c>
      <c r="AG565">
        <f t="shared" si="189"/>
        <v>6.333333333333333</v>
      </c>
      <c r="BF565" s="17"/>
    </row>
    <row r="566" spans="2:58" x14ac:dyDescent="0.25">
      <c r="B566">
        <v>3</v>
      </c>
      <c r="C566">
        <v>79</v>
      </c>
      <c r="D566" t="s">
        <v>558</v>
      </c>
      <c r="E566">
        <v>2052227450.31814</v>
      </c>
      <c r="F566">
        <f t="shared" si="187"/>
        <v>6.5</v>
      </c>
      <c r="G566">
        <f t="shared" si="188"/>
        <v>9.3122254923773564</v>
      </c>
      <c r="AG566">
        <f t="shared" si="189"/>
        <v>6.416666666666667</v>
      </c>
      <c r="BF566" s="17"/>
    </row>
    <row r="567" spans="2:58" x14ac:dyDescent="0.25">
      <c r="B567">
        <v>3</v>
      </c>
      <c r="C567">
        <v>80</v>
      </c>
      <c r="D567" t="s">
        <v>559</v>
      </c>
      <c r="E567">
        <v>1465668031.3219299</v>
      </c>
      <c r="F567">
        <f t="shared" si="187"/>
        <v>6.583333333333333</v>
      </c>
      <c r="G567">
        <f t="shared" si="188"/>
        <v>9.166035615263457</v>
      </c>
      <c r="AG567">
        <f t="shared" si="189"/>
        <v>6.5</v>
      </c>
      <c r="BF567" s="17"/>
    </row>
    <row r="568" spans="2:58" x14ac:dyDescent="0.25">
      <c r="B568">
        <v>3</v>
      </c>
      <c r="C568">
        <v>81</v>
      </c>
      <c r="D568" t="s">
        <v>560</v>
      </c>
      <c r="E568">
        <v>1317345885.5325201</v>
      </c>
      <c r="F568">
        <f t="shared" si="187"/>
        <v>6.666666666666667</v>
      </c>
      <c r="G568">
        <f t="shared" si="188"/>
        <v>9.1196998193473995</v>
      </c>
      <c r="AG568">
        <f t="shared" si="189"/>
        <v>6.583333333333333</v>
      </c>
      <c r="BF568" s="17"/>
    </row>
    <row r="569" spans="2:58" x14ac:dyDescent="0.25">
      <c r="B569">
        <v>3</v>
      </c>
      <c r="C569">
        <v>82</v>
      </c>
      <c r="D569" t="s">
        <v>561</v>
      </c>
      <c r="E569">
        <v>1463570530.9764099</v>
      </c>
      <c r="F569">
        <f t="shared" si="187"/>
        <v>6.75</v>
      </c>
      <c r="G569">
        <f t="shared" si="188"/>
        <v>9.1654136563740281</v>
      </c>
      <c r="AG569">
        <f t="shared" si="189"/>
        <v>6.666666666666667</v>
      </c>
      <c r="BF569" s="17"/>
    </row>
    <row r="570" spans="2:58" x14ac:dyDescent="0.25">
      <c r="B570">
        <v>3</v>
      </c>
      <c r="C570">
        <v>83</v>
      </c>
      <c r="D570" t="s">
        <v>562</v>
      </c>
      <c r="E570">
        <v>1547182803.0023601</v>
      </c>
      <c r="F570">
        <f t="shared" si="187"/>
        <v>6.833333333333333</v>
      </c>
      <c r="G570">
        <f t="shared" si="188"/>
        <v>9.1895416295655252</v>
      </c>
      <c r="AG570">
        <f t="shared" si="189"/>
        <v>6.75</v>
      </c>
      <c r="BF570" s="17"/>
    </row>
    <row r="571" spans="2:58" x14ac:dyDescent="0.25">
      <c r="B571">
        <v>3</v>
      </c>
      <c r="C571">
        <v>84</v>
      </c>
      <c r="D571" t="s">
        <v>563</v>
      </c>
      <c r="E571">
        <v>1193623234.0327101</v>
      </c>
      <c r="F571">
        <f t="shared" si="187"/>
        <v>6.916666666666667</v>
      </c>
      <c r="G571">
        <f t="shared" si="188"/>
        <v>9.0768672638098877</v>
      </c>
      <c r="AG571">
        <f t="shared" si="189"/>
        <v>6.833333333333333</v>
      </c>
      <c r="BF571" s="17"/>
    </row>
    <row r="572" spans="2:58" x14ac:dyDescent="0.25">
      <c r="B572">
        <v>3</v>
      </c>
      <c r="C572">
        <v>85</v>
      </c>
      <c r="D572" t="s">
        <v>564</v>
      </c>
      <c r="E572">
        <v>1599581099.41801</v>
      </c>
      <c r="F572">
        <f t="shared" si="187"/>
        <v>7</v>
      </c>
      <c r="G572">
        <f t="shared" si="188"/>
        <v>9.2040062638867415</v>
      </c>
      <c r="AG572">
        <f t="shared" si="189"/>
        <v>6.916666666666667</v>
      </c>
      <c r="BF572" s="17"/>
    </row>
    <row r="573" spans="2:58" x14ac:dyDescent="0.25">
      <c r="B573">
        <v>3</v>
      </c>
      <c r="C573">
        <v>86</v>
      </c>
      <c r="D573" t="s">
        <v>565</v>
      </c>
      <c r="E573">
        <v>1531113321.89275</v>
      </c>
      <c r="F573">
        <f t="shared" si="187"/>
        <v>7.083333333333333</v>
      </c>
      <c r="G573">
        <f t="shared" si="188"/>
        <v>9.1850073352125552</v>
      </c>
      <c r="AG573">
        <f t="shared" si="189"/>
        <v>7</v>
      </c>
      <c r="BF573" s="17"/>
    </row>
    <row r="574" spans="2:58" x14ac:dyDescent="0.25">
      <c r="B574">
        <v>3</v>
      </c>
      <c r="C574">
        <v>87</v>
      </c>
      <c r="D574" t="s">
        <v>566</v>
      </c>
      <c r="E574">
        <v>1404793778.6249101</v>
      </c>
      <c r="F574">
        <f t="shared" si="187"/>
        <v>7.166666666666667</v>
      </c>
      <c r="G574">
        <f t="shared" si="188"/>
        <v>9.1476125752171704</v>
      </c>
      <c r="AG574">
        <f t="shared" si="189"/>
        <v>7.083333333333333</v>
      </c>
      <c r="BF574" s="17"/>
    </row>
    <row r="575" spans="2:58" x14ac:dyDescent="0.25">
      <c r="B575">
        <v>3</v>
      </c>
      <c r="C575">
        <v>88</v>
      </c>
      <c r="D575" t="s">
        <v>567</v>
      </c>
      <c r="E575">
        <v>1484745844.1663499</v>
      </c>
      <c r="F575">
        <f t="shared" si="187"/>
        <v>7.25</v>
      </c>
      <c r="G575">
        <f t="shared" si="188"/>
        <v>9.1716521183517212</v>
      </c>
      <c r="AG575">
        <f t="shared" si="189"/>
        <v>7.166666666666667</v>
      </c>
      <c r="BF575" s="17"/>
    </row>
    <row r="576" spans="2:58" x14ac:dyDescent="0.25">
      <c r="B576">
        <v>3</v>
      </c>
      <c r="C576">
        <v>89</v>
      </c>
      <c r="D576" t="s">
        <v>568</v>
      </c>
      <c r="E576">
        <v>1280803700.6446199</v>
      </c>
      <c r="F576">
        <f t="shared" si="187"/>
        <v>7.333333333333333</v>
      </c>
      <c r="G576">
        <f t="shared" si="188"/>
        <v>9.1074825737263723</v>
      </c>
      <c r="AG576">
        <f t="shared" si="189"/>
        <v>7.25</v>
      </c>
      <c r="BF576" s="17"/>
    </row>
    <row r="577" spans="2:58" x14ac:dyDescent="0.25">
      <c r="B577">
        <v>3</v>
      </c>
      <c r="C577">
        <v>90</v>
      </c>
      <c r="D577" t="s">
        <v>569</v>
      </c>
      <c r="E577">
        <v>1502357036.98318</v>
      </c>
      <c r="F577">
        <f t="shared" si="187"/>
        <v>7.416666666666667</v>
      </c>
      <c r="G577">
        <f t="shared" si="188"/>
        <v>9.176773155547755</v>
      </c>
      <c r="AG577">
        <f t="shared" si="189"/>
        <v>7.333333333333333</v>
      </c>
      <c r="BF577" s="17"/>
    </row>
    <row r="578" spans="2:58" x14ac:dyDescent="0.25">
      <c r="B578">
        <v>3</v>
      </c>
      <c r="C578">
        <v>91</v>
      </c>
      <c r="D578" t="s">
        <v>570</v>
      </c>
      <c r="E578">
        <v>1405743484.2711</v>
      </c>
      <c r="F578">
        <f t="shared" si="187"/>
        <v>7.5</v>
      </c>
      <c r="G578">
        <f t="shared" si="188"/>
        <v>9.1479060791978632</v>
      </c>
      <c r="AG578">
        <f t="shared" si="189"/>
        <v>7.416666666666667</v>
      </c>
      <c r="BF578" s="17"/>
    </row>
    <row r="579" spans="2:58" x14ac:dyDescent="0.25">
      <c r="B579">
        <v>3</v>
      </c>
      <c r="C579">
        <v>92</v>
      </c>
      <c r="D579" t="s">
        <v>571</v>
      </c>
      <c r="E579">
        <v>1450186115.23686</v>
      </c>
      <c r="F579">
        <f t="shared" si="187"/>
        <v>7.583333333333333</v>
      </c>
      <c r="G579">
        <f t="shared" si="188"/>
        <v>9.1614237426718059</v>
      </c>
      <c r="AG579">
        <f t="shared" si="189"/>
        <v>7.5</v>
      </c>
      <c r="BF579" s="17"/>
    </row>
    <row r="580" spans="2:58" x14ac:dyDescent="0.25">
      <c r="B580">
        <v>3</v>
      </c>
      <c r="C580">
        <v>93</v>
      </c>
      <c r="D580" t="s">
        <v>572</v>
      </c>
      <c r="E580">
        <v>1360380370.77701</v>
      </c>
      <c r="F580">
        <f t="shared" si="187"/>
        <v>7.666666666666667</v>
      </c>
      <c r="G580">
        <f t="shared" si="188"/>
        <v>9.13366035677676</v>
      </c>
      <c r="AG580">
        <f t="shared" si="189"/>
        <v>7.583333333333333</v>
      </c>
      <c r="BF580" s="17"/>
    </row>
    <row r="581" spans="2:58" x14ac:dyDescent="0.25">
      <c r="B581">
        <v>3</v>
      </c>
      <c r="C581">
        <v>94</v>
      </c>
      <c r="D581" t="s">
        <v>573</v>
      </c>
      <c r="E581">
        <v>1333514654.5299499</v>
      </c>
      <c r="F581">
        <f t="shared" si="187"/>
        <v>7.75</v>
      </c>
      <c r="G581">
        <f t="shared" si="188"/>
        <v>9.1249977926892036</v>
      </c>
      <c r="AG581">
        <f t="shared" si="189"/>
        <v>7.666666666666667</v>
      </c>
      <c r="BF581" s="17"/>
    </row>
    <row r="582" spans="2:58" x14ac:dyDescent="0.25">
      <c r="B582">
        <v>3</v>
      </c>
      <c r="C582">
        <v>95</v>
      </c>
      <c r="D582" t="s">
        <v>574</v>
      </c>
      <c r="E582">
        <v>1281940277.64273</v>
      </c>
      <c r="F582">
        <f t="shared" si="187"/>
        <v>7.833333333333333</v>
      </c>
      <c r="G582">
        <f t="shared" si="188"/>
        <v>9.1078677929719003</v>
      </c>
      <c r="AG582">
        <f t="shared" si="189"/>
        <v>7.75</v>
      </c>
      <c r="BF582" s="17"/>
    </row>
    <row r="583" spans="2:58" x14ac:dyDescent="0.25">
      <c r="B583">
        <v>3</v>
      </c>
      <c r="C583">
        <v>96</v>
      </c>
      <c r="D583" t="s">
        <v>575</v>
      </c>
      <c r="E583">
        <v>1413616809.1847401</v>
      </c>
      <c r="F583">
        <f t="shared" si="187"/>
        <v>7.916666666666667</v>
      </c>
      <c r="G583">
        <f t="shared" si="188"/>
        <v>9.1503317006843155</v>
      </c>
      <c r="AG583">
        <f t="shared" si="189"/>
        <v>7.833333333333333</v>
      </c>
      <c r="BF583" s="17"/>
    </row>
    <row r="584" spans="2:58" x14ac:dyDescent="0.25">
      <c r="B584">
        <v>3</v>
      </c>
      <c r="C584">
        <v>97</v>
      </c>
      <c r="D584" t="s">
        <v>576</v>
      </c>
      <c r="E584">
        <v>1313403290.67505</v>
      </c>
      <c r="F584">
        <f t="shared" si="187"/>
        <v>8</v>
      </c>
      <c r="G584">
        <f t="shared" si="188"/>
        <v>9.1183981000589505</v>
      </c>
      <c r="AG584">
        <f t="shared" si="189"/>
        <v>7.916666666666667</v>
      </c>
      <c r="BF584" s="17"/>
    </row>
    <row r="585" spans="2:58" x14ac:dyDescent="0.25">
      <c r="B585">
        <v>3</v>
      </c>
      <c r="C585">
        <v>98</v>
      </c>
      <c r="D585" t="s">
        <v>577</v>
      </c>
      <c r="E585">
        <v>1634316878.0985899</v>
      </c>
      <c r="F585">
        <f t="shared" si="187"/>
        <v>8.0833333333333339</v>
      </c>
      <c r="G585">
        <f t="shared" si="188"/>
        <v>9.2133362658239104</v>
      </c>
      <c r="AG585">
        <f t="shared" si="189"/>
        <v>8</v>
      </c>
      <c r="BF585" s="17"/>
    </row>
    <row r="586" spans="2:58" x14ac:dyDescent="0.25">
      <c r="B586">
        <v>3</v>
      </c>
      <c r="C586">
        <v>99</v>
      </c>
      <c r="D586" t="s">
        <v>578</v>
      </c>
      <c r="E586">
        <v>1597135064.2974899</v>
      </c>
      <c r="F586">
        <f t="shared" si="187"/>
        <v>8.1666666666666661</v>
      </c>
      <c r="G586">
        <f t="shared" si="188"/>
        <v>9.2033416445034124</v>
      </c>
      <c r="AG586">
        <f t="shared" si="189"/>
        <v>8.0833333333333339</v>
      </c>
      <c r="BF586" s="17"/>
    </row>
    <row r="587" spans="2:58" x14ac:dyDescent="0.25">
      <c r="B587">
        <v>3</v>
      </c>
      <c r="C587">
        <v>100</v>
      </c>
      <c r="D587" t="s">
        <v>579</v>
      </c>
      <c r="E587">
        <v>1319774172.9043</v>
      </c>
      <c r="F587">
        <f t="shared" si="187"/>
        <v>8.25</v>
      </c>
      <c r="G587">
        <f t="shared" si="188"/>
        <v>9.1204996252574304</v>
      </c>
      <c r="AG587">
        <f t="shared" si="189"/>
        <v>8.1666666666666661</v>
      </c>
      <c r="BF587" s="17"/>
    </row>
    <row r="588" spans="2:58" x14ac:dyDescent="0.25">
      <c r="B588">
        <v>3</v>
      </c>
      <c r="C588">
        <v>101</v>
      </c>
      <c r="D588" t="s">
        <v>580</v>
      </c>
      <c r="E588">
        <v>1314624540.8085401</v>
      </c>
      <c r="F588">
        <f t="shared" si="187"/>
        <v>8.3333333333333339</v>
      </c>
      <c r="G588">
        <f t="shared" si="188"/>
        <v>9.1188017352304058</v>
      </c>
      <c r="AG588">
        <f t="shared" si="189"/>
        <v>8.25</v>
      </c>
      <c r="BF588" s="17"/>
    </row>
    <row r="589" spans="2:58" x14ac:dyDescent="0.25">
      <c r="B589">
        <v>3</v>
      </c>
      <c r="C589">
        <v>102</v>
      </c>
      <c r="D589" t="s">
        <v>581</v>
      </c>
      <c r="E589">
        <v>1530301252.14747</v>
      </c>
      <c r="F589">
        <f t="shared" si="187"/>
        <v>8.4166666666666661</v>
      </c>
      <c r="G589">
        <f t="shared" si="188"/>
        <v>9.1847769336063454</v>
      </c>
      <c r="AG589">
        <f t="shared" si="189"/>
        <v>8.3333333333333339</v>
      </c>
      <c r="BF589" s="17"/>
    </row>
    <row r="590" spans="2:58" x14ac:dyDescent="0.25">
      <c r="B590">
        <v>3</v>
      </c>
      <c r="C590">
        <v>103</v>
      </c>
      <c r="D590" t="s">
        <v>582</v>
      </c>
      <c r="E590">
        <v>1383391622.68963</v>
      </c>
      <c r="F590">
        <f t="shared" si="187"/>
        <v>8.5</v>
      </c>
      <c r="G590">
        <f t="shared" si="188"/>
        <v>9.1409451414231295</v>
      </c>
      <c r="AG590">
        <f t="shared" si="189"/>
        <v>8.4166666666666661</v>
      </c>
      <c r="BF590" s="17"/>
    </row>
    <row r="591" spans="2:58" x14ac:dyDescent="0.25">
      <c r="B591">
        <v>3</v>
      </c>
      <c r="C591">
        <v>104</v>
      </c>
      <c r="D591" t="s">
        <v>583</v>
      </c>
      <c r="E591">
        <v>1500260848.4849</v>
      </c>
      <c r="F591">
        <f t="shared" si="187"/>
        <v>8.5833333333333339</v>
      </c>
      <c r="G591">
        <f t="shared" si="188"/>
        <v>9.1761667758614607</v>
      </c>
      <c r="AG591">
        <f t="shared" si="189"/>
        <v>8.5</v>
      </c>
      <c r="BF591" s="17"/>
    </row>
    <row r="592" spans="2:58" x14ac:dyDescent="0.25">
      <c r="B592">
        <v>3</v>
      </c>
      <c r="C592">
        <v>105</v>
      </c>
      <c r="D592" t="s">
        <v>584</v>
      </c>
      <c r="E592">
        <v>1071660625.47912</v>
      </c>
      <c r="F592">
        <f t="shared" si="187"/>
        <v>8.6666666666666661</v>
      </c>
      <c r="G592">
        <f t="shared" si="188"/>
        <v>9.0300572743336005</v>
      </c>
      <c r="AG592">
        <f t="shared" si="189"/>
        <v>8.5833333333333339</v>
      </c>
      <c r="BF592" s="17"/>
    </row>
    <row r="593" spans="2:58" x14ac:dyDescent="0.25">
      <c r="B593">
        <v>3</v>
      </c>
      <c r="C593">
        <v>106</v>
      </c>
      <c r="D593" t="s">
        <v>585</v>
      </c>
      <c r="E593">
        <v>1349941744.0108299</v>
      </c>
      <c r="F593">
        <f t="shared" si="187"/>
        <v>8.75</v>
      </c>
      <c r="G593">
        <f t="shared" si="188"/>
        <v>9.1303150271612754</v>
      </c>
      <c r="AG593">
        <f t="shared" si="189"/>
        <v>8.6666666666666661</v>
      </c>
      <c r="BF593" s="17"/>
    </row>
    <row r="594" spans="2:58" x14ac:dyDescent="0.25">
      <c r="B594">
        <v>3</v>
      </c>
      <c r="C594">
        <v>107</v>
      </c>
      <c r="D594" t="s">
        <v>586</v>
      </c>
      <c r="E594">
        <v>1214151761.8928001</v>
      </c>
      <c r="F594">
        <f t="shared" si="187"/>
        <v>8.8333333333333339</v>
      </c>
      <c r="G594">
        <f t="shared" si="188"/>
        <v>9.0842729744108137</v>
      </c>
      <c r="AG594">
        <f t="shared" si="189"/>
        <v>8.75</v>
      </c>
      <c r="BF594" s="17"/>
    </row>
    <row r="595" spans="2:58" x14ac:dyDescent="0.25">
      <c r="B595">
        <v>3</v>
      </c>
      <c r="C595">
        <v>108</v>
      </c>
      <c r="D595" t="s">
        <v>587</v>
      </c>
      <c r="E595">
        <v>1512308826.4711101</v>
      </c>
      <c r="F595">
        <f t="shared" ref="F595:F658" si="190">(C595-1)*5/60</f>
        <v>8.9166666666666661</v>
      </c>
      <c r="G595">
        <f t="shared" ref="G595:G658" si="191">LOG10(E595)</f>
        <v>9.179640486890678</v>
      </c>
      <c r="AG595">
        <f t="shared" si="189"/>
        <v>8.8333333333333339</v>
      </c>
      <c r="BF595" s="17"/>
    </row>
    <row r="596" spans="2:58" x14ac:dyDescent="0.25">
      <c r="B596">
        <v>3</v>
      </c>
      <c r="C596">
        <v>109</v>
      </c>
      <c r="D596" t="s">
        <v>588</v>
      </c>
      <c r="E596">
        <v>1839786876.4888599</v>
      </c>
      <c r="F596">
        <f t="shared" si="190"/>
        <v>9</v>
      </c>
      <c r="G596">
        <f t="shared" si="191"/>
        <v>9.2647675166368781</v>
      </c>
      <c r="AG596">
        <f t="shared" si="189"/>
        <v>8.9166666666666661</v>
      </c>
      <c r="BF596" s="17"/>
    </row>
    <row r="597" spans="2:58" x14ac:dyDescent="0.25">
      <c r="B597">
        <v>3</v>
      </c>
      <c r="C597">
        <v>110</v>
      </c>
      <c r="D597" t="s">
        <v>589</v>
      </c>
      <c r="E597">
        <v>2029919143.6196401</v>
      </c>
      <c r="F597">
        <f t="shared" si="190"/>
        <v>9.0833333333333339</v>
      </c>
      <c r="G597">
        <f t="shared" si="191"/>
        <v>9.3074787393027822</v>
      </c>
      <c r="AG597">
        <f t="shared" ref="AG597:AG660" si="192">F596</f>
        <v>9</v>
      </c>
      <c r="BF597" s="17"/>
    </row>
    <row r="598" spans="2:58" x14ac:dyDescent="0.25">
      <c r="B598">
        <v>3</v>
      </c>
      <c r="C598">
        <v>111</v>
      </c>
      <c r="D598" t="s">
        <v>590</v>
      </c>
      <c r="E598">
        <v>1717482915.59482</v>
      </c>
      <c r="F598">
        <f t="shared" si="190"/>
        <v>9.1666666666666661</v>
      </c>
      <c r="G598">
        <f t="shared" si="191"/>
        <v>9.2348924256734808</v>
      </c>
      <c r="AG598">
        <f t="shared" si="192"/>
        <v>9.0833333333333339</v>
      </c>
      <c r="BF598" s="17"/>
    </row>
    <row r="599" spans="2:58" x14ac:dyDescent="0.25">
      <c r="B599">
        <v>3</v>
      </c>
      <c r="C599">
        <v>112</v>
      </c>
      <c r="D599" t="s">
        <v>591</v>
      </c>
      <c r="E599">
        <v>1768244308.8621099</v>
      </c>
      <c r="F599">
        <f t="shared" si="190"/>
        <v>9.25</v>
      </c>
      <c r="G599">
        <f t="shared" si="191"/>
        <v>9.2475422689692408</v>
      </c>
      <c r="AG599">
        <f t="shared" si="192"/>
        <v>9.1666666666666661</v>
      </c>
      <c r="BF599" s="17"/>
    </row>
    <row r="600" spans="2:58" x14ac:dyDescent="0.25">
      <c r="B600">
        <v>3</v>
      </c>
      <c r="C600">
        <v>113</v>
      </c>
      <c r="D600" t="s">
        <v>592</v>
      </c>
      <c r="E600">
        <v>2064110051.7205999</v>
      </c>
      <c r="F600">
        <f t="shared" si="190"/>
        <v>9.3333333333333339</v>
      </c>
      <c r="G600">
        <f t="shared" si="191"/>
        <v>9.3147328487598369</v>
      </c>
      <c r="AG600">
        <f t="shared" si="192"/>
        <v>9.25</v>
      </c>
      <c r="BF600" s="17"/>
    </row>
    <row r="601" spans="2:58" x14ac:dyDescent="0.25">
      <c r="B601">
        <v>3</v>
      </c>
      <c r="C601">
        <v>114</v>
      </c>
      <c r="D601" t="s">
        <v>593</v>
      </c>
      <c r="E601">
        <v>1434409562.7492001</v>
      </c>
      <c r="F601">
        <f t="shared" si="190"/>
        <v>9.4166666666666661</v>
      </c>
      <c r="G601">
        <f t="shared" si="191"/>
        <v>9.1566731718660108</v>
      </c>
      <c r="AG601">
        <f t="shared" si="192"/>
        <v>9.3333333333333339</v>
      </c>
      <c r="BF601" s="17"/>
    </row>
    <row r="602" spans="2:58" x14ac:dyDescent="0.25">
      <c r="B602">
        <v>3</v>
      </c>
      <c r="C602">
        <v>115</v>
      </c>
      <c r="D602" t="s">
        <v>594</v>
      </c>
      <c r="E602">
        <v>1647477782.8678701</v>
      </c>
      <c r="F602">
        <f t="shared" si="190"/>
        <v>9.5</v>
      </c>
      <c r="G602">
        <f t="shared" si="191"/>
        <v>9.21681956660872</v>
      </c>
      <c r="AG602">
        <f t="shared" si="192"/>
        <v>9.4166666666666661</v>
      </c>
      <c r="BF602" s="17"/>
    </row>
    <row r="603" spans="2:58" x14ac:dyDescent="0.25">
      <c r="B603">
        <v>3</v>
      </c>
      <c r="C603">
        <v>116</v>
      </c>
      <c r="D603" t="s">
        <v>595</v>
      </c>
      <c r="E603">
        <v>1460858136.5682199</v>
      </c>
      <c r="F603">
        <f t="shared" si="190"/>
        <v>9.5833333333333339</v>
      </c>
      <c r="G603">
        <f t="shared" si="191"/>
        <v>9.1646080437939847</v>
      </c>
      <c r="AG603">
        <f t="shared" si="192"/>
        <v>9.5</v>
      </c>
      <c r="BF603" s="17"/>
    </row>
    <row r="604" spans="2:58" x14ac:dyDescent="0.25">
      <c r="B604">
        <v>3</v>
      </c>
      <c r="C604">
        <v>117</v>
      </c>
      <c r="D604" t="s">
        <v>596</v>
      </c>
      <c r="E604">
        <v>1537340724.43243</v>
      </c>
      <c r="F604">
        <f t="shared" si="190"/>
        <v>9.6666666666666661</v>
      </c>
      <c r="G604">
        <f t="shared" si="191"/>
        <v>9.1867701318729704</v>
      </c>
      <c r="AG604">
        <f t="shared" si="192"/>
        <v>9.5833333333333339</v>
      </c>
      <c r="BF604" s="17"/>
    </row>
    <row r="605" spans="2:58" x14ac:dyDescent="0.25">
      <c r="B605">
        <v>3</v>
      </c>
      <c r="C605">
        <v>118</v>
      </c>
      <c r="D605" t="s">
        <v>597</v>
      </c>
      <c r="E605">
        <v>1717182144.91908</v>
      </c>
      <c r="F605">
        <f t="shared" si="190"/>
        <v>9.75</v>
      </c>
      <c r="G605">
        <f t="shared" si="191"/>
        <v>9.2348163640821319</v>
      </c>
      <c r="AG605">
        <f t="shared" si="192"/>
        <v>9.6666666666666661</v>
      </c>
      <c r="BF605" s="17"/>
    </row>
    <row r="606" spans="2:58" x14ac:dyDescent="0.25">
      <c r="B606">
        <v>3</v>
      </c>
      <c r="C606">
        <v>119</v>
      </c>
      <c r="D606" t="s">
        <v>598</v>
      </c>
      <c r="E606">
        <v>1736771585.84638</v>
      </c>
      <c r="F606">
        <f t="shared" si="190"/>
        <v>9.8333333333333339</v>
      </c>
      <c r="G606">
        <f t="shared" si="191"/>
        <v>9.2397427053041081</v>
      </c>
      <c r="AG606">
        <f t="shared" si="192"/>
        <v>9.75</v>
      </c>
      <c r="BF606" s="17"/>
    </row>
    <row r="607" spans="2:58" x14ac:dyDescent="0.25">
      <c r="B607">
        <v>3</v>
      </c>
      <c r="C607">
        <v>120</v>
      </c>
      <c r="D607" t="s">
        <v>599</v>
      </c>
      <c r="E607">
        <v>1766523773.8255</v>
      </c>
      <c r="F607">
        <f t="shared" si="190"/>
        <v>9.9166666666666661</v>
      </c>
      <c r="G607">
        <f t="shared" si="191"/>
        <v>9.2471194865326822</v>
      </c>
      <c r="AG607">
        <f t="shared" si="192"/>
        <v>9.8333333333333339</v>
      </c>
      <c r="BF607" s="17"/>
    </row>
    <row r="608" spans="2:58" x14ac:dyDescent="0.25">
      <c r="B608">
        <v>3</v>
      </c>
      <c r="C608">
        <v>121</v>
      </c>
      <c r="D608" t="s">
        <v>600</v>
      </c>
      <c r="E608">
        <v>1694550944.8934801</v>
      </c>
      <c r="F608">
        <f t="shared" si="190"/>
        <v>10</v>
      </c>
      <c r="G608">
        <f t="shared" si="191"/>
        <v>9.2290546299768987</v>
      </c>
      <c r="AG608">
        <f t="shared" si="192"/>
        <v>9.9166666666666661</v>
      </c>
      <c r="BF608" s="17"/>
    </row>
    <row r="609" spans="2:58" x14ac:dyDescent="0.25">
      <c r="B609">
        <v>3</v>
      </c>
      <c r="C609">
        <v>122</v>
      </c>
      <c r="D609" t="s">
        <v>601</v>
      </c>
      <c r="E609">
        <v>1653990986.61885</v>
      </c>
      <c r="F609">
        <f t="shared" si="190"/>
        <v>10.083333333333334</v>
      </c>
      <c r="G609">
        <f t="shared" si="191"/>
        <v>9.2185331385464178</v>
      </c>
      <c r="AG609">
        <f t="shared" si="192"/>
        <v>10</v>
      </c>
      <c r="BF609" s="17"/>
    </row>
    <row r="610" spans="2:58" x14ac:dyDescent="0.25">
      <c r="B610">
        <v>3</v>
      </c>
      <c r="C610">
        <v>123</v>
      </c>
      <c r="D610" t="s">
        <v>602</v>
      </c>
      <c r="E610">
        <v>1492802625.5859001</v>
      </c>
      <c r="F610">
        <f t="shared" si="190"/>
        <v>10.166666666666666</v>
      </c>
      <c r="G610">
        <f t="shared" si="191"/>
        <v>9.174002390253218</v>
      </c>
      <c r="AG610">
        <f t="shared" si="192"/>
        <v>10.083333333333334</v>
      </c>
      <c r="BF610" s="17"/>
    </row>
    <row r="611" spans="2:58" x14ac:dyDescent="0.25">
      <c r="B611">
        <v>3</v>
      </c>
      <c r="C611">
        <v>124</v>
      </c>
      <c r="D611" t="s">
        <v>603</v>
      </c>
      <c r="E611">
        <v>1848994266.1277699</v>
      </c>
      <c r="F611">
        <f t="shared" si="190"/>
        <v>10.25</v>
      </c>
      <c r="G611">
        <f t="shared" si="191"/>
        <v>9.2669355643809528</v>
      </c>
      <c r="AG611">
        <f t="shared" si="192"/>
        <v>10.166666666666666</v>
      </c>
      <c r="BF611" s="17"/>
    </row>
    <row r="612" spans="2:58" x14ac:dyDescent="0.25">
      <c r="B612">
        <v>3</v>
      </c>
      <c r="C612">
        <v>125</v>
      </c>
      <c r="D612" t="s">
        <v>604</v>
      </c>
      <c r="E612">
        <v>1938666375.8273799</v>
      </c>
      <c r="F612">
        <f t="shared" si="190"/>
        <v>10.333333333333334</v>
      </c>
      <c r="G612">
        <f t="shared" si="191"/>
        <v>9.2875030779783412</v>
      </c>
      <c r="AG612">
        <f t="shared" si="192"/>
        <v>10.25</v>
      </c>
      <c r="BF612" s="17"/>
    </row>
    <row r="613" spans="2:58" x14ac:dyDescent="0.25">
      <c r="B613">
        <v>3</v>
      </c>
      <c r="C613">
        <v>126</v>
      </c>
      <c r="D613" t="s">
        <v>605</v>
      </c>
      <c r="E613">
        <v>1395512456.2846501</v>
      </c>
      <c r="F613">
        <f t="shared" si="190"/>
        <v>10.416666666666666</v>
      </c>
      <c r="G613">
        <f t="shared" si="191"/>
        <v>9.1447337173359688</v>
      </c>
      <c r="AG613">
        <f t="shared" si="192"/>
        <v>10.333333333333334</v>
      </c>
      <c r="BF613" s="17"/>
    </row>
    <row r="614" spans="2:58" x14ac:dyDescent="0.25">
      <c r="B614">
        <v>3</v>
      </c>
      <c r="C614">
        <v>127</v>
      </c>
      <c r="D614" t="s">
        <v>606</v>
      </c>
      <c r="E614">
        <v>1896238198.4721799</v>
      </c>
      <c r="F614">
        <f t="shared" si="190"/>
        <v>10.5</v>
      </c>
      <c r="G614">
        <f t="shared" si="191"/>
        <v>9.2778928909052105</v>
      </c>
      <c r="AG614">
        <f t="shared" si="192"/>
        <v>10.416666666666666</v>
      </c>
      <c r="BF614" s="17"/>
    </row>
    <row r="615" spans="2:58" x14ac:dyDescent="0.25">
      <c r="B615">
        <v>3</v>
      </c>
      <c r="C615">
        <v>128</v>
      </c>
      <c r="D615" t="s">
        <v>607</v>
      </c>
      <c r="E615">
        <v>2045164571.8620801</v>
      </c>
      <c r="F615">
        <f t="shared" si="190"/>
        <v>10.583333333333334</v>
      </c>
      <c r="G615">
        <f t="shared" si="191"/>
        <v>9.3107282608890056</v>
      </c>
      <c r="AG615">
        <f t="shared" si="192"/>
        <v>10.5</v>
      </c>
      <c r="BF615" s="17"/>
    </row>
    <row r="616" spans="2:58" x14ac:dyDescent="0.25">
      <c r="B616">
        <v>3</v>
      </c>
      <c r="C616">
        <v>129</v>
      </c>
      <c r="D616" t="s">
        <v>608</v>
      </c>
      <c r="E616">
        <v>1537166842.1317101</v>
      </c>
      <c r="F616">
        <f t="shared" si="190"/>
        <v>10.666666666666666</v>
      </c>
      <c r="G616">
        <f t="shared" si="191"/>
        <v>9.1867210078281278</v>
      </c>
      <c r="AG616">
        <f t="shared" si="192"/>
        <v>10.583333333333334</v>
      </c>
      <c r="BF616" s="17"/>
    </row>
    <row r="617" spans="2:58" x14ac:dyDescent="0.25">
      <c r="B617">
        <v>3</v>
      </c>
      <c r="C617">
        <v>130</v>
      </c>
      <c r="D617" t="s">
        <v>609</v>
      </c>
      <c r="E617">
        <v>1524208159.0525401</v>
      </c>
      <c r="F617">
        <f t="shared" si="190"/>
        <v>10.75</v>
      </c>
      <c r="G617">
        <f t="shared" si="191"/>
        <v>9.1830442820656106</v>
      </c>
      <c r="AG617">
        <f t="shared" si="192"/>
        <v>10.666666666666666</v>
      </c>
      <c r="BF617" s="17"/>
    </row>
    <row r="618" spans="2:58" x14ac:dyDescent="0.25">
      <c r="B618">
        <v>3</v>
      </c>
      <c r="C618">
        <v>131</v>
      </c>
      <c r="D618" t="s">
        <v>610</v>
      </c>
      <c r="E618">
        <v>1478607675.34848</v>
      </c>
      <c r="F618">
        <f t="shared" si="190"/>
        <v>10.833333333333334</v>
      </c>
      <c r="G618">
        <f t="shared" si="191"/>
        <v>9.1698529562594704</v>
      </c>
      <c r="AG618">
        <f t="shared" si="192"/>
        <v>10.75</v>
      </c>
      <c r="BF618" s="17"/>
    </row>
    <row r="619" spans="2:58" x14ac:dyDescent="0.25">
      <c r="B619">
        <v>3</v>
      </c>
      <c r="C619">
        <v>132</v>
      </c>
      <c r="D619" t="s">
        <v>611</v>
      </c>
      <c r="E619">
        <v>1509294864.7483301</v>
      </c>
      <c r="F619">
        <f t="shared" si="190"/>
        <v>10.916666666666666</v>
      </c>
      <c r="G619">
        <f t="shared" si="191"/>
        <v>9.1787740943966618</v>
      </c>
      <c r="AG619">
        <f t="shared" si="192"/>
        <v>10.833333333333334</v>
      </c>
      <c r="BF619" s="17"/>
    </row>
    <row r="620" spans="2:58" x14ac:dyDescent="0.25">
      <c r="B620">
        <v>3</v>
      </c>
      <c r="C620">
        <v>133</v>
      </c>
      <c r="D620" t="s">
        <v>612</v>
      </c>
      <c r="E620">
        <v>1660004578.16292</v>
      </c>
      <c r="F620">
        <f t="shared" si="190"/>
        <v>11</v>
      </c>
      <c r="G620">
        <f t="shared" si="191"/>
        <v>9.2201092857919544</v>
      </c>
      <c r="AG620">
        <f t="shared" si="192"/>
        <v>10.916666666666666</v>
      </c>
      <c r="BF620" s="17"/>
    </row>
    <row r="621" spans="2:58" x14ac:dyDescent="0.25">
      <c r="B621">
        <v>3</v>
      </c>
      <c r="C621">
        <v>134</v>
      </c>
      <c r="D621" t="s">
        <v>613</v>
      </c>
      <c r="E621">
        <v>1381796417.9835501</v>
      </c>
      <c r="F621">
        <f t="shared" si="190"/>
        <v>11.083333333333334</v>
      </c>
      <c r="G621">
        <f t="shared" si="191"/>
        <v>9.1404440625322749</v>
      </c>
      <c r="AG621">
        <f t="shared" si="192"/>
        <v>11</v>
      </c>
      <c r="BF621" s="17"/>
    </row>
    <row r="622" spans="2:58" x14ac:dyDescent="0.25">
      <c r="B622">
        <v>3</v>
      </c>
      <c r="C622">
        <v>135</v>
      </c>
      <c r="D622" t="s">
        <v>614</v>
      </c>
      <c r="E622">
        <v>1736358016.5945499</v>
      </c>
      <c r="F622">
        <f t="shared" si="190"/>
        <v>11.166666666666666</v>
      </c>
      <c r="G622">
        <f t="shared" si="191"/>
        <v>9.2396392764860895</v>
      </c>
      <c r="AG622">
        <f t="shared" si="192"/>
        <v>11.083333333333334</v>
      </c>
      <c r="BF622" s="17"/>
    </row>
    <row r="623" spans="2:58" x14ac:dyDescent="0.25">
      <c r="B623">
        <v>3</v>
      </c>
      <c r="C623">
        <v>136</v>
      </c>
      <c r="D623" t="s">
        <v>615</v>
      </c>
      <c r="E623">
        <v>1945374238.48719</v>
      </c>
      <c r="F623">
        <f t="shared" si="190"/>
        <v>11.25</v>
      </c>
      <c r="G623">
        <f t="shared" si="191"/>
        <v>9.2890031604564278</v>
      </c>
      <c r="AG623">
        <f t="shared" si="192"/>
        <v>11.166666666666666</v>
      </c>
      <c r="BF623" s="17"/>
    </row>
    <row r="624" spans="2:58" x14ac:dyDescent="0.25">
      <c r="B624">
        <v>3</v>
      </c>
      <c r="C624">
        <v>137</v>
      </c>
      <c r="D624" t="s">
        <v>616</v>
      </c>
      <c r="E624">
        <v>1986207925.49562</v>
      </c>
      <c r="F624">
        <f t="shared" si="190"/>
        <v>11.333333333333334</v>
      </c>
      <c r="G624">
        <f t="shared" si="191"/>
        <v>9.2980247105081393</v>
      </c>
      <c r="AG624">
        <f t="shared" si="192"/>
        <v>11.25</v>
      </c>
      <c r="BF624" s="17"/>
    </row>
    <row r="625" spans="2:58" x14ac:dyDescent="0.25">
      <c r="B625">
        <v>3</v>
      </c>
      <c r="C625">
        <v>138</v>
      </c>
      <c r="D625" t="s">
        <v>617</v>
      </c>
      <c r="E625">
        <v>1687537192.18385</v>
      </c>
      <c r="F625">
        <f t="shared" si="190"/>
        <v>11.416666666666666</v>
      </c>
      <c r="G625">
        <f t="shared" si="191"/>
        <v>9.227253353166601</v>
      </c>
      <c r="AG625">
        <f t="shared" si="192"/>
        <v>11.333333333333334</v>
      </c>
      <c r="BF625" s="17"/>
    </row>
    <row r="626" spans="2:58" x14ac:dyDescent="0.25">
      <c r="B626">
        <v>3</v>
      </c>
      <c r="C626">
        <v>139</v>
      </c>
      <c r="D626" t="s">
        <v>618</v>
      </c>
      <c r="E626">
        <v>1587257053.32902</v>
      </c>
      <c r="F626">
        <f t="shared" si="190"/>
        <v>11.5</v>
      </c>
      <c r="G626">
        <f t="shared" si="191"/>
        <v>9.2006472656346023</v>
      </c>
      <c r="AG626">
        <f t="shared" si="192"/>
        <v>11.416666666666666</v>
      </c>
      <c r="BF626" s="17"/>
    </row>
    <row r="627" spans="2:58" x14ac:dyDescent="0.25">
      <c r="B627">
        <v>3</v>
      </c>
      <c r="C627">
        <v>140</v>
      </c>
      <c r="D627" t="s">
        <v>619</v>
      </c>
      <c r="E627">
        <v>1976251110.0804701</v>
      </c>
      <c r="F627">
        <f t="shared" si="190"/>
        <v>11.583333333333334</v>
      </c>
      <c r="G627">
        <f t="shared" si="191"/>
        <v>9.2958421268879885</v>
      </c>
      <c r="AG627">
        <f t="shared" si="192"/>
        <v>11.5</v>
      </c>
      <c r="BF627" s="17"/>
    </row>
    <row r="628" spans="2:58" x14ac:dyDescent="0.25">
      <c r="B628">
        <v>3</v>
      </c>
      <c r="C628">
        <v>141</v>
      </c>
      <c r="D628" t="s">
        <v>620</v>
      </c>
      <c r="E628">
        <v>1842873340.46119</v>
      </c>
      <c r="F628">
        <f t="shared" si="190"/>
        <v>11.666666666666666</v>
      </c>
      <c r="G628">
        <f t="shared" si="191"/>
        <v>9.2654954874550697</v>
      </c>
      <c r="AG628">
        <f t="shared" si="192"/>
        <v>11.583333333333334</v>
      </c>
      <c r="BF628" s="17"/>
    </row>
    <row r="629" spans="2:58" x14ac:dyDescent="0.25">
      <c r="B629">
        <v>3</v>
      </c>
      <c r="C629">
        <v>142</v>
      </c>
      <c r="D629" t="s">
        <v>621</v>
      </c>
      <c r="E629">
        <v>1782436049.8614299</v>
      </c>
      <c r="F629">
        <f t="shared" si="190"/>
        <v>11.75</v>
      </c>
      <c r="G629">
        <f t="shared" si="191"/>
        <v>9.2510139572108514</v>
      </c>
      <c r="AG629">
        <f t="shared" si="192"/>
        <v>11.666666666666666</v>
      </c>
      <c r="BF629" s="17"/>
    </row>
    <row r="630" spans="2:58" x14ac:dyDescent="0.25">
      <c r="B630">
        <v>3</v>
      </c>
      <c r="C630">
        <v>143</v>
      </c>
      <c r="D630" t="s">
        <v>622</v>
      </c>
      <c r="E630">
        <v>1569548654.10163</v>
      </c>
      <c r="F630">
        <f t="shared" si="190"/>
        <v>11.833333333333334</v>
      </c>
      <c r="G630">
        <f t="shared" si="191"/>
        <v>9.1957747828460974</v>
      </c>
      <c r="AG630">
        <f t="shared" si="192"/>
        <v>11.75</v>
      </c>
      <c r="BF630" s="17"/>
    </row>
    <row r="631" spans="2:58" x14ac:dyDescent="0.25">
      <c r="B631">
        <v>3</v>
      </c>
      <c r="C631">
        <v>144</v>
      </c>
      <c r="D631" t="s">
        <v>623</v>
      </c>
      <c r="E631">
        <v>1526951261.63222</v>
      </c>
      <c r="F631">
        <f t="shared" si="190"/>
        <v>11.916666666666666</v>
      </c>
      <c r="G631">
        <f t="shared" si="191"/>
        <v>9.1838251751428714</v>
      </c>
      <c r="AG631">
        <f t="shared" si="192"/>
        <v>11.833333333333334</v>
      </c>
      <c r="BF631" s="17"/>
    </row>
    <row r="632" spans="2:58" x14ac:dyDescent="0.25">
      <c r="B632">
        <v>3</v>
      </c>
      <c r="C632">
        <v>145</v>
      </c>
      <c r="D632" t="s">
        <v>624</v>
      </c>
      <c r="E632">
        <v>1527440064.11814</v>
      </c>
      <c r="F632">
        <f t="shared" si="190"/>
        <v>12</v>
      </c>
      <c r="G632">
        <f t="shared" si="191"/>
        <v>9.1839641777797638</v>
      </c>
      <c r="AG632">
        <f t="shared" si="192"/>
        <v>11.916666666666666</v>
      </c>
      <c r="BF632" s="17"/>
    </row>
    <row r="633" spans="2:58" x14ac:dyDescent="0.25">
      <c r="B633">
        <v>3</v>
      </c>
      <c r="C633">
        <v>146</v>
      </c>
      <c r="D633" t="s">
        <v>625</v>
      </c>
      <c r="E633">
        <v>1728633994.32899</v>
      </c>
      <c r="F633">
        <f t="shared" si="190"/>
        <v>12.083333333333334</v>
      </c>
      <c r="G633">
        <f t="shared" si="191"/>
        <v>9.2377030493353107</v>
      </c>
      <c r="AG633">
        <f t="shared" si="192"/>
        <v>12</v>
      </c>
      <c r="BF633" s="17"/>
    </row>
    <row r="634" spans="2:58" x14ac:dyDescent="0.25">
      <c r="B634">
        <v>3</v>
      </c>
      <c r="C634">
        <v>147</v>
      </c>
      <c r="D634" t="s">
        <v>626</v>
      </c>
      <c r="E634">
        <v>1582767948.8861201</v>
      </c>
      <c r="F634">
        <f t="shared" si="190"/>
        <v>12.166666666666666</v>
      </c>
      <c r="G634">
        <f t="shared" si="191"/>
        <v>9.1994172472025113</v>
      </c>
      <c r="AG634">
        <f t="shared" si="192"/>
        <v>12.083333333333334</v>
      </c>
      <c r="BF634" s="17"/>
    </row>
    <row r="635" spans="2:58" x14ac:dyDescent="0.25">
      <c r="B635">
        <v>3</v>
      </c>
      <c r="C635">
        <v>148</v>
      </c>
      <c r="D635" t="s">
        <v>627</v>
      </c>
      <c r="E635">
        <v>1433470214.6329701</v>
      </c>
      <c r="F635">
        <f t="shared" si="190"/>
        <v>12.25</v>
      </c>
      <c r="G635">
        <f t="shared" si="191"/>
        <v>9.1563886733864912</v>
      </c>
      <c r="AG635">
        <f t="shared" si="192"/>
        <v>12.166666666666666</v>
      </c>
      <c r="BF635" s="17"/>
    </row>
    <row r="636" spans="2:58" x14ac:dyDescent="0.25">
      <c r="B636">
        <v>3</v>
      </c>
      <c r="C636">
        <v>149</v>
      </c>
      <c r="D636" t="s">
        <v>628</v>
      </c>
      <c r="E636">
        <v>1553952845.7490399</v>
      </c>
      <c r="F636">
        <f t="shared" si="190"/>
        <v>12.333333333333334</v>
      </c>
      <c r="G636">
        <f t="shared" si="191"/>
        <v>9.1914378361240345</v>
      </c>
      <c r="AG636">
        <f t="shared" si="192"/>
        <v>12.25</v>
      </c>
      <c r="BF636" s="17"/>
    </row>
    <row r="637" spans="2:58" x14ac:dyDescent="0.25">
      <c r="B637">
        <v>3</v>
      </c>
      <c r="C637">
        <v>150</v>
      </c>
      <c r="D637" t="s">
        <v>629</v>
      </c>
      <c r="E637">
        <v>1901819130.1421199</v>
      </c>
      <c r="F637">
        <f t="shared" si="190"/>
        <v>12.416666666666666</v>
      </c>
      <c r="G637">
        <f t="shared" si="191"/>
        <v>9.2791692115938602</v>
      </c>
      <c r="AG637">
        <f t="shared" si="192"/>
        <v>12.333333333333334</v>
      </c>
      <c r="BF637" s="17"/>
    </row>
    <row r="638" spans="2:58" x14ac:dyDescent="0.25">
      <c r="B638">
        <v>3</v>
      </c>
      <c r="C638">
        <v>151</v>
      </c>
      <c r="D638" t="s">
        <v>630</v>
      </c>
      <c r="E638">
        <v>1620983858.655</v>
      </c>
      <c r="F638">
        <f t="shared" si="190"/>
        <v>12.5</v>
      </c>
      <c r="G638">
        <f t="shared" si="191"/>
        <v>9.2097786902760497</v>
      </c>
      <c r="AG638">
        <f t="shared" si="192"/>
        <v>12.416666666666666</v>
      </c>
      <c r="BF638" s="17"/>
    </row>
    <row r="639" spans="2:58" x14ac:dyDescent="0.25">
      <c r="B639">
        <v>3</v>
      </c>
      <c r="C639">
        <v>152</v>
      </c>
      <c r="D639" t="s">
        <v>631</v>
      </c>
      <c r="E639">
        <v>1875075270.7314701</v>
      </c>
      <c r="F639">
        <f t="shared" si="190"/>
        <v>12.583333333333334</v>
      </c>
      <c r="G639">
        <f t="shared" si="191"/>
        <v>9.2730187062009062</v>
      </c>
      <c r="AG639">
        <f t="shared" si="192"/>
        <v>12.5</v>
      </c>
      <c r="BF639" s="17"/>
    </row>
    <row r="640" spans="2:58" x14ac:dyDescent="0.25">
      <c r="B640">
        <v>3</v>
      </c>
      <c r="C640">
        <v>153</v>
      </c>
      <c r="D640" t="s">
        <v>632</v>
      </c>
      <c r="E640">
        <v>1159716014.55441</v>
      </c>
      <c r="F640">
        <f t="shared" si="190"/>
        <v>12.666666666666666</v>
      </c>
      <c r="G640">
        <f t="shared" si="191"/>
        <v>9.0643516543895473</v>
      </c>
      <c r="AG640">
        <f t="shared" si="192"/>
        <v>12.583333333333334</v>
      </c>
      <c r="BF640" s="17"/>
    </row>
    <row r="641" spans="2:58" x14ac:dyDescent="0.25">
      <c r="B641">
        <v>3</v>
      </c>
      <c r="C641">
        <v>154</v>
      </c>
      <c r="D641" t="s">
        <v>633</v>
      </c>
      <c r="E641">
        <v>1831484330.22174</v>
      </c>
      <c r="F641">
        <f t="shared" si="190"/>
        <v>12.75</v>
      </c>
      <c r="G641">
        <f t="shared" si="191"/>
        <v>9.262803207288119</v>
      </c>
      <c r="AG641">
        <f t="shared" si="192"/>
        <v>12.666666666666666</v>
      </c>
      <c r="BF641" s="17"/>
    </row>
    <row r="642" spans="2:58" x14ac:dyDescent="0.25">
      <c r="B642">
        <v>3</v>
      </c>
      <c r="C642">
        <v>155</v>
      </c>
      <c r="D642" t="s">
        <v>634</v>
      </c>
      <c r="E642">
        <v>1481728104.97333</v>
      </c>
      <c r="F642">
        <f t="shared" si="190"/>
        <v>12.833333333333334</v>
      </c>
      <c r="G642">
        <f t="shared" si="191"/>
        <v>9.1707685185265309</v>
      </c>
      <c r="AG642">
        <f t="shared" si="192"/>
        <v>12.75</v>
      </c>
      <c r="BF642" s="17"/>
    </row>
    <row r="643" spans="2:58" x14ac:dyDescent="0.25">
      <c r="B643">
        <v>3</v>
      </c>
      <c r="C643">
        <v>156</v>
      </c>
      <c r="D643" t="s">
        <v>635</v>
      </c>
      <c r="E643">
        <v>1646444594.6461501</v>
      </c>
      <c r="F643">
        <f t="shared" si="190"/>
        <v>12.916666666666666</v>
      </c>
      <c r="G643">
        <f t="shared" si="191"/>
        <v>9.2165471206268474</v>
      </c>
      <c r="AG643">
        <f t="shared" si="192"/>
        <v>12.833333333333334</v>
      </c>
      <c r="BF643" s="17"/>
    </row>
    <row r="644" spans="2:58" x14ac:dyDescent="0.25">
      <c r="B644">
        <v>3</v>
      </c>
      <c r="C644">
        <v>157</v>
      </c>
      <c r="D644" t="s">
        <v>636</v>
      </c>
      <c r="E644">
        <v>1641963624.1545801</v>
      </c>
      <c r="F644">
        <f t="shared" si="190"/>
        <v>13</v>
      </c>
      <c r="G644">
        <f t="shared" si="191"/>
        <v>9.2153635315873625</v>
      </c>
      <c r="AG644">
        <f t="shared" si="192"/>
        <v>12.916666666666666</v>
      </c>
      <c r="BF644" s="17"/>
    </row>
    <row r="645" spans="2:58" x14ac:dyDescent="0.25">
      <c r="B645">
        <v>3</v>
      </c>
      <c r="C645">
        <v>158</v>
      </c>
      <c r="D645" t="s">
        <v>637</v>
      </c>
      <c r="E645">
        <v>1885733099.4724901</v>
      </c>
      <c r="F645">
        <f t="shared" si="190"/>
        <v>13.083333333333334</v>
      </c>
      <c r="G645">
        <f t="shared" si="191"/>
        <v>9.2754802241229779</v>
      </c>
      <c r="AG645">
        <f t="shared" si="192"/>
        <v>13</v>
      </c>
      <c r="BF645" s="17"/>
    </row>
    <row r="646" spans="2:58" x14ac:dyDescent="0.25">
      <c r="B646">
        <v>3</v>
      </c>
      <c r="C646">
        <v>159</v>
      </c>
      <c r="D646" t="s">
        <v>638</v>
      </c>
      <c r="E646">
        <v>1719965868.9512501</v>
      </c>
      <c r="F646">
        <f t="shared" si="190"/>
        <v>13.166666666666666</v>
      </c>
      <c r="G646">
        <f t="shared" si="191"/>
        <v>9.2355198288417313</v>
      </c>
      <c r="AG646">
        <f t="shared" si="192"/>
        <v>13.083333333333334</v>
      </c>
      <c r="BF646" s="17"/>
    </row>
    <row r="647" spans="2:58" x14ac:dyDescent="0.25">
      <c r="B647">
        <v>3</v>
      </c>
      <c r="C647">
        <v>160</v>
      </c>
      <c r="D647" t="s">
        <v>639</v>
      </c>
      <c r="E647">
        <v>1293722635.95047</v>
      </c>
      <c r="F647">
        <f t="shared" si="190"/>
        <v>13.25</v>
      </c>
      <c r="G647">
        <f t="shared" si="191"/>
        <v>9.1118411769603007</v>
      </c>
      <c r="AG647">
        <f t="shared" si="192"/>
        <v>13.166666666666666</v>
      </c>
      <c r="BF647" s="17"/>
    </row>
    <row r="648" spans="2:58" x14ac:dyDescent="0.25">
      <c r="B648">
        <v>3</v>
      </c>
      <c r="C648">
        <v>161</v>
      </c>
      <c r="D648" t="s">
        <v>640</v>
      </c>
      <c r="E648">
        <v>1406303977.85481</v>
      </c>
      <c r="F648">
        <f t="shared" si="190"/>
        <v>13.333333333333334</v>
      </c>
      <c r="G648">
        <f t="shared" si="191"/>
        <v>9.1480792052044819</v>
      </c>
      <c r="AG648">
        <f t="shared" si="192"/>
        <v>13.25</v>
      </c>
      <c r="BF648" s="17"/>
    </row>
    <row r="649" spans="2:58" x14ac:dyDescent="0.25">
      <c r="B649">
        <v>3</v>
      </c>
      <c r="C649">
        <v>162</v>
      </c>
      <c r="D649" t="s">
        <v>641</v>
      </c>
      <c r="E649">
        <v>1938804905.9681201</v>
      </c>
      <c r="F649">
        <f t="shared" si="190"/>
        <v>13.416666666666666</v>
      </c>
      <c r="G649">
        <f t="shared" si="191"/>
        <v>9.2875341099944944</v>
      </c>
      <c r="AG649">
        <f t="shared" si="192"/>
        <v>13.333333333333334</v>
      </c>
      <c r="BF649" s="17"/>
    </row>
    <row r="650" spans="2:58" x14ac:dyDescent="0.25">
      <c r="B650">
        <v>3</v>
      </c>
      <c r="C650">
        <v>163</v>
      </c>
      <c r="D650" t="s">
        <v>642</v>
      </c>
      <c r="E650">
        <v>1716472938.6730299</v>
      </c>
      <c r="F650">
        <f t="shared" si="190"/>
        <v>13.5</v>
      </c>
      <c r="G650">
        <f t="shared" si="191"/>
        <v>9.2346369608770509</v>
      </c>
      <c r="AG650">
        <f t="shared" si="192"/>
        <v>13.416666666666666</v>
      </c>
      <c r="BF650" s="17"/>
    </row>
    <row r="651" spans="2:58" x14ac:dyDescent="0.25">
      <c r="B651">
        <v>3</v>
      </c>
      <c r="C651">
        <v>164</v>
      </c>
      <c r="D651" t="s">
        <v>643</v>
      </c>
      <c r="E651">
        <v>1565749789.6161301</v>
      </c>
      <c r="F651">
        <f t="shared" si="190"/>
        <v>13.583333333333334</v>
      </c>
      <c r="G651">
        <f t="shared" si="191"/>
        <v>9.1947223620188439</v>
      </c>
      <c r="AG651">
        <f t="shared" si="192"/>
        <v>13.5</v>
      </c>
      <c r="BF651" s="17"/>
    </row>
    <row r="652" spans="2:58" x14ac:dyDescent="0.25">
      <c r="B652">
        <v>3</v>
      </c>
      <c r="C652">
        <v>165</v>
      </c>
      <c r="D652" t="s">
        <v>644</v>
      </c>
      <c r="E652">
        <v>1942233467.6401601</v>
      </c>
      <c r="F652">
        <f t="shared" si="190"/>
        <v>13.666666666666666</v>
      </c>
      <c r="G652">
        <f t="shared" si="191"/>
        <v>9.2883014334059339</v>
      </c>
      <c r="AG652">
        <f t="shared" si="192"/>
        <v>13.583333333333334</v>
      </c>
      <c r="BF652" s="17"/>
    </row>
    <row r="653" spans="2:58" x14ac:dyDescent="0.25">
      <c r="B653">
        <v>3</v>
      </c>
      <c r="C653">
        <v>166</v>
      </c>
      <c r="D653" t="s">
        <v>645</v>
      </c>
      <c r="E653">
        <v>1604885773.5794101</v>
      </c>
      <c r="F653">
        <f t="shared" si="190"/>
        <v>13.75</v>
      </c>
      <c r="G653">
        <f t="shared" si="191"/>
        <v>9.2054441272894838</v>
      </c>
      <c r="AG653">
        <f t="shared" si="192"/>
        <v>13.666666666666666</v>
      </c>
      <c r="BF653" s="17"/>
    </row>
    <row r="654" spans="2:58" x14ac:dyDescent="0.25">
      <c r="B654">
        <v>3</v>
      </c>
      <c r="C654">
        <v>167</v>
      </c>
      <c r="D654" t="s">
        <v>646</v>
      </c>
      <c r="E654">
        <v>1510494183.58724</v>
      </c>
      <c r="F654">
        <f t="shared" si="190"/>
        <v>13.833333333333334</v>
      </c>
      <c r="G654">
        <f t="shared" si="191"/>
        <v>9.179119057288327</v>
      </c>
      <c r="AG654">
        <f t="shared" si="192"/>
        <v>13.75</v>
      </c>
      <c r="BF654" s="17"/>
    </row>
    <row r="655" spans="2:58" x14ac:dyDescent="0.25">
      <c r="B655">
        <v>3</v>
      </c>
      <c r="C655">
        <v>168</v>
      </c>
      <c r="D655" t="s">
        <v>647</v>
      </c>
      <c r="E655">
        <v>1281612353.5564899</v>
      </c>
      <c r="F655">
        <f t="shared" si="190"/>
        <v>13.916666666666666</v>
      </c>
      <c r="G655">
        <f t="shared" si="191"/>
        <v>9.1077566849570459</v>
      </c>
      <c r="AG655">
        <f t="shared" si="192"/>
        <v>13.833333333333334</v>
      </c>
      <c r="BF655" s="17"/>
    </row>
    <row r="656" spans="2:58" x14ac:dyDescent="0.25">
      <c r="B656">
        <v>3</v>
      </c>
      <c r="C656">
        <v>169</v>
      </c>
      <c r="D656" t="s">
        <v>648</v>
      </c>
      <c r="E656">
        <v>1239640957.45123</v>
      </c>
      <c r="F656">
        <f t="shared" si="190"/>
        <v>14</v>
      </c>
      <c r="G656">
        <f t="shared" si="191"/>
        <v>9.0932959167937781</v>
      </c>
      <c r="AG656">
        <f t="shared" si="192"/>
        <v>13.916666666666666</v>
      </c>
      <c r="BF656" s="17"/>
    </row>
    <row r="657" spans="2:58" x14ac:dyDescent="0.25">
      <c r="B657">
        <v>3</v>
      </c>
      <c r="C657">
        <v>170</v>
      </c>
      <c r="D657" t="s">
        <v>649</v>
      </c>
      <c r="E657">
        <v>1657289357.3775101</v>
      </c>
      <c r="F657">
        <f t="shared" si="190"/>
        <v>14.083333333333334</v>
      </c>
      <c r="G657">
        <f t="shared" si="191"/>
        <v>9.2193983414556957</v>
      </c>
      <c r="AG657">
        <f t="shared" si="192"/>
        <v>14</v>
      </c>
      <c r="BF657" s="17"/>
    </row>
    <row r="658" spans="2:58" x14ac:dyDescent="0.25">
      <c r="B658">
        <v>3</v>
      </c>
      <c r="C658">
        <v>171</v>
      </c>
      <c r="D658" t="s">
        <v>650</v>
      </c>
      <c r="E658">
        <v>1965823676.3792</v>
      </c>
      <c r="F658">
        <f t="shared" si="190"/>
        <v>14.166666666666666</v>
      </c>
      <c r="G658">
        <f t="shared" si="191"/>
        <v>9.2935445614057404</v>
      </c>
      <c r="AG658">
        <f t="shared" si="192"/>
        <v>14.083333333333334</v>
      </c>
      <c r="BF658" s="17"/>
    </row>
    <row r="659" spans="2:58" x14ac:dyDescent="0.25">
      <c r="B659">
        <v>3</v>
      </c>
      <c r="C659">
        <v>172</v>
      </c>
      <c r="D659" t="s">
        <v>651</v>
      </c>
      <c r="E659">
        <v>1589345755.4607</v>
      </c>
      <c r="F659">
        <f t="shared" ref="F659:F722" si="193">(C659-1)*5/60</f>
        <v>14.25</v>
      </c>
      <c r="G659">
        <f t="shared" ref="G659:G722" si="194">LOG10(E659)</f>
        <v>9.2012183864170591</v>
      </c>
      <c r="AG659">
        <f t="shared" si="192"/>
        <v>14.166666666666666</v>
      </c>
      <c r="BF659" s="17"/>
    </row>
    <row r="660" spans="2:58" x14ac:dyDescent="0.25">
      <c r="B660">
        <v>3</v>
      </c>
      <c r="C660">
        <v>173</v>
      </c>
      <c r="D660" t="s">
        <v>652</v>
      </c>
      <c r="E660">
        <v>1806159355.92714</v>
      </c>
      <c r="F660">
        <f t="shared" si="193"/>
        <v>14.333333333333334</v>
      </c>
      <c r="G660">
        <f t="shared" si="194"/>
        <v>9.2567560651063197</v>
      </c>
      <c r="AG660">
        <f t="shared" si="192"/>
        <v>14.25</v>
      </c>
      <c r="BF660" s="17"/>
    </row>
    <row r="661" spans="2:58" x14ac:dyDescent="0.25">
      <c r="B661">
        <v>3</v>
      </c>
      <c r="C661">
        <v>174</v>
      </c>
      <c r="D661" t="s">
        <v>653</v>
      </c>
      <c r="E661">
        <v>1032667666.36882</v>
      </c>
      <c r="F661">
        <f t="shared" si="193"/>
        <v>14.416666666666666</v>
      </c>
      <c r="G661">
        <f t="shared" si="194"/>
        <v>9.0139605791343698</v>
      </c>
      <c r="AG661">
        <f t="shared" ref="AG661:AG722" si="195">F660</f>
        <v>14.333333333333334</v>
      </c>
      <c r="BF661" s="17"/>
    </row>
    <row r="662" spans="2:58" x14ac:dyDescent="0.25">
      <c r="B662">
        <v>3</v>
      </c>
      <c r="C662">
        <v>175</v>
      </c>
      <c r="D662" t="s">
        <v>654</v>
      </c>
      <c r="E662">
        <v>1122237809.62675</v>
      </c>
      <c r="F662">
        <f t="shared" si="193"/>
        <v>14.5</v>
      </c>
      <c r="G662">
        <f t="shared" si="194"/>
        <v>9.0500848965503327</v>
      </c>
      <c r="AG662">
        <f t="shared" si="195"/>
        <v>14.416666666666666</v>
      </c>
      <c r="BF662" s="17"/>
    </row>
    <row r="663" spans="2:58" x14ac:dyDescent="0.25">
      <c r="B663">
        <v>3</v>
      </c>
      <c r="C663">
        <v>176</v>
      </c>
      <c r="D663" t="s">
        <v>655</v>
      </c>
      <c r="E663">
        <v>1517075188.4523201</v>
      </c>
      <c r="F663">
        <f t="shared" si="193"/>
        <v>14.583333333333334</v>
      </c>
      <c r="G663">
        <f t="shared" si="194"/>
        <v>9.1810071055861666</v>
      </c>
      <c r="AG663">
        <f t="shared" si="195"/>
        <v>14.5</v>
      </c>
      <c r="BF663" s="17"/>
    </row>
    <row r="664" spans="2:58" x14ac:dyDescent="0.25">
      <c r="B664">
        <v>3</v>
      </c>
      <c r="C664">
        <v>177</v>
      </c>
      <c r="D664" t="s">
        <v>656</v>
      </c>
      <c r="E664">
        <v>1523492218.9604199</v>
      </c>
      <c r="F664">
        <f t="shared" si="193"/>
        <v>14.666666666666666</v>
      </c>
      <c r="G664">
        <f t="shared" si="194"/>
        <v>9.1828402404614273</v>
      </c>
      <c r="AG664">
        <f t="shared" si="195"/>
        <v>14.583333333333334</v>
      </c>
      <c r="BF664" s="17"/>
    </row>
    <row r="665" spans="2:58" x14ac:dyDescent="0.25">
      <c r="B665">
        <v>3</v>
      </c>
      <c r="C665">
        <v>178</v>
      </c>
      <c r="D665" t="s">
        <v>657</v>
      </c>
      <c r="E665">
        <v>1654651570.77073</v>
      </c>
      <c r="F665">
        <f t="shared" si="193"/>
        <v>14.75</v>
      </c>
      <c r="G665">
        <f t="shared" si="194"/>
        <v>9.2187065559227772</v>
      </c>
      <c r="AG665">
        <f t="shared" si="195"/>
        <v>14.666666666666666</v>
      </c>
      <c r="BF665" s="17"/>
    </row>
    <row r="666" spans="2:58" x14ac:dyDescent="0.25">
      <c r="B666">
        <v>3</v>
      </c>
      <c r="C666">
        <v>179</v>
      </c>
      <c r="D666" t="s">
        <v>658</v>
      </c>
      <c r="E666">
        <v>1706325683.0610199</v>
      </c>
      <c r="F666">
        <f t="shared" si="193"/>
        <v>14.833333333333334</v>
      </c>
      <c r="G666">
        <f t="shared" si="194"/>
        <v>9.2320619276855354</v>
      </c>
      <c r="AG666">
        <f t="shared" si="195"/>
        <v>14.75</v>
      </c>
      <c r="BF666" s="17"/>
    </row>
    <row r="667" spans="2:58" x14ac:dyDescent="0.25">
      <c r="B667">
        <v>3</v>
      </c>
      <c r="C667">
        <v>180</v>
      </c>
      <c r="D667" t="s">
        <v>659</v>
      </c>
      <c r="E667">
        <v>1407281496.12362</v>
      </c>
      <c r="F667">
        <f t="shared" si="193"/>
        <v>14.916666666666666</v>
      </c>
      <c r="G667">
        <f t="shared" si="194"/>
        <v>9.1483809773106515</v>
      </c>
      <c r="AG667">
        <f t="shared" si="195"/>
        <v>14.833333333333334</v>
      </c>
      <c r="BF667" s="17"/>
    </row>
    <row r="668" spans="2:58" x14ac:dyDescent="0.25">
      <c r="B668">
        <v>3</v>
      </c>
      <c r="C668">
        <v>181</v>
      </c>
      <c r="D668" t="s">
        <v>660</v>
      </c>
      <c r="E668">
        <v>1865810296.31002</v>
      </c>
      <c r="F668">
        <f t="shared" si="193"/>
        <v>15</v>
      </c>
      <c r="G668">
        <f t="shared" si="194"/>
        <v>9.2708674853622934</v>
      </c>
      <c r="AG668">
        <f t="shared" si="195"/>
        <v>14.916666666666666</v>
      </c>
      <c r="BF668" s="17"/>
    </row>
    <row r="669" spans="2:58" x14ac:dyDescent="0.25">
      <c r="B669">
        <v>3</v>
      </c>
      <c r="C669">
        <v>182</v>
      </c>
      <c r="D669" t="s">
        <v>661</v>
      </c>
      <c r="E669">
        <v>1508576606.2729199</v>
      </c>
      <c r="F669">
        <f t="shared" si="193"/>
        <v>15.083333333333334</v>
      </c>
      <c r="G669">
        <f t="shared" si="194"/>
        <v>9.1785673687615006</v>
      </c>
      <c r="AG669">
        <f t="shared" si="195"/>
        <v>15</v>
      </c>
      <c r="BF669" s="17"/>
    </row>
    <row r="670" spans="2:58" x14ac:dyDescent="0.25">
      <c r="B670">
        <v>3</v>
      </c>
      <c r="C670">
        <v>183</v>
      </c>
      <c r="D670" t="s">
        <v>662</v>
      </c>
      <c r="E670">
        <v>1213700030.59267</v>
      </c>
      <c r="F670">
        <f t="shared" si="193"/>
        <v>15.166666666666666</v>
      </c>
      <c r="G670">
        <f t="shared" si="194"/>
        <v>9.0841113628875565</v>
      </c>
      <c r="AG670">
        <f t="shared" si="195"/>
        <v>15.083333333333334</v>
      </c>
      <c r="BF670" s="17"/>
    </row>
    <row r="671" spans="2:58" x14ac:dyDescent="0.25">
      <c r="B671">
        <v>3</v>
      </c>
      <c r="C671">
        <v>184</v>
      </c>
      <c r="D671" t="s">
        <v>663</v>
      </c>
      <c r="E671">
        <v>1566699981.1693599</v>
      </c>
      <c r="F671">
        <f t="shared" si="193"/>
        <v>15.25</v>
      </c>
      <c r="G671">
        <f t="shared" si="194"/>
        <v>9.1949858382059642</v>
      </c>
      <c r="AG671">
        <f t="shared" si="195"/>
        <v>15.166666666666666</v>
      </c>
      <c r="BF671" s="17"/>
    </row>
    <row r="672" spans="2:58" x14ac:dyDescent="0.25">
      <c r="B672">
        <v>3</v>
      </c>
      <c r="C672">
        <v>185</v>
      </c>
      <c r="D672" t="s">
        <v>664</v>
      </c>
      <c r="E672">
        <v>1592657397.1084499</v>
      </c>
      <c r="F672">
        <f t="shared" si="193"/>
        <v>15.333333333333334</v>
      </c>
      <c r="G672">
        <f t="shared" si="194"/>
        <v>9.202122363027998</v>
      </c>
      <c r="AG672">
        <f t="shared" si="195"/>
        <v>15.25</v>
      </c>
      <c r="BF672" s="17"/>
    </row>
    <row r="673" spans="2:58" x14ac:dyDescent="0.25">
      <c r="B673">
        <v>3</v>
      </c>
      <c r="C673">
        <v>186</v>
      </c>
      <c r="D673" t="s">
        <v>665</v>
      </c>
      <c r="E673">
        <v>1539070489.2474899</v>
      </c>
      <c r="F673">
        <f t="shared" si="193"/>
        <v>15.416666666666666</v>
      </c>
      <c r="G673">
        <f t="shared" si="194"/>
        <v>9.1872585109232077</v>
      </c>
      <c r="AG673">
        <f t="shared" si="195"/>
        <v>15.333333333333334</v>
      </c>
      <c r="BF673" s="17"/>
    </row>
    <row r="674" spans="2:58" x14ac:dyDescent="0.25">
      <c r="B674">
        <v>3</v>
      </c>
      <c r="C674">
        <v>187</v>
      </c>
      <c r="D674" t="s">
        <v>666</v>
      </c>
      <c r="E674">
        <v>1634840184.7500601</v>
      </c>
      <c r="F674">
        <f t="shared" si="193"/>
        <v>15.5</v>
      </c>
      <c r="G674">
        <f t="shared" si="194"/>
        <v>9.2134753042296218</v>
      </c>
      <c r="AG674">
        <f t="shared" si="195"/>
        <v>15.416666666666666</v>
      </c>
      <c r="BF674" s="17"/>
    </row>
    <row r="675" spans="2:58" x14ac:dyDescent="0.25">
      <c r="B675">
        <v>3</v>
      </c>
      <c r="C675">
        <v>188</v>
      </c>
      <c r="D675" t="s">
        <v>667</v>
      </c>
      <c r="E675">
        <v>1321489284.89856</v>
      </c>
      <c r="F675">
        <f t="shared" si="193"/>
        <v>15.583333333333334</v>
      </c>
      <c r="G675">
        <f t="shared" si="194"/>
        <v>9.1210636460690946</v>
      </c>
      <c r="AG675">
        <f t="shared" si="195"/>
        <v>15.5</v>
      </c>
      <c r="BF675" s="17"/>
    </row>
    <row r="676" spans="2:58" x14ac:dyDescent="0.25">
      <c r="B676">
        <v>3</v>
      </c>
      <c r="C676">
        <v>189</v>
      </c>
      <c r="D676" t="s">
        <v>668</v>
      </c>
      <c r="E676">
        <v>1077888986.3882699</v>
      </c>
      <c r="F676">
        <f t="shared" si="193"/>
        <v>15.666666666666666</v>
      </c>
      <c r="G676">
        <f t="shared" si="194"/>
        <v>9.0325740344298904</v>
      </c>
      <c r="AG676">
        <f t="shared" si="195"/>
        <v>15.583333333333334</v>
      </c>
      <c r="BF676" s="17"/>
    </row>
    <row r="677" spans="2:58" x14ac:dyDescent="0.25">
      <c r="B677">
        <v>3</v>
      </c>
      <c r="C677">
        <v>190</v>
      </c>
      <c r="D677" t="s">
        <v>669</v>
      </c>
      <c r="E677">
        <v>1500430440.0406499</v>
      </c>
      <c r="F677">
        <f t="shared" si="193"/>
        <v>15.75</v>
      </c>
      <c r="G677">
        <f t="shared" si="194"/>
        <v>9.1762158663341786</v>
      </c>
      <c r="AG677">
        <f t="shared" si="195"/>
        <v>15.666666666666666</v>
      </c>
      <c r="BF677" s="17"/>
    </row>
    <row r="678" spans="2:58" x14ac:dyDescent="0.25">
      <c r="B678">
        <v>3</v>
      </c>
      <c r="C678">
        <v>191</v>
      </c>
      <c r="D678" t="s">
        <v>670</v>
      </c>
      <c r="E678">
        <v>1436807819.3217299</v>
      </c>
      <c r="F678">
        <f t="shared" si="193"/>
        <v>15.833333333333334</v>
      </c>
      <c r="G678">
        <f t="shared" si="194"/>
        <v>9.1573986828247875</v>
      </c>
      <c r="AG678">
        <f t="shared" si="195"/>
        <v>15.75</v>
      </c>
      <c r="BF678" s="17"/>
    </row>
    <row r="679" spans="2:58" x14ac:dyDescent="0.25">
      <c r="B679">
        <v>3</v>
      </c>
      <c r="C679">
        <v>192</v>
      </c>
      <c r="D679" t="s">
        <v>671</v>
      </c>
      <c r="E679">
        <v>1570497563.0680399</v>
      </c>
      <c r="F679">
        <f t="shared" si="193"/>
        <v>15.916666666666666</v>
      </c>
      <c r="G679">
        <f t="shared" si="194"/>
        <v>9.1960372668428185</v>
      </c>
      <c r="AG679">
        <f t="shared" si="195"/>
        <v>15.833333333333334</v>
      </c>
      <c r="BF679" s="17"/>
    </row>
    <row r="680" spans="2:58" x14ac:dyDescent="0.25">
      <c r="B680">
        <v>3</v>
      </c>
      <c r="C680">
        <v>193</v>
      </c>
      <c r="D680" t="s">
        <v>672</v>
      </c>
      <c r="E680">
        <v>1401149015.8693299</v>
      </c>
      <c r="F680">
        <f t="shared" si="193"/>
        <v>16</v>
      </c>
      <c r="G680">
        <f t="shared" si="194"/>
        <v>9.1464843260982267</v>
      </c>
      <c r="AG680">
        <f t="shared" si="195"/>
        <v>15.916666666666666</v>
      </c>
      <c r="BF680" s="17"/>
    </row>
    <row r="681" spans="2:58" x14ac:dyDescent="0.25">
      <c r="B681">
        <v>3</v>
      </c>
      <c r="C681">
        <v>194</v>
      </c>
      <c r="D681" t="s">
        <v>673</v>
      </c>
      <c r="E681">
        <v>1283705425.27953</v>
      </c>
      <c r="F681">
        <f t="shared" si="193"/>
        <v>16.083333333333332</v>
      </c>
      <c r="G681">
        <f t="shared" si="194"/>
        <v>9.1084653766511163</v>
      </c>
      <c r="AG681">
        <f t="shared" si="195"/>
        <v>16</v>
      </c>
      <c r="BF681" s="17"/>
    </row>
    <row r="682" spans="2:58" x14ac:dyDescent="0.25">
      <c r="B682">
        <v>3</v>
      </c>
      <c r="C682">
        <v>195</v>
      </c>
      <c r="D682" t="s">
        <v>674</v>
      </c>
      <c r="E682">
        <v>1727280269.0008099</v>
      </c>
      <c r="F682">
        <f t="shared" si="193"/>
        <v>16.166666666666668</v>
      </c>
      <c r="G682">
        <f t="shared" si="194"/>
        <v>9.2373628120346645</v>
      </c>
      <c r="AG682">
        <f t="shared" si="195"/>
        <v>16.083333333333332</v>
      </c>
      <c r="BF682" s="17"/>
    </row>
    <row r="683" spans="2:58" x14ac:dyDescent="0.25">
      <c r="B683">
        <v>3</v>
      </c>
      <c r="C683">
        <v>196</v>
      </c>
      <c r="D683" t="s">
        <v>675</v>
      </c>
      <c r="E683">
        <v>1193736739.2609701</v>
      </c>
      <c r="F683">
        <f t="shared" si="193"/>
        <v>16.25</v>
      </c>
      <c r="G683">
        <f t="shared" si="194"/>
        <v>9.0769085602167046</v>
      </c>
      <c r="AG683">
        <f t="shared" si="195"/>
        <v>16.166666666666668</v>
      </c>
      <c r="BF683" s="17"/>
    </row>
    <row r="684" spans="2:58" x14ac:dyDescent="0.25">
      <c r="B684">
        <v>3</v>
      </c>
      <c r="C684">
        <v>197</v>
      </c>
      <c r="D684" t="s">
        <v>676</v>
      </c>
      <c r="E684">
        <v>1859177011.2239001</v>
      </c>
      <c r="F684">
        <f t="shared" si="193"/>
        <v>16.333333333333332</v>
      </c>
      <c r="G684">
        <f t="shared" si="194"/>
        <v>9.2693207406799374</v>
      </c>
      <c r="AG684">
        <f t="shared" si="195"/>
        <v>16.25</v>
      </c>
      <c r="BF684" s="17"/>
    </row>
    <row r="685" spans="2:58" x14ac:dyDescent="0.25">
      <c r="B685">
        <v>3</v>
      </c>
      <c r="C685">
        <v>198</v>
      </c>
      <c r="D685" t="s">
        <v>677</v>
      </c>
      <c r="E685">
        <v>1417619479.0285599</v>
      </c>
      <c r="F685">
        <f t="shared" si="193"/>
        <v>16.416666666666668</v>
      </c>
      <c r="G685">
        <f t="shared" si="194"/>
        <v>9.1515596720771857</v>
      </c>
      <c r="AG685">
        <f t="shared" si="195"/>
        <v>16.333333333333332</v>
      </c>
      <c r="BF685" s="17"/>
    </row>
    <row r="686" spans="2:58" x14ac:dyDescent="0.25">
      <c r="B686">
        <v>3</v>
      </c>
      <c r="C686">
        <v>199</v>
      </c>
      <c r="D686" t="s">
        <v>678</v>
      </c>
      <c r="E686">
        <v>1463676658.8575599</v>
      </c>
      <c r="F686">
        <f t="shared" si="193"/>
        <v>16.5</v>
      </c>
      <c r="G686">
        <f t="shared" si="194"/>
        <v>9.1654451472254586</v>
      </c>
      <c r="AG686">
        <f t="shared" si="195"/>
        <v>16.416666666666668</v>
      </c>
      <c r="BF686" s="17"/>
    </row>
    <row r="687" spans="2:58" x14ac:dyDescent="0.25">
      <c r="B687">
        <v>3</v>
      </c>
      <c r="C687">
        <v>200</v>
      </c>
      <c r="D687" t="s">
        <v>679</v>
      </c>
      <c r="E687">
        <v>1334128297.55705</v>
      </c>
      <c r="F687">
        <f t="shared" si="193"/>
        <v>16.583333333333332</v>
      </c>
      <c r="G687">
        <f t="shared" si="194"/>
        <v>9.1251975958787721</v>
      </c>
      <c r="AG687">
        <f t="shared" si="195"/>
        <v>16.5</v>
      </c>
      <c r="BF687" s="17"/>
    </row>
    <row r="688" spans="2:58" x14ac:dyDescent="0.25">
      <c r="B688">
        <v>3</v>
      </c>
      <c r="C688">
        <v>201</v>
      </c>
      <c r="D688" t="s">
        <v>680</v>
      </c>
      <c r="E688">
        <v>1284191829.9527099</v>
      </c>
      <c r="F688">
        <f t="shared" si="193"/>
        <v>16.666666666666668</v>
      </c>
      <c r="G688">
        <f t="shared" si="194"/>
        <v>9.1086299026013897</v>
      </c>
      <c r="AG688">
        <f t="shared" si="195"/>
        <v>16.583333333333332</v>
      </c>
      <c r="BF688" s="17"/>
    </row>
    <row r="689" spans="2:58" x14ac:dyDescent="0.25">
      <c r="B689">
        <v>3</v>
      </c>
      <c r="C689">
        <v>202</v>
      </c>
      <c r="D689" t="s">
        <v>681</v>
      </c>
      <c r="E689">
        <v>1756328550.9883499</v>
      </c>
      <c r="F689">
        <f t="shared" si="193"/>
        <v>16.75</v>
      </c>
      <c r="G689">
        <f t="shared" si="194"/>
        <v>9.2446057613049017</v>
      </c>
      <c r="AG689">
        <f t="shared" si="195"/>
        <v>16.666666666666668</v>
      </c>
      <c r="BF689" s="17"/>
    </row>
    <row r="690" spans="2:58" x14ac:dyDescent="0.25">
      <c r="B690">
        <v>3</v>
      </c>
      <c r="C690">
        <v>203</v>
      </c>
      <c r="D690" t="s">
        <v>682</v>
      </c>
      <c r="E690">
        <v>1667589240.4254701</v>
      </c>
      <c r="F690">
        <f t="shared" si="193"/>
        <v>16.833333333333332</v>
      </c>
      <c r="G690">
        <f t="shared" si="194"/>
        <v>9.2220890843201015</v>
      </c>
      <c r="AG690">
        <f t="shared" si="195"/>
        <v>16.75</v>
      </c>
      <c r="BF690" s="17"/>
    </row>
    <row r="691" spans="2:58" x14ac:dyDescent="0.25">
      <c r="B691">
        <v>3</v>
      </c>
      <c r="C691">
        <v>204</v>
      </c>
      <c r="D691" t="s">
        <v>683</v>
      </c>
      <c r="E691">
        <v>1260524354.3498199</v>
      </c>
      <c r="F691">
        <f t="shared" si="193"/>
        <v>16.916666666666668</v>
      </c>
      <c r="G691">
        <f t="shared" si="194"/>
        <v>9.1005512410140987</v>
      </c>
      <c r="AG691">
        <f t="shared" si="195"/>
        <v>16.833333333333332</v>
      </c>
      <c r="BF691" s="17"/>
    </row>
    <row r="692" spans="2:58" x14ac:dyDescent="0.25">
      <c r="B692">
        <v>3</v>
      </c>
      <c r="C692">
        <v>205</v>
      </c>
      <c r="D692" t="s">
        <v>684</v>
      </c>
      <c r="E692">
        <v>1521392728.26719</v>
      </c>
      <c r="F692">
        <f t="shared" si="193"/>
        <v>17</v>
      </c>
      <c r="G692">
        <f t="shared" si="194"/>
        <v>9.1822413361460402</v>
      </c>
      <c r="AG692">
        <f t="shared" si="195"/>
        <v>16.916666666666668</v>
      </c>
      <c r="BF692" s="17"/>
    </row>
    <row r="693" spans="2:58" x14ac:dyDescent="0.25">
      <c r="B693">
        <v>3</v>
      </c>
      <c r="C693">
        <v>206</v>
      </c>
      <c r="D693" t="s">
        <v>685</v>
      </c>
      <c r="E693">
        <v>1445656267.1136701</v>
      </c>
      <c r="F693">
        <f t="shared" si="193"/>
        <v>17.083333333333332</v>
      </c>
      <c r="G693">
        <f t="shared" si="194"/>
        <v>9.1600650432754964</v>
      </c>
      <c r="AG693">
        <f t="shared" si="195"/>
        <v>17</v>
      </c>
      <c r="BF693" s="17"/>
    </row>
    <row r="694" spans="2:58" x14ac:dyDescent="0.25">
      <c r="B694">
        <v>3</v>
      </c>
      <c r="C694">
        <v>207</v>
      </c>
      <c r="D694" t="s">
        <v>686</v>
      </c>
      <c r="E694">
        <v>1434010797.0459199</v>
      </c>
      <c r="F694">
        <f t="shared" si="193"/>
        <v>17.166666666666668</v>
      </c>
      <c r="G694">
        <f t="shared" si="194"/>
        <v>9.1565524212619138</v>
      </c>
      <c r="AG694">
        <f t="shared" si="195"/>
        <v>17.083333333333332</v>
      </c>
      <c r="BF694" s="17"/>
    </row>
    <row r="695" spans="2:58" x14ac:dyDescent="0.25">
      <c r="B695">
        <v>3</v>
      </c>
      <c r="C695">
        <v>208</v>
      </c>
      <c r="D695" t="s">
        <v>687</v>
      </c>
      <c r="E695">
        <v>1401012335.14814</v>
      </c>
      <c r="F695">
        <f t="shared" si="193"/>
        <v>17.25</v>
      </c>
      <c r="G695">
        <f t="shared" si="194"/>
        <v>9.1464419590282358</v>
      </c>
      <c r="AG695">
        <f t="shared" si="195"/>
        <v>17.166666666666668</v>
      </c>
      <c r="BF695" s="17"/>
    </row>
    <row r="696" spans="2:58" x14ac:dyDescent="0.25">
      <c r="B696">
        <v>3</v>
      </c>
      <c r="C696">
        <v>209</v>
      </c>
      <c r="D696" t="s">
        <v>688</v>
      </c>
      <c r="E696">
        <v>1304723817.2652199</v>
      </c>
      <c r="F696">
        <f t="shared" si="193"/>
        <v>17.333333333333332</v>
      </c>
      <c r="G696">
        <f t="shared" si="194"/>
        <v>9.1155185903473246</v>
      </c>
      <c r="AG696">
        <f t="shared" si="195"/>
        <v>17.25</v>
      </c>
      <c r="BF696" s="17"/>
    </row>
    <row r="697" spans="2:58" x14ac:dyDescent="0.25">
      <c r="B697">
        <v>3</v>
      </c>
      <c r="C697">
        <v>210</v>
      </c>
      <c r="D697" t="s">
        <v>689</v>
      </c>
      <c r="E697">
        <v>1481995517.9317601</v>
      </c>
      <c r="F697">
        <f t="shared" si="193"/>
        <v>17.416666666666668</v>
      </c>
      <c r="G697">
        <f t="shared" si="194"/>
        <v>9.1708468901882156</v>
      </c>
      <c r="AG697">
        <f t="shared" si="195"/>
        <v>17.333333333333332</v>
      </c>
      <c r="BF697" s="17"/>
    </row>
    <row r="698" spans="2:58" x14ac:dyDescent="0.25">
      <c r="B698">
        <v>3</v>
      </c>
      <c r="C698">
        <v>211</v>
      </c>
      <c r="D698" t="s">
        <v>690</v>
      </c>
      <c r="E698">
        <v>1223740293.1039701</v>
      </c>
      <c r="F698">
        <f t="shared" si="193"/>
        <v>17.5</v>
      </c>
      <c r="G698">
        <f t="shared" si="194"/>
        <v>9.0876892599342973</v>
      </c>
      <c r="AG698">
        <f t="shared" si="195"/>
        <v>17.416666666666668</v>
      </c>
      <c r="BF698" s="17"/>
    </row>
    <row r="699" spans="2:58" x14ac:dyDescent="0.25">
      <c r="B699">
        <v>3</v>
      </c>
      <c r="C699">
        <v>212</v>
      </c>
      <c r="D699" t="s">
        <v>691</v>
      </c>
      <c r="E699">
        <v>1253629155.2146299</v>
      </c>
      <c r="F699">
        <f t="shared" si="193"/>
        <v>17.583333333333332</v>
      </c>
      <c r="G699">
        <f t="shared" si="194"/>
        <v>9.0981690838127953</v>
      </c>
      <c r="AG699">
        <f t="shared" si="195"/>
        <v>17.5</v>
      </c>
      <c r="BF699" s="17"/>
    </row>
    <row r="700" spans="2:58" x14ac:dyDescent="0.25">
      <c r="B700">
        <v>3</v>
      </c>
      <c r="C700">
        <v>213</v>
      </c>
      <c r="D700" t="s">
        <v>692</v>
      </c>
      <c r="E700">
        <v>1450454779.8890901</v>
      </c>
      <c r="F700">
        <f t="shared" si="193"/>
        <v>17.666666666666668</v>
      </c>
      <c r="G700">
        <f t="shared" si="194"/>
        <v>9.1615041935655892</v>
      </c>
      <c r="AG700">
        <f t="shared" si="195"/>
        <v>17.583333333333332</v>
      </c>
      <c r="BF700" s="17"/>
    </row>
    <row r="701" spans="2:58" x14ac:dyDescent="0.25">
      <c r="B701">
        <v>3</v>
      </c>
      <c r="C701">
        <v>214</v>
      </c>
      <c r="D701" t="s">
        <v>693</v>
      </c>
      <c r="E701">
        <v>1410966303.5107701</v>
      </c>
      <c r="F701">
        <f t="shared" si="193"/>
        <v>17.75</v>
      </c>
      <c r="G701">
        <f t="shared" si="194"/>
        <v>9.1495166421214087</v>
      </c>
      <c r="AG701">
        <f t="shared" si="195"/>
        <v>17.666666666666668</v>
      </c>
      <c r="BF701" s="17"/>
    </row>
    <row r="702" spans="2:58" x14ac:dyDescent="0.25">
      <c r="B702">
        <v>3</v>
      </c>
      <c r="C702">
        <v>215</v>
      </c>
      <c r="D702" t="s">
        <v>694</v>
      </c>
      <c r="E702">
        <v>1075831317.8773999</v>
      </c>
      <c r="F702">
        <f t="shared" si="193"/>
        <v>17.833333333333332</v>
      </c>
      <c r="G702">
        <f t="shared" si="194"/>
        <v>9.0317441826148812</v>
      </c>
      <c r="AG702">
        <f t="shared" si="195"/>
        <v>17.75</v>
      </c>
      <c r="BF702" s="17"/>
    </row>
    <row r="703" spans="2:58" x14ac:dyDescent="0.25">
      <c r="B703">
        <v>3</v>
      </c>
      <c r="C703">
        <v>216</v>
      </c>
      <c r="D703" t="s">
        <v>695</v>
      </c>
      <c r="E703">
        <v>1261151229.2983</v>
      </c>
      <c r="F703">
        <f t="shared" si="193"/>
        <v>17.916666666666668</v>
      </c>
      <c r="G703">
        <f t="shared" si="194"/>
        <v>9.1007671675498845</v>
      </c>
      <c r="AG703">
        <f t="shared" si="195"/>
        <v>17.833333333333332</v>
      </c>
      <c r="BF703" s="17"/>
    </row>
    <row r="704" spans="2:58" x14ac:dyDescent="0.25">
      <c r="B704">
        <v>3</v>
      </c>
      <c r="C704">
        <v>217</v>
      </c>
      <c r="D704" t="s">
        <v>696</v>
      </c>
      <c r="E704">
        <v>1227495721.7746401</v>
      </c>
      <c r="F704">
        <f t="shared" si="193"/>
        <v>18</v>
      </c>
      <c r="G704">
        <f t="shared" si="194"/>
        <v>9.0890199871388724</v>
      </c>
      <c r="AG704">
        <f t="shared" si="195"/>
        <v>17.916666666666668</v>
      </c>
      <c r="BF704" s="17"/>
    </row>
    <row r="705" spans="2:58" x14ac:dyDescent="0.25">
      <c r="B705">
        <v>3</v>
      </c>
      <c r="C705">
        <v>218</v>
      </c>
      <c r="D705" t="s">
        <v>697</v>
      </c>
      <c r="E705">
        <v>1152809995.9442501</v>
      </c>
      <c r="F705">
        <f t="shared" si="193"/>
        <v>18.083333333333332</v>
      </c>
      <c r="G705">
        <f t="shared" si="194"/>
        <v>9.0617577335628798</v>
      </c>
      <c r="AG705">
        <f t="shared" si="195"/>
        <v>18</v>
      </c>
      <c r="BF705" s="17"/>
    </row>
    <row r="706" spans="2:58" x14ac:dyDescent="0.25">
      <c r="B706">
        <v>3</v>
      </c>
      <c r="C706">
        <v>219</v>
      </c>
      <c r="D706" t="s">
        <v>698</v>
      </c>
      <c r="E706">
        <v>1392780140.5702</v>
      </c>
      <c r="F706">
        <f t="shared" si="193"/>
        <v>18.166666666666668</v>
      </c>
      <c r="G706">
        <f t="shared" si="194"/>
        <v>9.1438825656176999</v>
      </c>
      <c r="AG706">
        <f t="shared" si="195"/>
        <v>18.083333333333332</v>
      </c>
      <c r="BF706" s="17"/>
    </row>
    <row r="707" spans="2:58" x14ac:dyDescent="0.25">
      <c r="B707">
        <v>3</v>
      </c>
      <c r="C707">
        <v>220</v>
      </c>
      <c r="D707" t="s">
        <v>699</v>
      </c>
      <c r="E707">
        <v>1568167793.91031</v>
      </c>
      <c r="F707">
        <f t="shared" si="193"/>
        <v>18.25</v>
      </c>
      <c r="G707">
        <f t="shared" si="194"/>
        <v>9.1953925303321924</v>
      </c>
      <c r="AG707">
        <f t="shared" si="195"/>
        <v>18.166666666666668</v>
      </c>
      <c r="BF707" s="17"/>
    </row>
    <row r="708" spans="2:58" x14ac:dyDescent="0.25">
      <c r="B708">
        <v>3</v>
      </c>
      <c r="C708">
        <v>221</v>
      </c>
      <c r="D708" t="s">
        <v>700</v>
      </c>
      <c r="E708">
        <v>1539443039.4140699</v>
      </c>
      <c r="F708">
        <f t="shared" si="193"/>
        <v>18.333333333333332</v>
      </c>
      <c r="G708">
        <f t="shared" si="194"/>
        <v>9.1873636243039734</v>
      </c>
      <c r="AG708">
        <f t="shared" si="195"/>
        <v>18.25</v>
      </c>
      <c r="BF708" s="17"/>
    </row>
    <row r="709" spans="2:58" x14ac:dyDescent="0.25">
      <c r="B709">
        <v>3</v>
      </c>
      <c r="C709">
        <v>222</v>
      </c>
      <c r="D709" t="s">
        <v>701</v>
      </c>
      <c r="E709">
        <v>1599542464.6530399</v>
      </c>
      <c r="F709">
        <f t="shared" si="193"/>
        <v>18.416666666666668</v>
      </c>
      <c r="G709">
        <f t="shared" si="194"/>
        <v>9.2039957742229941</v>
      </c>
      <c r="AG709">
        <f t="shared" si="195"/>
        <v>18.333333333333332</v>
      </c>
      <c r="BF709" s="17"/>
    </row>
    <row r="710" spans="2:58" x14ac:dyDescent="0.25">
      <c r="B710">
        <v>3</v>
      </c>
      <c r="C710">
        <v>223</v>
      </c>
      <c r="D710" t="s">
        <v>702</v>
      </c>
      <c r="E710">
        <v>1409791618.6628499</v>
      </c>
      <c r="F710">
        <f t="shared" si="193"/>
        <v>18.5</v>
      </c>
      <c r="G710">
        <f t="shared" si="194"/>
        <v>9.1491549243200279</v>
      </c>
      <c r="AG710">
        <f t="shared" si="195"/>
        <v>18.416666666666668</v>
      </c>
      <c r="BF710" s="17"/>
    </row>
    <row r="711" spans="2:58" x14ac:dyDescent="0.25">
      <c r="B711">
        <v>3</v>
      </c>
      <c r="C711">
        <v>224</v>
      </c>
      <c r="D711" t="s">
        <v>703</v>
      </c>
      <c r="E711">
        <v>1138791735.69363</v>
      </c>
      <c r="F711">
        <f t="shared" si="193"/>
        <v>18.583333333333332</v>
      </c>
      <c r="G711">
        <f t="shared" si="194"/>
        <v>9.0564443067751661</v>
      </c>
      <c r="AG711">
        <f t="shared" si="195"/>
        <v>18.5</v>
      </c>
      <c r="BF711" s="17"/>
    </row>
    <row r="712" spans="2:58" x14ac:dyDescent="0.25">
      <c r="B712">
        <v>3</v>
      </c>
      <c r="C712">
        <v>225</v>
      </c>
      <c r="D712" t="s">
        <v>704</v>
      </c>
      <c r="E712">
        <v>1348881532.59373</v>
      </c>
      <c r="F712">
        <f t="shared" si="193"/>
        <v>18.666666666666668</v>
      </c>
      <c r="G712">
        <f t="shared" si="194"/>
        <v>9.1299738088267706</v>
      </c>
      <c r="AG712">
        <f t="shared" si="195"/>
        <v>18.583333333333332</v>
      </c>
      <c r="BF712" s="17"/>
    </row>
    <row r="713" spans="2:58" x14ac:dyDescent="0.25">
      <c r="B713">
        <v>3</v>
      </c>
      <c r="C713">
        <v>226</v>
      </c>
      <c r="D713" t="s">
        <v>705</v>
      </c>
      <c r="E713">
        <v>1412860278.2071099</v>
      </c>
      <c r="F713">
        <f t="shared" si="193"/>
        <v>18.75</v>
      </c>
      <c r="G713">
        <f t="shared" si="194"/>
        <v>9.1500992153489236</v>
      </c>
      <c r="AG713">
        <f t="shared" si="195"/>
        <v>18.666666666666668</v>
      </c>
      <c r="BF713" s="17"/>
    </row>
    <row r="714" spans="2:58" x14ac:dyDescent="0.25">
      <c r="B714">
        <v>3</v>
      </c>
      <c r="C714">
        <v>227</v>
      </c>
      <c r="D714" t="s">
        <v>706</v>
      </c>
      <c r="E714">
        <v>1610933095.0202999</v>
      </c>
      <c r="F714">
        <f t="shared" si="193"/>
        <v>18.833333333333332</v>
      </c>
      <c r="G714">
        <f t="shared" si="194"/>
        <v>9.2070775037544941</v>
      </c>
      <c r="AG714">
        <f t="shared" si="195"/>
        <v>18.75</v>
      </c>
      <c r="BF714" s="17"/>
    </row>
    <row r="715" spans="2:58" x14ac:dyDescent="0.25">
      <c r="B715">
        <v>3</v>
      </c>
      <c r="C715">
        <v>228</v>
      </c>
      <c r="D715" t="s">
        <v>707</v>
      </c>
      <c r="E715">
        <v>1393697841.71594</v>
      </c>
      <c r="F715">
        <f t="shared" si="193"/>
        <v>18.916666666666668</v>
      </c>
      <c r="G715">
        <f t="shared" si="194"/>
        <v>9.1441686274926361</v>
      </c>
      <c r="AG715">
        <f t="shared" si="195"/>
        <v>18.833333333333332</v>
      </c>
      <c r="BF715" s="17"/>
    </row>
    <row r="716" spans="2:58" x14ac:dyDescent="0.25">
      <c r="B716">
        <v>3</v>
      </c>
      <c r="C716">
        <v>229</v>
      </c>
      <c r="D716" t="s">
        <v>708</v>
      </c>
      <c r="E716">
        <v>1398845600.1707599</v>
      </c>
      <c r="F716">
        <f t="shared" si="193"/>
        <v>19</v>
      </c>
      <c r="G716">
        <f t="shared" si="194"/>
        <v>9.1457697811863508</v>
      </c>
      <c r="AG716">
        <f t="shared" si="195"/>
        <v>18.916666666666668</v>
      </c>
      <c r="BF716" s="17"/>
    </row>
    <row r="717" spans="2:58" x14ac:dyDescent="0.25">
      <c r="B717">
        <v>3</v>
      </c>
      <c r="C717">
        <v>230</v>
      </c>
      <c r="D717" t="s">
        <v>709</v>
      </c>
      <c r="E717">
        <v>1798303364.17471</v>
      </c>
      <c r="F717">
        <f t="shared" si="193"/>
        <v>19.083333333333332</v>
      </c>
      <c r="G717">
        <f t="shared" si="194"/>
        <v>9.2548629567374494</v>
      </c>
      <c r="AG717">
        <f t="shared" si="195"/>
        <v>19</v>
      </c>
      <c r="BF717" s="17"/>
    </row>
    <row r="718" spans="2:58" x14ac:dyDescent="0.25">
      <c r="B718">
        <v>3</v>
      </c>
      <c r="C718">
        <v>231</v>
      </c>
      <c r="D718" t="s">
        <v>710</v>
      </c>
      <c r="E718">
        <v>1477093341.6464901</v>
      </c>
      <c r="F718">
        <f t="shared" si="193"/>
        <v>19.166666666666668</v>
      </c>
      <c r="G718">
        <f t="shared" si="194"/>
        <v>9.169407940458278</v>
      </c>
      <c r="AG718">
        <f t="shared" si="195"/>
        <v>19.083333333333332</v>
      </c>
      <c r="BF718" s="17"/>
    </row>
    <row r="719" spans="2:58" x14ac:dyDescent="0.25">
      <c r="B719">
        <v>3</v>
      </c>
      <c r="C719">
        <v>232</v>
      </c>
      <c r="D719" t="s">
        <v>711</v>
      </c>
      <c r="E719">
        <v>1925298988.17362</v>
      </c>
      <c r="F719">
        <f t="shared" si="193"/>
        <v>19.25</v>
      </c>
      <c r="G719">
        <f t="shared" si="194"/>
        <v>9.284498182587912</v>
      </c>
      <c r="AG719">
        <f t="shared" si="195"/>
        <v>19.166666666666668</v>
      </c>
      <c r="BF719" s="17"/>
    </row>
    <row r="720" spans="2:58" x14ac:dyDescent="0.25">
      <c r="B720">
        <v>3</v>
      </c>
      <c r="C720">
        <v>233</v>
      </c>
      <c r="D720" t="s">
        <v>712</v>
      </c>
      <c r="E720">
        <v>1170616290.18378</v>
      </c>
      <c r="F720">
        <f t="shared" si="193"/>
        <v>19.333333333333332</v>
      </c>
      <c r="G720">
        <f t="shared" si="194"/>
        <v>9.0684145634204807</v>
      </c>
      <c r="AG720">
        <f t="shared" si="195"/>
        <v>19.25</v>
      </c>
      <c r="BF720" s="17"/>
    </row>
    <row r="721" spans="2:61" x14ac:dyDescent="0.25">
      <c r="B721">
        <v>3</v>
      </c>
      <c r="C721">
        <v>234</v>
      </c>
      <c r="D721" t="s">
        <v>713</v>
      </c>
      <c r="E721">
        <v>1649121683.8087101</v>
      </c>
      <c r="F721">
        <f t="shared" si="193"/>
        <v>19.416666666666668</v>
      </c>
      <c r="G721">
        <f t="shared" si="194"/>
        <v>9.2172527021314288</v>
      </c>
      <c r="AG721">
        <f t="shared" si="195"/>
        <v>19.333333333333332</v>
      </c>
      <c r="BF721" s="17"/>
    </row>
    <row r="722" spans="2:61" x14ac:dyDescent="0.25">
      <c r="B722">
        <v>3</v>
      </c>
      <c r="C722">
        <v>235</v>
      </c>
      <c r="D722" t="s">
        <v>714</v>
      </c>
      <c r="E722">
        <v>1410781862.9630599</v>
      </c>
      <c r="F722">
        <f t="shared" si="193"/>
        <v>19.5</v>
      </c>
      <c r="G722">
        <f t="shared" si="194"/>
        <v>9.1494598677336914</v>
      </c>
      <c r="AG722">
        <f t="shared" si="195"/>
        <v>19.416666666666668</v>
      </c>
      <c r="BF722" s="17"/>
    </row>
    <row r="723" spans="2:61" x14ac:dyDescent="0.25">
      <c r="B723">
        <v>4</v>
      </c>
      <c r="C723">
        <v>1</v>
      </c>
      <c r="D723" t="s">
        <v>715</v>
      </c>
      <c r="E723">
        <v>1107714.7409079201</v>
      </c>
      <c r="F723">
        <f t="shared" ref="F723:F786" si="196">(C723-1)*5/60</f>
        <v>0</v>
      </c>
      <c r="G723">
        <f t="shared" ref="G723:G786" si="197">LOG10(E723)</f>
        <v>6.0444279351217656</v>
      </c>
      <c r="AG723">
        <f>F722</f>
        <v>19.5</v>
      </c>
      <c r="BF723" s="17"/>
    </row>
    <row r="724" spans="2:61" x14ac:dyDescent="0.25">
      <c r="B724">
        <v>4</v>
      </c>
      <c r="C724">
        <v>2</v>
      </c>
      <c r="D724" t="s">
        <v>716</v>
      </c>
      <c r="E724">
        <v>934682.89500889496</v>
      </c>
      <c r="F724">
        <f t="shared" si="196"/>
        <v>8.3333333333333329E-2</v>
      </c>
      <c r="G724">
        <f t="shared" si="197"/>
        <v>5.9706642950367588</v>
      </c>
      <c r="AG724" s="9">
        <f>F723</f>
        <v>0</v>
      </c>
      <c r="BF724" s="17"/>
      <c r="BI724">
        <v>10</v>
      </c>
    </row>
    <row r="725" spans="2:61" x14ac:dyDescent="0.25">
      <c r="B725">
        <v>4</v>
      </c>
      <c r="C725">
        <v>3</v>
      </c>
      <c r="D725" t="s">
        <v>717</v>
      </c>
      <c r="E725">
        <v>1241589.3705675199</v>
      </c>
      <c r="F725">
        <f t="shared" si="196"/>
        <v>0.16666666666666666</v>
      </c>
      <c r="G725">
        <f t="shared" si="197"/>
        <v>6.0939779858699508</v>
      </c>
      <c r="AG725">
        <f t="shared" ref="AG725:AG788" si="198">F724</f>
        <v>8.3333333333333329E-2</v>
      </c>
      <c r="BF725" s="17"/>
    </row>
    <row r="726" spans="2:61" x14ac:dyDescent="0.25">
      <c r="B726">
        <v>4</v>
      </c>
      <c r="C726">
        <v>4</v>
      </c>
      <c r="D726" t="s">
        <v>718</v>
      </c>
      <c r="E726">
        <v>1076786.83471075</v>
      </c>
      <c r="F726">
        <f t="shared" si="196"/>
        <v>0.25</v>
      </c>
      <c r="G726">
        <f t="shared" si="197"/>
        <v>6.0321297370290221</v>
      </c>
      <c r="AG726">
        <f t="shared" si="198"/>
        <v>0.16666666666666666</v>
      </c>
      <c r="BF726" s="17"/>
    </row>
    <row r="727" spans="2:61" x14ac:dyDescent="0.25">
      <c r="B727">
        <v>4</v>
      </c>
      <c r="C727">
        <v>5</v>
      </c>
      <c r="D727" t="s">
        <v>719</v>
      </c>
      <c r="E727">
        <v>1246577.0645461101</v>
      </c>
      <c r="F727">
        <f t="shared" si="196"/>
        <v>0.33333333333333331</v>
      </c>
      <c r="G727">
        <f t="shared" si="197"/>
        <v>6.095719132155935</v>
      </c>
      <c r="AG727">
        <f t="shared" si="198"/>
        <v>0.25</v>
      </c>
      <c r="BF727" s="17"/>
    </row>
    <row r="728" spans="2:61" x14ac:dyDescent="0.25">
      <c r="B728">
        <v>4</v>
      </c>
      <c r="C728">
        <v>6</v>
      </c>
      <c r="D728" t="s">
        <v>720</v>
      </c>
      <c r="E728">
        <v>1288205.60876759</v>
      </c>
      <c r="F728">
        <f t="shared" si="196"/>
        <v>0.41666666666666669</v>
      </c>
      <c r="G728">
        <f t="shared" si="197"/>
        <v>6.1099851857153373</v>
      </c>
      <c r="AG728">
        <f t="shared" si="198"/>
        <v>0.33333333333333331</v>
      </c>
      <c r="BF728" s="17"/>
    </row>
    <row r="729" spans="2:61" x14ac:dyDescent="0.25">
      <c r="B729">
        <v>4</v>
      </c>
      <c r="C729">
        <v>7</v>
      </c>
      <c r="D729" t="s">
        <v>721</v>
      </c>
      <c r="E729">
        <v>1186224.6851383899</v>
      </c>
      <c r="F729">
        <f t="shared" si="196"/>
        <v>0.5</v>
      </c>
      <c r="G729">
        <f t="shared" si="197"/>
        <v>6.0741669573872841</v>
      </c>
      <c r="AG729">
        <f t="shared" si="198"/>
        <v>0.41666666666666669</v>
      </c>
      <c r="BF729" s="17"/>
    </row>
    <row r="730" spans="2:61" x14ac:dyDescent="0.25">
      <c r="B730">
        <v>4</v>
      </c>
      <c r="C730">
        <v>8</v>
      </c>
      <c r="D730" t="s">
        <v>722</v>
      </c>
      <c r="E730">
        <v>1381011.07024099</v>
      </c>
      <c r="F730">
        <f t="shared" si="196"/>
        <v>0.58333333333333337</v>
      </c>
      <c r="G730">
        <f t="shared" si="197"/>
        <v>6.1401971599148411</v>
      </c>
      <c r="AG730">
        <f t="shared" si="198"/>
        <v>0.5</v>
      </c>
      <c r="BF730" s="17"/>
    </row>
    <row r="731" spans="2:61" x14ac:dyDescent="0.25">
      <c r="B731">
        <v>4</v>
      </c>
      <c r="C731">
        <v>9</v>
      </c>
      <c r="D731" t="s">
        <v>723</v>
      </c>
      <c r="E731">
        <v>1871869.5609859</v>
      </c>
      <c r="F731">
        <f t="shared" si="196"/>
        <v>0.66666666666666663</v>
      </c>
      <c r="G731">
        <f t="shared" si="197"/>
        <v>6.2722755821596934</v>
      </c>
      <c r="AG731">
        <f t="shared" si="198"/>
        <v>0.58333333333333337</v>
      </c>
      <c r="BF731" s="17"/>
    </row>
    <row r="732" spans="2:61" x14ac:dyDescent="0.25">
      <c r="B732">
        <v>4</v>
      </c>
      <c r="C732">
        <v>10</v>
      </c>
      <c r="D732" t="s">
        <v>724</v>
      </c>
      <c r="E732">
        <v>1566652.7452509699</v>
      </c>
      <c r="F732">
        <f t="shared" si="196"/>
        <v>0.75</v>
      </c>
      <c r="G732">
        <f t="shared" si="197"/>
        <v>6.1949727440537909</v>
      </c>
      <c r="AG732">
        <f t="shared" si="198"/>
        <v>0.66666666666666663</v>
      </c>
      <c r="BF732" s="17"/>
    </row>
    <row r="733" spans="2:61" x14ac:dyDescent="0.25">
      <c r="B733">
        <v>4</v>
      </c>
      <c r="C733">
        <v>11</v>
      </c>
      <c r="D733" t="s">
        <v>725</v>
      </c>
      <c r="E733">
        <v>1767411.68437421</v>
      </c>
      <c r="F733">
        <f t="shared" si="196"/>
        <v>0.83333333333333337</v>
      </c>
      <c r="G733">
        <f t="shared" si="197"/>
        <v>6.2473377217915909</v>
      </c>
      <c r="AG733">
        <f t="shared" si="198"/>
        <v>0.75</v>
      </c>
      <c r="BF733" s="17"/>
    </row>
    <row r="734" spans="2:61" x14ac:dyDescent="0.25">
      <c r="B734">
        <v>4</v>
      </c>
      <c r="C734">
        <v>12</v>
      </c>
      <c r="D734" t="s">
        <v>726</v>
      </c>
      <c r="E734">
        <v>2540833.3857935201</v>
      </c>
      <c r="F734">
        <f t="shared" si="196"/>
        <v>0.91666666666666663</v>
      </c>
      <c r="G734">
        <f t="shared" si="197"/>
        <v>6.4049761872845661</v>
      </c>
      <c r="AG734">
        <f t="shared" si="198"/>
        <v>0.83333333333333337</v>
      </c>
      <c r="BF734" s="17"/>
    </row>
    <row r="735" spans="2:61" x14ac:dyDescent="0.25">
      <c r="B735">
        <v>4</v>
      </c>
      <c r="C735">
        <v>13</v>
      </c>
      <c r="D735" t="s">
        <v>727</v>
      </c>
      <c r="E735">
        <v>3121491.0822659899</v>
      </c>
      <c r="F735">
        <f t="shared" si="196"/>
        <v>1</v>
      </c>
      <c r="G735">
        <f t="shared" si="197"/>
        <v>6.4943620985406687</v>
      </c>
      <c r="AG735">
        <f t="shared" si="198"/>
        <v>0.91666666666666663</v>
      </c>
      <c r="BF735" s="17"/>
    </row>
    <row r="736" spans="2:61" x14ac:dyDescent="0.25">
      <c r="B736">
        <v>4</v>
      </c>
      <c r="C736">
        <v>14</v>
      </c>
      <c r="D736" t="s">
        <v>728</v>
      </c>
      <c r="E736">
        <v>3331938.4946745099</v>
      </c>
      <c r="F736">
        <f t="shared" si="196"/>
        <v>1.0833333333333333</v>
      </c>
      <c r="G736">
        <f t="shared" si="197"/>
        <v>6.5226969760270661</v>
      </c>
      <c r="AG736">
        <f t="shared" si="198"/>
        <v>1</v>
      </c>
      <c r="BF736" s="17"/>
    </row>
    <row r="737" spans="2:58" x14ac:dyDescent="0.25">
      <c r="B737">
        <v>4</v>
      </c>
      <c r="C737">
        <v>15</v>
      </c>
      <c r="D737" t="s">
        <v>729</v>
      </c>
      <c r="E737">
        <v>3595478.9701157599</v>
      </c>
      <c r="F737">
        <f t="shared" si="196"/>
        <v>1.1666666666666667</v>
      </c>
      <c r="G737">
        <f t="shared" si="197"/>
        <v>6.5557567529170671</v>
      </c>
      <c r="AG737">
        <f t="shared" si="198"/>
        <v>1.0833333333333333</v>
      </c>
      <c r="BF737" s="17"/>
    </row>
    <row r="738" spans="2:58" x14ac:dyDescent="0.25">
      <c r="B738">
        <v>4</v>
      </c>
      <c r="C738">
        <v>16</v>
      </c>
      <c r="D738" t="s">
        <v>730</v>
      </c>
      <c r="E738">
        <v>4416327.1905173697</v>
      </c>
      <c r="F738">
        <f t="shared" si="196"/>
        <v>1.25</v>
      </c>
      <c r="G738">
        <f t="shared" si="197"/>
        <v>6.6450612413000272</v>
      </c>
      <c r="AG738">
        <f t="shared" si="198"/>
        <v>1.1666666666666667</v>
      </c>
      <c r="BF738" s="17"/>
    </row>
    <row r="739" spans="2:58" x14ac:dyDescent="0.25">
      <c r="B739">
        <v>4</v>
      </c>
      <c r="C739">
        <v>17</v>
      </c>
      <c r="D739" t="s">
        <v>731</v>
      </c>
      <c r="E739">
        <v>6132507.1656189999</v>
      </c>
      <c r="F739">
        <f t="shared" si="196"/>
        <v>1.3333333333333333</v>
      </c>
      <c r="G739">
        <f t="shared" si="197"/>
        <v>6.7876380643365515</v>
      </c>
      <c r="AG739">
        <f t="shared" si="198"/>
        <v>1.25</v>
      </c>
      <c r="BF739" s="17"/>
    </row>
    <row r="740" spans="2:58" x14ac:dyDescent="0.25">
      <c r="B740">
        <v>4</v>
      </c>
      <c r="C740">
        <v>18</v>
      </c>
      <c r="D740" t="s">
        <v>732</v>
      </c>
      <c r="E740">
        <v>6118617.1145449197</v>
      </c>
      <c r="F740">
        <f t="shared" si="196"/>
        <v>1.4166666666666667</v>
      </c>
      <c r="G740">
        <f t="shared" si="197"/>
        <v>6.7866532771477761</v>
      </c>
      <c r="AG740">
        <f t="shared" si="198"/>
        <v>1.3333333333333333</v>
      </c>
      <c r="BF740" s="17"/>
    </row>
    <row r="741" spans="2:58" x14ac:dyDescent="0.25">
      <c r="B741">
        <v>4</v>
      </c>
      <c r="C741">
        <v>19</v>
      </c>
      <c r="D741" t="s">
        <v>733</v>
      </c>
      <c r="E741">
        <v>9542147.9139292296</v>
      </c>
      <c r="F741">
        <f t="shared" si="196"/>
        <v>1.5</v>
      </c>
      <c r="G741">
        <f t="shared" si="197"/>
        <v>6.9796461443236595</v>
      </c>
      <c r="AG741">
        <f t="shared" si="198"/>
        <v>1.4166666666666667</v>
      </c>
      <c r="BF741" s="17"/>
    </row>
    <row r="742" spans="2:58" x14ac:dyDescent="0.25">
      <c r="B742">
        <v>4</v>
      </c>
      <c r="C742">
        <v>20</v>
      </c>
      <c r="D742" t="s">
        <v>734</v>
      </c>
      <c r="E742">
        <v>10042336.810621601</v>
      </c>
      <c r="F742">
        <f t="shared" si="196"/>
        <v>1.5833333333333333</v>
      </c>
      <c r="G742">
        <f t="shared" si="197"/>
        <v>7.0018347831149477</v>
      </c>
      <c r="AG742">
        <f t="shared" si="198"/>
        <v>1.5</v>
      </c>
      <c r="BF742" s="17"/>
    </row>
    <row r="743" spans="2:58" x14ac:dyDescent="0.25">
      <c r="B743">
        <v>4</v>
      </c>
      <c r="C743">
        <v>21</v>
      </c>
      <c r="D743" t="s">
        <v>735</v>
      </c>
      <c r="E743">
        <v>14175306.5190218</v>
      </c>
      <c r="F743">
        <f t="shared" si="196"/>
        <v>1.6666666666666667</v>
      </c>
      <c r="G743">
        <f t="shared" si="197"/>
        <v>7.1515324586111877</v>
      </c>
      <c r="AG743">
        <f t="shared" si="198"/>
        <v>1.5833333333333333</v>
      </c>
      <c r="BF743" s="17"/>
    </row>
    <row r="744" spans="2:58" x14ac:dyDescent="0.25">
      <c r="B744">
        <v>4</v>
      </c>
      <c r="C744">
        <v>22</v>
      </c>
      <c r="D744" t="s">
        <v>736</v>
      </c>
      <c r="E744">
        <v>17467348.298588201</v>
      </c>
      <c r="F744">
        <f t="shared" si="196"/>
        <v>1.75</v>
      </c>
      <c r="G744">
        <f t="shared" si="197"/>
        <v>7.242226980157545</v>
      </c>
      <c r="AG744">
        <f t="shared" si="198"/>
        <v>1.6666666666666667</v>
      </c>
      <c r="BF744" s="17"/>
    </row>
    <row r="745" spans="2:58" x14ac:dyDescent="0.25">
      <c r="B745">
        <v>4</v>
      </c>
      <c r="C745">
        <v>23</v>
      </c>
      <c r="D745" t="s">
        <v>737</v>
      </c>
      <c r="E745">
        <v>20659308.9437516</v>
      </c>
      <c r="F745">
        <f t="shared" si="196"/>
        <v>1.8333333333333333</v>
      </c>
      <c r="G745">
        <f t="shared" si="197"/>
        <v>7.3151157902264448</v>
      </c>
      <c r="AG745">
        <f t="shared" si="198"/>
        <v>1.75</v>
      </c>
      <c r="BF745" s="17"/>
    </row>
    <row r="746" spans="2:58" x14ac:dyDescent="0.25">
      <c r="B746">
        <v>4</v>
      </c>
      <c r="C746">
        <v>24</v>
      </c>
      <c r="D746" t="s">
        <v>738</v>
      </c>
      <c r="E746">
        <v>22954780.300677702</v>
      </c>
      <c r="F746">
        <f t="shared" si="196"/>
        <v>1.9166666666666667</v>
      </c>
      <c r="G746">
        <f t="shared" si="197"/>
        <v>7.3608731405060928</v>
      </c>
      <c r="AG746">
        <f t="shared" si="198"/>
        <v>1.8333333333333333</v>
      </c>
      <c r="BF746" s="17"/>
    </row>
    <row r="747" spans="2:58" x14ac:dyDescent="0.25">
      <c r="B747">
        <v>4</v>
      </c>
      <c r="C747">
        <v>25</v>
      </c>
      <c r="D747" t="s">
        <v>739</v>
      </c>
      <c r="E747">
        <v>26414472.3693198</v>
      </c>
      <c r="F747">
        <f t="shared" si="196"/>
        <v>2</v>
      </c>
      <c r="G747">
        <f t="shared" si="197"/>
        <v>7.4218419400511051</v>
      </c>
      <c r="AG747">
        <f t="shared" si="198"/>
        <v>1.9166666666666667</v>
      </c>
      <c r="BF747" s="17"/>
    </row>
    <row r="748" spans="2:58" x14ac:dyDescent="0.25">
      <c r="B748">
        <v>4</v>
      </c>
      <c r="C748">
        <v>26</v>
      </c>
      <c r="D748" t="s">
        <v>740</v>
      </c>
      <c r="E748">
        <v>32819520.2740811</v>
      </c>
      <c r="F748">
        <f t="shared" si="196"/>
        <v>2.0833333333333335</v>
      </c>
      <c r="G748">
        <f t="shared" si="197"/>
        <v>7.5161322286414478</v>
      </c>
      <c r="AG748">
        <f t="shared" si="198"/>
        <v>2</v>
      </c>
      <c r="BF748" s="17"/>
    </row>
    <row r="749" spans="2:58" x14ac:dyDescent="0.25">
      <c r="B749">
        <v>4</v>
      </c>
      <c r="C749">
        <v>27</v>
      </c>
      <c r="D749" t="s">
        <v>741</v>
      </c>
      <c r="E749">
        <v>35756587.896730401</v>
      </c>
      <c r="F749">
        <f t="shared" si="196"/>
        <v>2.1666666666666665</v>
      </c>
      <c r="G749">
        <f t="shared" si="197"/>
        <v>7.553356069175245</v>
      </c>
      <c r="AG749">
        <f t="shared" si="198"/>
        <v>2.0833333333333335</v>
      </c>
      <c r="BF749" s="17"/>
    </row>
    <row r="750" spans="2:58" x14ac:dyDescent="0.25">
      <c r="B750">
        <v>4</v>
      </c>
      <c r="C750">
        <v>28</v>
      </c>
      <c r="D750" t="s">
        <v>742</v>
      </c>
      <c r="E750">
        <v>51314540.801141798</v>
      </c>
      <c r="F750">
        <f t="shared" si="196"/>
        <v>2.25</v>
      </c>
      <c r="G750">
        <f t="shared" si="197"/>
        <v>7.7102404468834891</v>
      </c>
      <c r="AG750">
        <f t="shared" si="198"/>
        <v>2.1666666666666665</v>
      </c>
      <c r="BF750" s="17"/>
    </row>
    <row r="751" spans="2:58" x14ac:dyDescent="0.25">
      <c r="B751">
        <v>4</v>
      </c>
      <c r="C751">
        <v>29</v>
      </c>
      <c r="D751" t="s">
        <v>743</v>
      </c>
      <c r="E751">
        <v>55375892.783712603</v>
      </c>
      <c r="F751">
        <f t="shared" si="196"/>
        <v>2.3333333333333335</v>
      </c>
      <c r="G751">
        <f t="shared" si="197"/>
        <v>7.7433207410896241</v>
      </c>
      <c r="AG751">
        <f t="shared" si="198"/>
        <v>2.25</v>
      </c>
      <c r="BF751" s="17"/>
    </row>
    <row r="752" spans="2:58" x14ac:dyDescent="0.25">
      <c r="B752">
        <v>4</v>
      </c>
      <c r="C752">
        <v>30</v>
      </c>
      <c r="D752" t="s">
        <v>744</v>
      </c>
      <c r="E752">
        <v>59210872.188835397</v>
      </c>
      <c r="F752">
        <f t="shared" si="196"/>
        <v>2.4166666666666665</v>
      </c>
      <c r="G752">
        <f t="shared" si="197"/>
        <v>7.7724014583798988</v>
      </c>
      <c r="AG752">
        <f t="shared" si="198"/>
        <v>2.3333333333333335</v>
      </c>
      <c r="BF752" s="17"/>
    </row>
    <row r="753" spans="2:58" x14ac:dyDescent="0.25">
      <c r="B753">
        <v>4</v>
      </c>
      <c r="C753">
        <v>31</v>
      </c>
      <c r="D753" t="s">
        <v>745</v>
      </c>
      <c r="E753">
        <v>83547932.256999403</v>
      </c>
      <c r="F753">
        <f t="shared" si="196"/>
        <v>2.5</v>
      </c>
      <c r="G753">
        <f t="shared" si="197"/>
        <v>7.9219357059291404</v>
      </c>
      <c r="AG753">
        <f t="shared" si="198"/>
        <v>2.4166666666666665</v>
      </c>
      <c r="BF753" s="17"/>
    </row>
    <row r="754" spans="2:58" x14ac:dyDescent="0.25">
      <c r="B754">
        <v>4</v>
      </c>
      <c r="C754">
        <v>32</v>
      </c>
      <c r="D754" t="s">
        <v>746</v>
      </c>
      <c r="E754">
        <v>78492488.8354211</v>
      </c>
      <c r="F754">
        <f t="shared" si="196"/>
        <v>2.5833333333333335</v>
      </c>
      <c r="G754">
        <f t="shared" si="197"/>
        <v>7.8948280998866283</v>
      </c>
      <c r="AG754">
        <f t="shared" si="198"/>
        <v>2.5</v>
      </c>
      <c r="BF754" s="17"/>
    </row>
    <row r="755" spans="2:58" x14ac:dyDescent="0.25">
      <c r="B755">
        <v>4</v>
      </c>
      <c r="C755">
        <v>33</v>
      </c>
      <c r="D755" t="s">
        <v>747</v>
      </c>
      <c r="E755">
        <v>91561397.316809595</v>
      </c>
      <c r="F755">
        <f t="shared" si="196"/>
        <v>2.6666666666666665</v>
      </c>
      <c r="G755">
        <f t="shared" si="197"/>
        <v>7.961712411813223</v>
      </c>
      <c r="AG755">
        <f t="shared" si="198"/>
        <v>2.5833333333333335</v>
      </c>
      <c r="BF755" s="17"/>
    </row>
    <row r="756" spans="2:58" x14ac:dyDescent="0.25">
      <c r="B756">
        <v>4</v>
      </c>
      <c r="C756">
        <v>34</v>
      </c>
      <c r="D756" t="s">
        <v>748</v>
      </c>
      <c r="E756">
        <v>97981351.961385399</v>
      </c>
      <c r="F756">
        <f t="shared" si="196"/>
        <v>2.75</v>
      </c>
      <c r="G756">
        <f t="shared" si="197"/>
        <v>7.991143427622033</v>
      </c>
      <c r="AG756">
        <f t="shared" si="198"/>
        <v>2.6666666666666665</v>
      </c>
      <c r="BF756" s="17"/>
    </row>
    <row r="757" spans="2:58" x14ac:dyDescent="0.25">
      <c r="B757">
        <v>4</v>
      </c>
      <c r="C757">
        <v>35</v>
      </c>
      <c r="D757" t="s">
        <v>749</v>
      </c>
      <c r="E757">
        <v>122432228.35942701</v>
      </c>
      <c r="F757">
        <f t="shared" si="196"/>
        <v>2.8333333333333335</v>
      </c>
      <c r="G757">
        <f t="shared" si="197"/>
        <v>8.0878957540538732</v>
      </c>
      <c r="AG757">
        <f t="shared" si="198"/>
        <v>2.75</v>
      </c>
      <c r="BF757" s="17"/>
    </row>
    <row r="758" spans="2:58" x14ac:dyDescent="0.25">
      <c r="B758">
        <v>4</v>
      </c>
      <c r="C758">
        <v>36</v>
      </c>
      <c r="D758" t="s">
        <v>750</v>
      </c>
      <c r="E758">
        <v>125672286.35614701</v>
      </c>
      <c r="F758">
        <f t="shared" si="196"/>
        <v>2.9166666666666665</v>
      </c>
      <c r="G758">
        <f t="shared" si="197"/>
        <v>8.0992395162730979</v>
      </c>
      <c r="AG758">
        <f t="shared" si="198"/>
        <v>2.8333333333333335</v>
      </c>
      <c r="BF758" s="17"/>
    </row>
    <row r="759" spans="2:58" x14ac:dyDescent="0.25">
      <c r="B759">
        <v>4</v>
      </c>
      <c r="C759">
        <v>37</v>
      </c>
      <c r="D759" t="s">
        <v>751</v>
      </c>
      <c r="E759">
        <v>121932724.829018</v>
      </c>
      <c r="F759">
        <f t="shared" si="196"/>
        <v>3</v>
      </c>
      <c r="G759">
        <f t="shared" si="197"/>
        <v>8.0861202790829072</v>
      </c>
      <c r="AG759">
        <f t="shared" si="198"/>
        <v>2.9166666666666665</v>
      </c>
      <c r="BF759" s="17"/>
    </row>
    <row r="760" spans="2:58" x14ac:dyDescent="0.25">
      <c r="B760">
        <v>4</v>
      </c>
      <c r="C760">
        <v>38</v>
      </c>
      <c r="D760" t="s">
        <v>752</v>
      </c>
      <c r="E760">
        <v>111744120.03596701</v>
      </c>
      <c r="F760">
        <f t="shared" si="196"/>
        <v>3.0833333333333335</v>
      </c>
      <c r="G760">
        <f t="shared" si="197"/>
        <v>8.0482246798745045</v>
      </c>
      <c r="AG760">
        <f t="shared" si="198"/>
        <v>3</v>
      </c>
      <c r="BF760" s="17"/>
    </row>
    <row r="761" spans="2:58" x14ac:dyDescent="0.25">
      <c r="B761">
        <v>4</v>
      </c>
      <c r="C761">
        <v>39</v>
      </c>
      <c r="D761" t="s">
        <v>753</v>
      </c>
      <c r="E761">
        <v>116469553.348692</v>
      </c>
      <c r="F761">
        <f t="shared" si="196"/>
        <v>3.1666666666666665</v>
      </c>
      <c r="G761">
        <f t="shared" si="197"/>
        <v>8.0662124099902588</v>
      </c>
      <c r="AG761">
        <f t="shared" si="198"/>
        <v>3.0833333333333335</v>
      </c>
      <c r="BF761" s="17"/>
    </row>
    <row r="762" spans="2:58" x14ac:dyDescent="0.25">
      <c r="B762">
        <v>4</v>
      </c>
      <c r="C762">
        <v>40</v>
      </c>
      <c r="D762" t="s">
        <v>754</v>
      </c>
      <c r="E762">
        <v>101472430.926658</v>
      </c>
      <c r="F762">
        <f t="shared" si="196"/>
        <v>3.25</v>
      </c>
      <c r="G762">
        <f t="shared" si="197"/>
        <v>8.0063480646850618</v>
      </c>
      <c r="AG762">
        <f t="shared" si="198"/>
        <v>3.1666666666666665</v>
      </c>
      <c r="BF762" s="17"/>
    </row>
    <row r="763" spans="2:58" x14ac:dyDescent="0.25">
      <c r="B763">
        <v>4</v>
      </c>
      <c r="C763">
        <v>41</v>
      </c>
      <c r="D763" t="s">
        <v>755</v>
      </c>
      <c r="E763">
        <v>104889013.87708899</v>
      </c>
      <c r="F763">
        <f t="shared" si="196"/>
        <v>3.3333333333333335</v>
      </c>
      <c r="G763">
        <f t="shared" si="197"/>
        <v>8.0207300023745063</v>
      </c>
      <c r="AG763">
        <f t="shared" si="198"/>
        <v>3.25</v>
      </c>
      <c r="BF763" s="17"/>
    </row>
    <row r="764" spans="2:58" x14ac:dyDescent="0.25">
      <c r="B764">
        <v>4</v>
      </c>
      <c r="C764">
        <v>42</v>
      </c>
      <c r="D764" t="s">
        <v>756</v>
      </c>
      <c r="E764">
        <v>133547034.067919</v>
      </c>
      <c r="F764">
        <f t="shared" si="196"/>
        <v>3.4166666666666665</v>
      </c>
      <c r="G764">
        <f t="shared" si="197"/>
        <v>8.1256342472638696</v>
      </c>
      <c r="AG764">
        <f t="shared" si="198"/>
        <v>3.3333333333333335</v>
      </c>
      <c r="BF764" s="17"/>
    </row>
    <row r="765" spans="2:58" x14ac:dyDescent="0.25">
      <c r="B765">
        <v>4</v>
      </c>
      <c r="C765">
        <v>43</v>
      </c>
      <c r="D765" t="s">
        <v>757</v>
      </c>
      <c r="E765">
        <v>142766405.12745401</v>
      </c>
      <c r="F765">
        <f t="shared" si="196"/>
        <v>3.5</v>
      </c>
      <c r="G765">
        <f t="shared" si="197"/>
        <v>8.1546260240770412</v>
      </c>
      <c r="AG765">
        <f t="shared" si="198"/>
        <v>3.4166666666666665</v>
      </c>
      <c r="BF765" s="17"/>
    </row>
    <row r="766" spans="2:58" x14ac:dyDescent="0.25">
      <c r="B766">
        <v>4</v>
      </c>
      <c r="C766">
        <v>44</v>
      </c>
      <c r="D766" t="s">
        <v>758</v>
      </c>
      <c r="E766">
        <v>119084832.83802199</v>
      </c>
      <c r="F766">
        <f t="shared" si="196"/>
        <v>3.5833333333333335</v>
      </c>
      <c r="G766">
        <f t="shared" si="197"/>
        <v>8.0758564513718554</v>
      </c>
      <c r="AG766">
        <f t="shared" si="198"/>
        <v>3.5</v>
      </c>
      <c r="BF766" s="17"/>
    </row>
    <row r="767" spans="2:58" x14ac:dyDescent="0.25">
      <c r="B767">
        <v>4</v>
      </c>
      <c r="C767">
        <v>45</v>
      </c>
      <c r="D767" t="s">
        <v>759</v>
      </c>
      <c r="E767">
        <v>122910350.764853</v>
      </c>
      <c r="F767">
        <f t="shared" si="196"/>
        <v>3.6666666666666665</v>
      </c>
      <c r="G767">
        <f t="shared" si="197"/>
        <v>8.089588458075804</v>
      </c>
      <c r="AG767">
        <f t="shared" si="198"/>
        <v>3.5833333333333335</v>
      </c>
      <c r="BF767" s="17"/>
    </row>
    <row r="768" spans="2:58" x14ac:dyDescent="0.25">
      <c r="B768">
        <v>4</v>
      </c>
      <c r="C768">
        <v>46</v>
      </c>
      <c r="D768" t="s">
        <v>760</v>
      </c>
      <c r="E768">
        <v>115083378.293264</v>
      </c>
      <c r="F768">
        <f t="shared" si="196"/>
        <v>3.75</v>
      </c>
      <c r="G768">
        <f t="shared" si="197"/>
        <v>8.0610126021980246</v>
      </c>
      <c r="AG768">
        <f t="shared" si="198"/>
        <v>3.6666666666666665</v>
      </c>
      <c r="BF768" s="17"/>
    </row>
    <row r="769" spans="2:58" x14ac:dyDescent="0.25">
      <c r="B769">
        <v>4</v>
      </c>
      <c r="C769">
        <v>47</v>
      </c>
      <c r="D769" t="s">
        <v>761</v>
      </c>
      <c r="E769">
        <v>119392990.709675</v>
      </c>
      <c r="F769">
        <f t="shared" si="196"/>
        <v>3.8333333333333335</v>
      </c>
      <c r="G769">
        <f t="shared" si="197"/>
        <v>8.0769788311026929</v>
      </c>
      <c r="AG769">
        <f t="shared" si="198"/>
        <v>3.75</v>
      </c>
      <c r="BF769" s="17"/>
    </row>
    <row r="770" spans="2:58" x14ac:dyDescent="0.25">
      <c r="B770">
        <v>4</v>
      </c>
      <c r="C770">
        <v>48</v>
      </c>
      <c r="D770" t="s">
        <v>762</v>
      </c>
      <c r="E770">
        <v>129951422.782579</v>
      </c>
      <c r="F770">
        <f t="shared" si="196"/>
        <v>3.9166666666666665</v>
      </c>
      <c r="G770">
        <f t="shared" si="197"/>
        <v>8.1137810387676996</v>
      </c>
      <c r="AG770">
        <f t="shared" si="198"/>
        <v>3.8333333333333335</v>
      </c>
      <c r="BF770" s="17"/>
    </row>
    <row r="771" spans="2:58" x14ac:dyDescent="0.25">
      <c r="B771">
        <v>4</v>
      </c>
      <c r="C771">
        <v>49</v>
      </c>
      <c r="D771" t="s">
        <v>763</v>
      </c>
      <c r="E771">
        <v>126526371.222049</v>
      </c>
      <c r="F771">
        <f t="shared" si="196"/>
        <v>4</v>
      </c>
      <c r="G771">
        <f t="shared" si="197"/>
        <v>8.1021810526470368</v>
      </c>
      <c r="AG771">
        <f t="shared" si="198"/>
        <v>3.9166666666666665</v>
      </c>
      <c r="BF771" s="17"/>
    </row>
    <row r="772" spans="2:58" x14ac:dyDescent="0.25">
      <c r="B772">
        <v>4</v>
      </c>
      <c r="C772">
        <v>50</v>
      </c>
      <c r="D772" t="s">
        <v>764</v>
      </c>
      <c r="E772">
        <v>120035146.36451399</v>
      </c>
      <c r="F772">
        <f t="shared" si="196"/>
        <v>4.083333333333333</v>
      </c>
      <c r="G772">
        <f t="shared" si="197"/>
        <v>8.0793084263585726</v>
      </c>
      <c r="AG772">
        <f t="shared" si="198"/>
        <v>4</v>
      </c>
      <c r="BF772" s="17"/>
    </row>
    <row r="773" spans="2:58" x14ac:dyDescent="0.25">
      <c r="B773">
        <v>4</v>
      </c>
      <c r="C773">
        <v>51</v>
      </c>
      <c r="D773" t="s">
        <v>765</v>
      </c>
      <c r="E773">
        <v>111372209.475556</v>
      </c>
      <c r="F773">
        <f t="shared" si="196"/>
        <v>4.166666666666667</v>
      </c>
      <c r="G773">
        <f t="shared" si="197"/>
        <v>8.0467768355674885</v>
      </c>
      <c r="AG773">
        <f t="shared" si="198"/>
        <v>4.083333333333333</v>
      </c>
      <c r="BF773" s="17"/>
    </row>
    <row r="774" spans="2:58" x14ac:dyDescent="0.25">
      <c r="B774">
        <v>4</v>
      </c>
      <c r="C774">
        <v>52</v>
      </c>
      <c r="D774" t="s">
        <v>766</v>
      </c>
      <c r="E774">
        <v>122792352.945796</v>
      </c>
      <c r="F774">
        <f t="shared" si="196"/>
        <v>4.25</v>
      </c>
      <c r="G774">
        <f t="shared" si="197"/>
        <v>8.0891713213910315</v>
      </c>
      <c r="AG774">
        <f t="shared" si="198"/>
        <v>4.166666666666667</v>
      </c>
      <c r="BF774" s="17"/>
    </row>
    <row r="775" spans="2:58" x14ac:dyDescent="0.25">
      <c r="B775">
        <v>4</v>
      </c>
      <c r="C775">
        <v>53</v>
      </c>
      <c r="D775" t="s">
        <v>767</v>
      </c>
      <c r="E775">
        <v>119258982.735742</v>
      </c>
      <c r="F775">
        <f t="shared" si="196"/>
        <v>4.333333333333333</v>
      </c>
      <c r="G775">
        <f t="shared" si="197"/>
        <v>8.0764911005477202</v>
      </c>
      <c r="AG775">
        <f t="shared" si="198"/>
        <v>4.25</v>
      </c>
      <c r="BF775" s="17"/>
    </row>
    <row r="776" spans="2:58" x14ac:dyDescent="0.25">
      <c r="B776">
        <v>4</v>
      </c>
      <c r="C776">
        <v>54</v>
      </c>
      <c r="D776" t="s">
        <v>768</v>
      </c>
      <c r="E776">
        <v>112045007.571915</v>
      </c>
      <c r="F776">
        <f t="shared" si="196"/>
        <v>4.416666666666667</v>
      </c>
      <c r="G776">
        <f t="shared" si="197"/>
        <v>8.0493925102930159</v>
      </c>
      <c r="AG776">
        <f t="shared" si="198"/>
        <v>4.333333333333333</v>
      </c>
      <c r="BF776" s="17"/>
    </row>
    <row r="777" spans="2:58" x14ac:dyDescent="0.25">
      <c r="B777">
        <v>4</v>
      </c>
      <c r="C777">
        <v>55</v>
      </c>
      <c r="D777" t="s">
        <v>769</v>
      </c>
      <c r="E777">
        <v>113768530.028611</v>
      </c>
      <c r="F777">
        <f t="shared" si="196"/>
        <v>4.5</v>
      </c>
      <c r="G777">
        <f t="shared" si="197"/>
        <v>8.0560221467249562</v>
      </c>
      <c r="AG777">
        <f t="shared" si="198"/>
        <v>4.416666666666667</v>
      </c>
      <c r="BF777" s="17"/>
    </row>
    <row r="778" spans="2:58" x14ac:dyDescent="0.25">
      <c r="B778">
        <v>4</v>
      </c>
      <c r="C778">
        <v>56</v>
      </c>
      <c r="D778" t="s">
        <v>770</v>
      </c>
      <c r="E778">
        <v>149072939.38990301</v>
      </c>
      <c r="F778">
        <f t="shared" si="196"/>
        <v>4.583333333333333</v>
      </c>
      <c r="G778">
        <f t="shared" si="197"/>
        <v>8.1733988148798957</v>
      </c>
      <c r="AG778">
        <f t="shared" si="198"/>
        <v>4.5</v>
      </c>
      <c r="BF778" s="17"/>
    </row>
    <row r="779" spans="2:58" x14ac:dyDescent="0.25">
      <c r="B779">
        <v>4</v>
      </c>
      <c r="C779">
        <v>57</v>
      </c>
      <c r="D779" t="s">
        <v>771</v>
      </c>
      <c r="E779">
        <v>136607730.67838299</v>
      </c>
      <c r="F779">
        <f t="shared" si="196"/>
        <v>4.666666666666667</v>
      </c>
      <c r="G779">
        <f t="shared" si="197"/>
        <v>8.1354752769147911</v>
      </c>
      <c r="AG779">
        <f t="shared" si="198"/>
        <v>4.583333333333333</v>
      </c>
      <c r="BF779" s="17"/>
    </row>
    <row r="780" spans="2:58" x14ac:dyDescent="0.25">
      <c r="B780">
        <v>4</v>
      </c>
      <c r="C780">
        <v>58</v>
      </c>
      <c r="D780" t="s">
        <v>772</v>
      </c>
      <c r="E780">
        <v>123350251.850315</v>
      </c>
      <c r="F780">
        <f t="shared" si="196"/>
        <v>4.75</v>
      </c>
      <c r="G780">
        <f t="shared" si="197"/>
        <v>8.0911400405472005</v>
      </c>
      <c r="AG780">
        <f t="shared" si="198"/>
        <v>4.666666666666667</v>
      </c>
      <c r="BF780" s="17"/>
    </row>
    <row r="781" spans="2:58" x14ac:dyDescent="0.25">
      <c r="B781">
        <v>4</v>
      </c>
      <c r="C781">
        <v>59</v>
      </c>
      <c r="D781" t="s">
        <v>773</v>
      </c>
      <c r="E781">
        <v>134886957.973708</v>
      </c>
      <c r="F781">
        <f t="shared" si="196"/>
        <v>4.833333333333333</v>
      </c>
      <c r="G781">
        <f t="shared" si="197"/>
        <v>8.1299699603919304</v>
      </c>
      <c r="AG781">
        <f t="shared" si="198"/>
        <v>4.75</v>
      </c>
      <c r="BF781" s="17"/>
    </row>
    <row r="782" spans="2:58" x14ac:dyDescent="0.25">
      <c r="B782">
        <v>4</v>
      </c>
      <c r="C782">
        <v>60</v>
      </c>
      <c r="D782" t="s">
        <v>774</v>
      </c>
      <c r="E782">
        <v>131664940.218298</v>
      </c>
      <c r="F782">
        <f t="shared" si="196"/>
        <v>4.916666666666667</v>
      </c>
      <c r="G782">
        <f t="shared" si="197"/>
        <v>8.1194701462846552</v>
      </c>
      <c r="AG782">
        <f t="shared" si="198"/>
        <v>4.833333333333333</v>
      </c>
      <c r="BF782" s="17"/>
    </row>
    <row r="783" spans="2:58" x14ac:dyDescent="0.25">
      <c r="B783">
        <v>4</v>
      </c>
      <c r="C783">
        <v>61</v>
      </c>
      <c r="D783" t="s">
        <v>775</v>
      </c>
      <c r="E783">
        <v>126806736.80079401</v>
      </c>
      <c r="F783">
        <f t="shared" si="196"/>
        <v>5</v>
      </c>
      <c r="G783">
        <f t="shared" si="197"/>
        <v>8.1031423267136287</v>
      </c>
      <c r="AG783">
        <f t="shared" si="198"/>
        <v>4.916666666666667</v>
      </c>
      <c r="BF783" s="17"/>
    </row>
    <row r="784" spans="2:58" x14ac:dyDescent="0.25">
      <c r="B784">
        <v>4</v>
      </c>
      <c r="C784">
        <v>62</v>
      </c>
      <c r="D784" t="s">
        <v>776</v>
      </c>
      <c r="E784">
        <v>149122702.02996099</v>
      </c>
      <c r="F784">
        <f t="shared" si="196"/>
        <v>5.083333333333333</v>
      </c>
      <c r="G784">
        <f t="shared" si="197"/>
        <v>8.1735437642834476</v>
      </c>
      <c r="AG784">
        <f t="shared" si="198"/>
        <v>5</v>
      </c>
      <c r="BF784" s="17"/>
    </row>
    <row r="785" spans="2:58" x14ac:dyDescent="0.25">
      <c r="B785">
        <v>4</v>
      </c>
      <c r="C785">
        <v>63</v>
      </c>
      <c r="D785" t="s">
        <v>777</v>
      </c>
      <c r="E785">
        <v>133926744.80840901</v>
      </c>
      <c r="F785">
        <f t="shared" si="196"/>
        <v>5.166666666666667</v>
      </c>
      <c r="G785">
        <f t="shared" si="197"/>
        <v>8.1268673131052136</v>
      </c>
      <c r="AG785">
        <f t="shared" si="198"/>
        <v>5.083333333333333</v>
      </c>
      <c r="BF785" s="17"/>
    </row>
    <row r="786" spans="2:58" x14ac:dyDescent="0.25">
      <c r="B786">
        <v>4</v>
      </c>
      <c r="C786">
        <v>64</v>
      </c>
      <c r="D786" t="s">
        <v>778</v>
      </c>
      <c r="E786">
        <v>165483230.42786101</v>
      </c>
      <c r="F786">
        <f t="shared" si="196"/>
        <v>5.25</v>
      </c>
      <c r="G786">
        <f t="shared" si="197"/>
        <v>8.2187539902468032</v>
      </c>
      <c r="AG786">
        <f t="shared" si="198"/>
        <v>5.166666666666667</v>
      </c>
      <c r="BF786" s="17"/>
    </row>
    <row r="787" spans="2:58" x14ac:dyDescent="0.25">
      <c r="B787">
        <v>4</v>
      </c>
      <c r="C787">
        <v>65</v>
      </c>
      <c r="D787" t="s">
        <v>779</v>
      </c>
      <c r="E787">
        <v>165028700.040084</v>
      </c>
      <c r="F787">
        <f t="shared" ref="F787:F850" si="199">(C787-1)*5/60</f>
        <v>5.333333333333333</v>
      </c>
      <c r="G787">
        <f t="shared" ref="G787:G850" si="200">LOG10(E787)</f>
        <v>8.2175594786693562</v>
      </c>
      <c r="AG787">
        <f t="shared" si="198"/>
        <v>5.25</v>
      </c>
      <c r="BF787" s="17"/>
    </row>
    <row r="788" spans="2:58" x14ac:dyDescent="0.25">
      <c r="B788">
        <v>4</v>
      </c>
      <c r="C788">
        <v>66</v>
      </c>
      <c r="D788" t="s">
        <v>780</v>
      </c>
      <c r="E788">
        <v>166764422.10081401</v>
      </c>
      <c r="F788">
        <f t="shared" si="199"/>
        <v>5.416666666666667</v>
      </c>
      <c r="G788">
        <f t="shared" si="200"/>
        <v>8.2221034028162094</v>
      </c>
      <c r="AG788">
        <f t="shared" si="198"/>
        <v>5.333333333333333</v>
      </c>
      <c r="BF788" s="17"/>
    </row>
    <row r="789" spans="2:58" x14ac:dyDescent="0.25">
      <c r="B789">
        <v>4</v>
      </c>
      <c r="C789">
        <v>67</v>
      </c>
      <c r="D789" t="s">
        <v>781</v>
      </c>
      <c r="E789">
        <v>236397618.35183901</v>
      </c>
      <c r="F789">
        <f t="shared" si="199"/>
        <v>5.5</v>
      </c>
      <c r="G789">
        <f t="shared" si="200"/>
        <v>8.3736430968206204</v>
      </c>
      <c r="AG789">
        <f t="shared" ref="AG789:AG852" si="201">F788</f>
        <v>5.416666666666667</v>
      </c>
      <c r="BF789" s="17"/>
    </row>
    <row r="790" spans="2:58" x14ac:dyDescent="0.25">
      <c r="B790">
        <v>4</v>
      </c>
      <c r="C790">
        <v>68</v>
      </c>
      <c r="D790" t="s">
        <v>782</v>
      </c>
      <c r="E790">
        <v>278148232.03103298</v>
      </c>
      <c r="F790">
        <f t="shared" si="199"/>
        <v>5.583333333333333</v>
      </c>
      <c r="G790">
        <f t="shared" si="200"/>
        <v>8.4442763038180768</v>
      </c>
      <c r="AG790">
        <f t="shared" si="201"/>
        <v>5.5</v>
      </c>
      <c r="BF790" s="17"/>
    </row>
    <row r="791" spans="2:58" x14ac:dyDescent="0.25">
      <c r="B791">
        <v>4</v>
      </c>
      <c r="C791">
        <v>69</v>
      </c>
      <c r="D791" t="s">
        <v>783</v>
      </c>
      <c r="E791">
        <v>262153970.769721</v>
      </c>
      <c r="F791">
        <f t="shared" si="199"/>
        <v>5.666666666666667</v>
      </c>
      <c r="G791">
        <f t="shared" si="200"/>
        <v>8.4185564402313879</v>
      </c>
      <c r="AG791">
        <f t="shared" si="201"/>
        <v>5.583333333333333</v>
      </c>
      <c r="BF791" s="17"/>
    </row>
    <row r="792" spans="2:58" x14ac:dyDescent="0.25">
      <c r="B792">
        <v>4</v>
      </c>
      <c r="C792">
        <v>70</v>
      </c>
      <c r="D792" t="s">
        <v>784</v>
      </c>
      <c r="E792">
        <v>364524939.466887</v>
      </c>
      <c r="F792">
        <f t="shared" si="199"/>
        <v>5.75</v>
      </c>
      <c r="G792">
        <f t="shared" si="200"/>
        <v>8.5617272465149838</v>
      </c>
      <c r="AG792">
        <f t="shared" si="201"/>
        <v>5.666666666666667</v>
      </c>
      <c r="BF792" s="17"/>
    </row>
    <row r="793" spans="2:58" x14ac:dyDescent="0.25">
      <c r="B793">
        <v>4</v>
      </c>
      <c r="C793">
        <v>71</v>
      </c>
      <c r="D793" t="s">
        <v>785</v>
      </c>
      <c r="E793">
        <v>419856375.10246301</v>
      </c>
      <c r="F793">
        <f t="shared" si="199"/>
        <v>5.833333333333333</v>
      </c>
      <c r="G793">
        <f t="shared" si="200"/>
        <v>8.6231007519026974</v>
      </c>
      <c r="AG793">
        <f t="shared" si="201"/>
        <v>5.75</v>
      </c>
      <c r="BF793" s="17"/>
    </row>
    <row r="794" spans="2:58" x14ac:dyDescent="0.25">
      <c r="B794">
        <v>4</v>
      </c>
      <c r="C794">
        <v>72</v>
      </c>
      <c r="D794" t="s">
        <v>786</v>
      </c>
      <c r="E794">
        <v>467684307.79976398</v>
      </c>
      <c r="F794">
        <f t="shared" si="199"/>
        <v>5.916666666666667</v>
      </c>
      <c r="G794">
        <f t="shared" si="200"/>
        <v>8.6699527982807467</v>
      </c>
      <c r="AG794">
        <f t="shared" si="201"/>
        <v>5.833333333333333</v>
      </c>
      <c r="BF794" s="17"/>
    </row>
    <row r="795" spans="2:58" x14ac:dyDescent="0.25">
      <c r="B795">
        <v>4</v>
      </c>
      <c r="C795">
        <v>73</v>
      </c>
      <c r="D795" t="s">
        <v>787</v>
      </c>
      <c r="E795">
        <v>506871205.45961702</v>
      </c>
      <c r="F795">
        <f t="shared" si="199"/>
        <v>6</v>
      </c>
      <c r="G795">
        <f t="shared" si="200"/>
        <v>8.7048976203510531</v>
      </c>
      <c r="AG795">
        <f t="shared" si="201"/>
        <v>5.916666666666667</v>
      </c>
      <c r="BF795" s="17"/>
    </row>
    <row r="796" spans="2:58" x14ac:dyDescent="0.25">
      <c r="B796">
        <v>4</v>
      </c>
      <c r="C796">
        <v>74</v>
      </c>
      <c r="D796" t="s">
        <v>788</v>
      </c>
      <c r="E796">
        <v>469758423.78981298</v>
      </c>
      <c r="F796">
        <f t="shared" si="199"/>
        <v>6.083333333333333</v>
      </c>
      <c r="G796">
        <f t="shared" si="200"/>
        <v>8.6718745766866245</v>
      </c>
      <c r="AG796">
        <f t="shared" si="201"/>
        <v>6</v>
      </c>
      <c r="BF796" s="17"/>
    </row>
    <row r="797" spans="2:58" x14ac:dyDescent="0.25">
      <c r="B797">
        <v>4</v>
      </c>
      <c r="C797">
        <v>75</v>
      </c>
      <c r="D797" t="s">
        <v>789</v>
      </c>
      <c r="E797">
        <v>701204392.12173295</v>
      </c>
      <c r="F797">
        <f t="shared" si="199"/>
        <v>6.166666666666667</v>
      </c>
      <c r="G797">
        <f t="shared" si="200"/>
        <v>8.8458446277130562</v>
      </c>
      <c r="AG797">
        <f t="shared" si="201"/>
        <v>6.083333333333333</v>
      </c>
      <c r="BF797" s="17"/>
    </row>
    <row r="798" spans="2:58" x14ac:dyDescent="0.25">
      <c r="B798">
        <v>4</v>
      </c>
      <c r="C798">
        <v>76</v>
      </c>
      <c r="D798" t="s">
        <v>790</v>
      </c>
      <c r="E798">
        <v>550967847.80448794</v>
      </c>
      <c r="F798">
        <f t="shared" si="199"/>
        <v>6.25</v>
      </c>
      <c r="G798">
        <f t="shared" si="200"/>
        <v>8.7411262559688261</v>
      </c>
      <c r="AG798">
        <f t="shared" si="201"/>
        <v>6.166666666666667</v>
      </c>
      <c r="BF798" s="17"/>
    </row>
    <row r="799" spans="2:58" x14ac:dyDescent="0.25">
      <c r="B799">
        <v>4</v>
      </c>
      <c r="C799">
        <v>77</v>
      </c>
      <c r="D799" t="s">
        <v>791</v>
      </c>
      <c r="E799">
        <v>831738671.59512198</v>
      </c>
      <c r="F799">
        <f t="shared" si="199"/>
        <v>6.333333333333333</v>
      </c>
      <c r="G799">
        <f t="shared" si="200"/>
        <v>8.9199868944254632</v>
      </c>
      <c r="AG799">
        <f t="shared" si="201"/>
        <v>6.25</v>
      </c>
      <c r="BF799" s="17"/>
    </row>
    <row r="800" spans="2:58" x14ac:dyDescent="0.25">
      <c r="B800">
        <v>4</v>
      </c>
      <c r="C800">
        <v>78</v>
      </c>
      <c r="D800" t="s">
        <v>792</v>
      </c>
      <c r="E800">
        <v>641044709.20506203</v>
      </c>
      <c r="F800">
        <f t="shared" si="199"/>
        <v>6.416666666666667</v>
      </c>
      <c r="G800">
        <f t="shared" si="200"/>
        <v>8.8068883201333605</v>
      </c>
      <c r="AG800">
        <f t="shared" si="201"/>
        <v>6.333333333333333</v>
      </c>
      <c r="BF800" s="17"/>
    </row>
    <row r="801" spans="2:58" x14ac:dyDescent="0.25">
      <c r="B801">
        <v>4</v>
      </c>
      <c r="C801">
        <v>79</v>
      </c>
      <c r="D801" t="s">
        <v>793</v>
      </c>
      <c r="E801">
        <v>836168764.77421105</v>
      </c>
      <c r="F801">
        <f t="shared" si="199"/>
        <v>6.5</v>
      </c>
      <c r="G801">
        <f t="shared" si="200"/>
        <v>8.9222939403734909</v>
      </c>
      <c r="AG801">
        <f t="shared" si="201"/>
        <v>6.416666666666667</v>
      </c>
      <c r="BF801" s="17"/>
    </row>
    <row r="802" spans="2:58" x14ac:dyDescent="0.25">
      <c r="B802">
        <v>4</v>
      </c>
      <c r="C802">
        <v>80</v>
      </c>
      <c r="D802" t="s">
        <v>794</v>
      </c>
      <c r="E802">
        <v>768912474.59647596</v>
      </c>
      <c r="F802">
        <f t="shared" si="199"/>
        <v>6.583333333333333</v>
      </c>
      <c r="G802">
        <f t="shared" si="200"/>
        <v>8.8858769068194565</v>
      </c>
      <c r="AG802">
        <f t="shared" si="201"/>
        <v>6.5</v>
      </c>
      <c r="BF802" s="17"/>
    </row>
    <row r="803" spans="2:58" x14ac:dyDescent="0.25">
      <c r="B803">
        <v>4</v>
      </c>
      <c r="C803">
        <v>81</v>
      </c>
      <c r="D803" t="s">
        <v>795</v>
      </c>
      <c r="E803">
        <v>730850542.75972795</v>
      </c>
      <c r="F803">
        <f t="shared" si="199"/>
        <v>6.666666666666667</v>
      </c>
      <c r="G803">
        <f t="shared" si="200"/>
        <v>8.8638285738236711</v>
      </c>
      <c r="AG803">
        <f t="shared" si="201"/>
        <v>6.583333333333333</v>
      </c>
      <c r="BF803" s="17"/>
    </row>
    <row r="804" spans="2:58" x14ac:dyDescent="0.25">
      <c r="B804">
        <v>4</v>
      </c>
      <c r="C804">
        <v>82</v>
      </c>
      <c r="D804" t="s">
        <v>796</v>
      </c>
      <c r="E804">
        <v>635213183.16604495</v>
      </c>
      <c r="F804">
        <f t="shared" si="199"/>
        <v>6.75</v>
      </c>
      <c r="G804">
        <f t="shared" si="200"/>
        <v>8.8029195028271872</v>
      </c>
      <c r="AG804">
        <f t="shared" si="201"/>
        <v>6.666666666666667</v>
      </c>
      <c r="BF804" s="17"/>
    </row>
    <row r="805" spans="2:58" x14ac:dyDescent="0.25">
      <c r="B805">
        <v>4</v>
      </c>
      <c r="C805">
        <v>83</v>
      </c>
      <c r="D805" t="s">
        <v>797</v>
      </c>
      <c r="E805">
        <v>850524449.21114504</v>
      </c>
      <c r="F805">
        <f t="shared" si="199"/>
        <v>6.833333333333333</v>
      </c>
      <c r="G805">
        <f t="shared" si="200"/>
        <v>8.9296868023752438</v>
      </c>
      <c r="AG805">
        <f t="shared" si="201"/>
        <v>6.75</v>
      </c>
      <c r="BF805" s="17"/>
    </row>
    <row r="806" spans="2:58" x14ac:dyDescent="0.25">
      <c r="B806">
        <v>4</v>
      </c>
      <c r="C806">
        <v>84</v>
      </c>
      <c r="D806" t="s">
        <v>798</v>
      </c>
      <c r="E806">
        <v>687293892.69202602</v>
      </c>
      <c r="F806">
        <f t="shared" si="199"/>
        <v>6.916666666666667</v>
      </c>
      <c r="G806">
        <f t="shared" si="200"/>
        <v>8.8371424847763134</v>
      </c>
      <c r="AG806">
        <f t="shared" si="201"/>
        <v>6.833333333333333</v>
      </c>
      <c r="BF806" s="17"/>
    </row>
    <row r="807" spans="2:58" x14ac:dyDescent="0.25">
      <c r="B807">
        <v>4</v>
      </c>
      <c r="C807">
        <v>85</v>
      </c>
      <c r="D807" t="s">
        <v>799</v>
      </c>
      <c r="E807">
        <v>706408109.01021004</v>
      </c>
      <c r="F807">
        <f t="shared" si="199"/>
        <v>7</v>
      </c>
      <c r="G807">
        <f t="shared" si="200"/>
        <v>8.8490556759576418</v>
      </c>
      <c r="AG807">
        <f t="shared" si="201"/>
        <v>6.916666666666667</v>
      </c>
      <c r="BF807" s="17"/>
    </row>
    <row r="808" spans="2:58" x14ac:dyDescent="0.25">
      <c r="B808">
        <v>4</v>
      </c>
      <c r="C808">
        <v>86</v>
      </c>
      <c r="D808" t="s">
        <v>800</v>
      </c>
      <c r="E808">
        <v>702168130.74343705</v>
      </c>
      <c r="F808">
        <f t="shared" si="199"/>
        <v>7.083333333333333</v>
      </c>
      <c r="G808">
        <f t="shared" si="200"/>
        <v>8.8464411142829142</v>
      </c>
      <c r="AG808">
        <f t="shared" si="201"/>
        <v>7</v>
      </c>
      <c r="BF808" s="17"/>
    </row>
    <row r="809" spans="2:58" x14ac:dyDescent="0.25">
      <c r="B809">
        <v>4</v>
      </c>
      <c r="C809">
        <v>87</v>
      </c>
      <c r="D809" t="s">
        <v>801</v>
      </c>
      <c r="E809">
        <v>577481511.10586905</v>
      </c>
      <c r="F809">
        <f t="shared" si="199"/>
        <v>7.166666666666667</v>
      </c>
      <c r="G809">
        <f t="shared" si="200"/>
        <v>8.7615380842295743</v>
      </c>
      <c r="AG809">
        <f t="shared" si="201"/>
        <v>7.083333333333333</v>
      </c>
      <c r="BF809" s="17"/>
    </row>
    <row r="810" spans="2:58" x14ac:dyDescent="0.25">
      <c r="B810">
        <v>4</v>
      </c>
      <c r="C810">
        <v>88</v>
      </c>
      <c r="D810" t="s">
        <v>802</v>
      </c>
      <c r="E810">
        <v>694144600.15201998</v>
      </c>
      <c r="F810">
        <f t="shared" si="199"/>
        <v>7.25</v>
      </c>
      <c r="G810">
        <f t="shared" si="200"/>
        <v>8.8414499495711159</v>
      </c>
      <c r="AG810">
        <f t="shared" si="201"/>
        <v>7.166666666666667</v>
      </c>
      <c r="BF810" s="17"/>
    </row>
    <row r="811" spans="2:58" x14ac:dyDescent="0.25">
      <c r="B811">
        <v>4</v>
      </c>
      <c r="C811">
        <v>89</v>
      </c>
      <c r="D811" t="s">
        <v>803</v>
      </c>
      <c r="E811">
        <v>674102842.96741903</v>
      </c>
      <c r="F811">
        <f t="shared" si="199"/>
        <v>7.333333333333333</v>
      </c>
      <c r="G811">
        <f t="shared" si="200"/>
        <v>8.8287261587401247</v>
      </c>
      <c r="AG811">
        <f t="shared" si="201"/>
        <v>7.25</v>
      </c>
      <c r="BF811" s="17"/>
    </row>
    <row r="812" spans="2:58" x14ac:dyDescent="0.25">
      <c r="B812">
        <v>4</v>
      </c>
      <c r="C812">
        <v>90</v>
      </c>
      <c r="D812" t="s">
        <v>804</v>
      </c>
      <c r="E812">
        <v>615892303.907251</v>
      </c>
      <c r="F812">
        <f t="shared" si="199"/>
        <v>7.416666666666667</v>
      </c>
      <c r="G812">
        <f t="shared" si="200"/>
        <v>8.7895047772490535</v>
      </c>
      <c r="AG812">
        <f t="shared" si="201"/>
        <v>7.333333333333333</v>
      </c>
      <c r="BF812" s="17"/>
    </row>
    <row r="813" spans="2:58" x14ac:dyDescent="0.25">
      <c r="B813">
        <v>4</v>
      </c>
      <c r="C813">
        <v>91</v>
      </c>
      <c r="D813" t="s">
        <v>805</v>
      </c>
      <c r="E813">
        <v>694897582.85479796</v>
      </c>
      <c r="F813">
        <f t="shared" si="199"/>
        <v>7.5</v>
      </c>
      <c r="G813">
        <f t="shared" si="200"/>
        <v>8.8419208010237469</v>
      </c>
      <c r="AG813">
        <f t="shared" si="201"/>
        <v>7.416666666666667</v>
      </c>
      <c r="BF813" s="17"/>
    </row>
    <row r="814" spans="2:58" x14ac:dyDescent="0.25">
      <c r="B814">
        <v>4</v>
      </c>
      <c r="C814">
        <v>92</v>
      </c>
      <c r="D814" t="s">
        <v>806</v>
      </c>
      <c r="E814">
        <v>526959995.87877202</v>
      </c>
      <c r="F814">
        <f t="shared" si="199"/>
        <v>7.583333333333333</v>
      </c>
      <c r="G814">
        <f t="shared" si="200"/>
        <v>8.7217776470369444</v>
      </c>
      <c r="AG814">
        <f t="shared" si="201"/>
        <v>7.5</v>
      </c>
      <c r="BF814" s="17"/>
    </row>
    <row r="815" spans="2:58" x14ac:dyDescent="0.25">
      <c r="B815">
        <v>4</v>
      </c>
      <c r="C815">
        <v>93</v>
      </c>
      <c r="D815" t="s">
        <v>807</v>
      </c>
      <c r="E815">
        <v>605758135.92359102</v>
      </c>
      <c r="F815">
        <f t="shared" si="199"/>
        <v>7.666666666666667</v>
      </c>
      <c r="G815">
        <f t="shared" si="200"/>
        <v>8.7822992558479136</v>
      </c>
      <c r="AG815">
        <f t="shared" si="201"/>
        <v>7.583333333333333</v>
      </c>
      <c r="BF815" s="17"/>
    </row>
    <row r="816" spans="2:58" x14ac:dyDescent="0.25">
      <c r="B816">
        <v>4</v>
      </c>
      <c r="C816">
        <v>94</v>
      </c>
      <c r="D816" t="s">
        <v>808</v>
      </c>
      <c r="E816">
        <v>571369246.79107904</v>
      </c>
      <c r="F816">
        <f t="shared" si="199"/>
        <v>7.75</v>
      </c>
      <c r="G816">
        <f t="shared" si="200"/>
        <v>8.7569168613383557</v>
      </c>
      <c r="AG816">
        <f t="shared" si="201"/>
        <v>7.666666666666667</v>
      </c>
      <c r="BF816" s="17"/>
    </row>
    <row r="817" spans="2:58" x14ac:dyDescent="0.25">
      <c r="B817">
        <v>4</v>
      </c>
      <c r="C817">
        <v>95</v>
      </c>
      <c r="D817" t="s">
        <v>809</v>
      </c>
      <c r="E817">
        <v>658275812.83596206</v>
      </c>
      <c r="F817">
        <f t="shared" si="199"/>
        <v>7.833333333333333</v>
      </c>
      <c r="G817">
        <f t="shared" si="200"/>
        <v>8.8184078980134615</v>
      </c>
      <c r="AG817">
        <f t="shared" si="201"/>
        <v>7.75</v>
      </c>
      <c r="BF817" s="17"/>
    </row>
    <row r="818" spans="2:58" x14ac:dyDescent="0.25">
      <c r="B818">
        <v>4</v>
      </c>
      <c r="C818">
        <v>96</v>
      </c>
      <c r="D818" t="s">
        <v>810</v>
      </c>
      <c r="E818">
        <v>724418133.32922196</v>
      </c>
      <c r="F818">
        <f t="shared" si="199"/>
        <v>7.916666666666667</v>
      </c>
      <c r="G818">
        <f t="shared" si="200"/>
        <v>8.8599893128544096</v>
      </c>
      <c r="AG818">
        <f t="shared" si="201"/>
        <v>7.833333333333333</v>
      </c>
      <c r="BF818" s="17"/>
    </row>
    <row r="819" spans="2:58" x14ac:dyDescent="0.25">
      <c r="B819">
        <v>4</v>
      </c>
      <c r="C819">
        <v>97</v>
      </c>
      <c r="D819" t="s">
        <v>811</v>
      </c>
      <c r="E819">
        <v>667395396.101969</v>
      </c>
      <c r="F819">
        <f t="shared" si="199"/>
        <v>8</v>
      </c>
      <c r="G819">
        <f t="shared" si="200"/>
        <v>8.8243832064326391</v>
      </c>
      <c r="AG819">
        <f t="shared" si="201"/>
        <v>7.916666666666667</v>
      </c>
      <c r="BF819" s="17"/>
    </row>
    <row r="820" spans="2:58" x14ac:dyDescent="0.25">
      <c r="B820">
        <v>4</v>
      </c>
      <c r="C820">
        <v>98</v>
      </c>
      <c r="D820" t="s">
        <v>812</v>
      </c>
      <c r="E820">
        <v>551880730.65976799</v>
      </c>
      <c r="F820">
        <f t="shared" si="199"/>
        <v>8.0833333333333339</v>
      </c>
      <c r="G820">
        <f t="shared" si="200"/>
        <v>8.7418452306040777</v>
      </c>
      <c r="AG820">
        <f t="shared" si="201"/>
        <v>8</v>
      </c>
      <c r="BF820" s="17"/>
    </row>
    <row r="821" spans="2:58" x14ac:dyDescent="0.25">
      <c r="B821">
        <v>4</v>
      </c>
      <c r="C821">
        <v>99</v>
      </c>
      <c r="D821" t="s">
        <v>813</v>
      </c>
      <c r="E821">
        <v>610442405.74763405</v>
      </c>
      <c r="F821">
        <f t="shared" si="199"/>
        <v>8.1666666666666661</v>
      </c>
      <c r="G821">
        <f t="shared" si="200"/>
        <v>8.7856446952327172</v>
      </c>
      <c r="AG821">
        <f t="shared" si="201"/>
        <v>8.0833333333333339</v>
      </c>
      <c r="BF821" s="17"/>
    </row>
    <row r="822" spans="2:58" x14ac:dyDescent="0.25">
      <c r="B822">
        <v>4</v>
      </c>
      <c r="C822">
        <v>100</v>
      </c>
      <c r="D822" t="s">
        <v>814</v>
      </c>
      <c r="E822">
        <v>689794040.74682605</v>
      </c>
      <c r="F822">
        <f t="shared" si="199"/>
        <v>8.25</v>
      </c>
      <c r="G822">
        <f t="shared" si="200"/>
        <v>8.8387194381004512</v>
      </c>
      <c r="AG822">
        <f t="shared" si="201"/>
        <v>8.1666666666666661</v>
      </c>
      <c r="BF822" s="17"/>
    </row>
    <row r="823" spans="2:58" x14ac:dyDescent="0.25">
      <c r="B823">
        <v>4</v>
      </c>
      <c r="C823">
        <v>101</v>
      </c>
      <c r="D823" t="s">
        <v>815</v>
      </c>
      <c r="E823">
        <v>630241589.54984498</v>
      </c>
      <c r="F823">
        <f t="shared" si="199"/>
        <v>8.3333333333333339</v>
      </c>
      <c r="G823">
        <f t="shared" si="200"/>
        <v>8.7995070588126421</v>
      </c>
      <c r="AG823">
        <f t="shared" si="201"/>
        <v>8.25</v>
      </c>
      <c r="BF823" s="17"/>
    </row>
    <row r="824" spans="2:58" x14ac:dyDescent="0.25">
      <c r="B824">
        <v>4</v>
      </c>
      <c r="C824">
        <v>102</v>
      </c>
      <c r="D824" t="s">
        <v>816</v>
      </c>
      <c r="E824">
        <v>542901848.91086197</v>
      </c>
      <c r="F824">
        <f t="shared" si="199"/>
        <v>8.4166666666666661</v>
      </c>
      <c r="G824">
        <f t="shared" si="200"/>
        <v>8.7347213206949466</v>
      </c>
      <c r="AG824">
        <f t="shared" si="201"/>
        <v>8.3333333333333339</v>
      </c>
      <c r="BF824" s="17"/>
    </row>
    <row r="825" spans="2:58" x14ac:dyDescent="0.25">
      <c r="B825">
        <v>4</v>
      </c>
      <c r="C825">
        <v>103</v>
      </c>
      <c r="D825" t="s">
        <v>817</v>
      </c>
      <c r="E825">
        <v>601553460.82995903</v>
      </c>
      <c r="F825">
        <f t="shared" si="199"/>
        <v>8.5</v>
      </c>
      <c r="G825">
        <f t="shared" si="200"/>
        <v>8.7792742297003414</v>
      </c>
      <c r="AG825">
        <f t="shared" si="201"/>
        <v>8.4166666666666661</v>
      </c>
      <c r="BF825" s="17"/>
    </row>
    <row r="826" spans="2:58" x14ac:dyDescent="0.25">
      <c r="B826">
        <v>4</v>
      </c>
      <c r="C826">
        <v>104</v>
      </c>
      <c r="D826" t="s">
        <v>818</v>
      </c>
      <c r="E826">
        <v>518884346.64268398</v>
      </c>
      <c r="F826">
        <f t="shared" si="199"/>
        <v>8.5833333333333339</v>
      </c>
      <c r="G826">
        <f t="shared" si="200"/>
        <v>8.715070569385917</v>
      </c>
      <c r="AG826">
        <f t="shared" si="201"/>
        <v>8.5</v>
      </c>
      <c r="BF826" s="17"/>
    </row>
    <row r="827" spans="2:58" x14ac:dyDescent="0.25">
      <c r="B827">
        <v>4</v>
      </c>
      <c r="C827">
        <v>105</v>
      </c>
      <c r="D827" t="s">
        <v>819</v>
      </c>
      <c r="E827">
        <v>585196373.14549601</v>
      </c>
      <c r="F827">
        <f t="shared" si="199"/>
        <v>8.6666666666666661</v>
      </c>
      <c r="G827">
        <f t="shared" si="200"/>
        <v>8.7673016258473631</v>
      </c>
      <c r="AG827">
        <f t="shared" si="201"/>
        <v>8.5833333333333339</v>
      </c>
      <c r="BF827" s="17"/>
    </row>
    <row r="828" spans="2:58" x14ac:dyDescent="0.25">
      <c r="B828">
        <v>4</v>
      </c>
      <c r="C828">
        <v>106</v>
      </c>
      <c r="D828" t="s">
        <v>820</v>
      </c>
      <c r="E828">
        <v>695989911.10466194</v>
      </c>
      <c r="F828">
        <f t="shared" si="199"/>
        <v>8.75</v>
      </c>
      <c r="G828">
        <f t="shared" si="200"/>
        <v>8.8426029442322136</v>
      </c>
      <c r="AG828">
        <f t="shared" si="201"/>
        <v>8.6666666666666661</v>
      </c>
      <c r="BF828" s="17"/>
    </row>
    <row r="829" spans="2:58" x14ac:dyDescent="0.25">
      <c r="B829">
        <v>4</v>
      </c>
      <c r="C829">
        <v>107</v>
      </c>
      <c r="D829" t="s">
        <v>821</v>
      </c>
      <c r="E829">
        <v>598046592.28914297</v>
      </c>
      <c r="F829">
        <f t="shared" si="199"/>
        <v>8.8333333333333339</v>
      </c>
      <c r="G829">
        <f t="shared" si="200"/>
        <v>8.7767350200851233</v>
      </c>
      <c r="AG829">
        <f t="shared" si="201"/>
        <v>8.75</v>
      </c>
      <c r="BF829" s="17"/>
    </row>
    <row r="830" spans="2:58" x14ac:dyDescent="0.25">
      <c r="B830">
        <v>4</v>
      </c>
      <c r="C830">
        <v>108</v>
      </c>
      <c r="D830" t="s">
        <v>822</v>
      </c>
      <c r="E830">
        <v>628725309.56588399</v>
      </c>
      <c r="F830">
        <f t="shared" si="199"/>
        <v>8.9166666666666661</v>
      </c>
      <c r="G830">
        <f t="shared" si="200"/>
        <v>8.7984609433843222</v>
      </c>
      <c r="AG830">
        <f t="shared" si="201"/>
        <v>8.8333333333333339</v>
      </c>
      <c r="BF830" s="17"/>
    </row>
    <row r="831" spans="2:58" x14ac:dyDescent="0.25">
      <c r="B831">
        <v>4</v>
      </c>
      <c r="C831">
        <v>109</v>
      </c>
      <c r="D831" t="s">
        <v>823</v>
      </c>
      <c r="E831">
        <v>737431743.19362605</v>
      </c>
      <c r="F831">
        <f t="shared" si="199"/>
        <v>9</v>
      </c>
      <c r="G831">
        <f t="shared" si="200"/>
        <v>8.8677218281400663</v>
      </c>
      <c r="AG831">
        <f t="shared" si="201"/>
        <v>8.9166666666666661</v>
      </c>
      <c r="BF831" s="17"/>
    </row>
    <row r="832" spans="2:58" x14ac:dyDescent="0.25">
      <c r="B832">
        <v>4</v>
      </c>
      <c r="C832">
        <v>110</v>
      </c>
      <c r="D832" t="s">
        <v>824</v>
      </c>
      <c r="E832">
        <v>685259764.98414302</v>
      </c>
      <c r="F832">
        <f t="shared" si="199"/>
        <v>9.0833333333333339</v>
      </c>
      <c r="G832">
        <f t="shared" si="200"/>
        <v>8.835855232972591</v>
      </c>
      <c r="AG832">
        <f t="shared" si="201"/>
        <v>9</v>
      </c>
      <c r="BF832" s="17"/>
    </row>
    <row r="833" spans="2:58" x14ac:dyDescent="0.25">
      <c r="B833">
        <v>4</v>
      </c>
      <c r="C833">
        <v>111</v>
      </c>
      <c r="D833" t="s">
        <v>825</v>
      </c>
      <c r="E833">
        <v>716584154.44730997</v>
      </c>
      <c r="F833">
        <f t="shared" si="199"/>
        <v>9.1666666666666661</v>
      </c>
      <c r="G833">
        <f t="shared" si="200"/>
        <v>8.855267200547674</v>
      </c>
      <c r="AG833">
        <f t="shared" si="201"/>
        <v>9.0833333333333339</v>
      </c>
      <c r="BF833" s="17"/>
    </row>
    <row r="834" spans="2:58" x14ac:dyDescent="0.25">
      <c r="B834">
        <v>4</v>
      </c>
      <c r="C834">
        <v>112</v>
      </c>
      <c r="D834" t="s">
        <v>826</v>
      </c>
      <c r="E834">
        <v>680776627.93635595</v>
      </c>
      <c r="F834">
        <f t="shared" si="199"/>
        <v>9.25</v>
      </c>
      <c r="G834">
        <f t="shared" si="200"/>
        <v>8.8330046373636826</v>
      </c>
      <c r="AG834">
        <f t="shared" si="201"/>
        <v>9.1666666666666661</v>
      </c>
      <c r="BF834" s="17"/>
    </row>
    <row r="835" spans="2:58" x14ac:dyDescent="0.25">
      <c r="B835">
        <v>4</v>
      </c>
      <c r="C835">
        <v>113</v>
      </c>
      <c r="D835" t="s">
        <v>827</v>
      </c>
      <c r="E835">
        <v>719273326.84050298</v>
      </c>
      <c r="F835">
        <f t="shared" si="199"/>
        <v>9.3333333333333339</v>
      </c>
      <c r="G835">
        <f t="shared" si="200"/>
        <v>8.8568939554477772</v>
      </c>
      <c r="AG835">
        <f t="shared" si="201"/>
        <v>9.25</v>
      </c>
      <c r="BF835" s="17"/>
    </row>
    <row r="836" spans="2:58" x14ac:dyDescent="0.25">
      <c r="B836">
        <v>4</v>
      </c>
      <c r="C836">
        <v>114</v>
      </c>
      <c r="D836" t="s">
        <v>828</v>
      </c>
      <c r="E836">
        <v>663348289.33136106</v>
      </c>
      <c r="F836">
        <f t="shared" si="199"/>
        <v>9.4166666666666661</v>
      </c>
      <c r="G836">
        <f t="shared" si="200"/>
        <v>8.8217416135003841</v>
      </c>
      <c r="AG836">
        <f t="shared" si="201"/>
        <v>9.3333333333333339</v>
      </c>
      <c r="BF836" s="17"/>
    </row>
    <row r="837" spans="2:58" x14ac:dyDescent="0.25">
      <c r="B837">
        <v>4</v>
      </c>
      <c r="C837">
        <v>115</v>
      </c>
      <c r="D837" t="s">
        <v>829</v>
      </c>
      <c r="E837">
        <v>711456362.75905597</v>
      </c>
      <c r="F837">
        <f t="shared" si="199"/>
        <v>9.5</v>
      </c>
      <c r="G837">
        <f t="shared" si="200"/>
        <v>8.8521482677454912</v>
      </c>
      <c r="AG837">
        <f t="shared" si="201"/>
        <v>9.4166666666666661</v>
      </c>
      <c r="BF837" s="17"/>
    </row>
    <row r="838" spans="2:58" x14ac:dyDescent="0.25">
      <c r="B838">
        <v>4</v>
      </c>
      <c r="C838">
        <v>116</v>
      </c>
      <c r="D838" t="s">
        <v>830</v>
      </c>
      <c r="E838">
        <v>688061925.93740201</v>
      </c>
      <c r="F838">
        <f t="shared" si="199"/>
        <v>9.5833333333333339</v>
      </c>
      <c r="G838">
        <f t="shared" si="200"/>
        <v>8.8376275267276956</v>
      </c>
      <c r="AG838">
        <f t="shared" si="201"/>
        <v>9.5</v>
      </c>
      <c r="BF838" s="17"/>
    </row>
    <row r="839" spans="2:58" x14ac:dyDescent="0.25">
      <c r="B839">
        <v>4</v>
      </c>
      <c r="C839">
        <v>117</v>
      </c>
      <c r="D839" t="s">
        <v>831</v>
      </c>
      <c r="E839">
        <v>712379933.17217398</v>
      </c>
      <c r="F839">
        <f t="shared" si="199"/>
        <v>9.6666666666666661</v>
      </c>
      <c r="G839">
        <f t="shared" si="200"/>
        <v>8.8527116774457024</v>
      </c>
      <c r="AG839">
        <f t="shared" si="201"/>
        <v>9.5833333333333339</v>
      </c>
      <c r="BF839" s="17"/>
    </row>
    <row r="840" spans="2:58" x14ac:dyDescent="0.25">
      <c r="B840">
        <v>4</v>
      </c>
      <c r="C840">
        <v>118</v>
      </c>
      <c r="D840" t="s">
        <v>832</v>
      </c>
      <c r="E840">
        <v>658740183.30460203</v>
      </c>
      <c r="F840">
        <f t="shared" si="199"/>
        <v>9.75</v>
      </c>
      <c r="G840">
        <f t="shared" si="200"/>
        <v>8.8187141563141012</v>
      </c>
      <c r="AG840">
        <f t="shared" si="201"/>
        <v>9.6666666666666661</v>
      </c>
      <c r="BF840" s="17"/>
    </row>
    <row r="841" spans="2:58" x14ac:dyDescent="0.25">
      <c r="B841">
        <v>4</v>
      </c>
      <c r="C841">
        <v>119</v>
      </c>
      <c r="D841" t="s">
        <v>833</v>
      </c>
      <c r="E841">
        <v>658970480.44048095</v>
      </c>
      <c r="F841">
        <f t="shared" si="199"/>
        <v>9.8333333333333339</v>
      </c>
      <c r="G841">
        <f t="shared" si="200"/>
        <v>8.8188659601646435</v>
      </c>
      <c r="AG841">
        <f t="shared" si="201"/>
        <v>9.75</v>
      </c>
      <c r="BF841" s="17"/>
    </row>
    <row r="842" spans="2:58" x14ac:dyDescent="0.25">
      <c r="B842">
        <v>4</v>
      </c>
      <c r="C842">
        <v>120</v>
      </c>
      <c r="D842" t="s">
        <v>834</v>
      </c>
      <c r="E842">
        <v>588428802.86148</v>
      </c>
      <c r="F842">
        <f t="shared" si="199"/>
        <v>9.9166666666666661</v>
      </c>
      <c r="G842">
        <f t="shared" si="200"/>
        <v>8.7696939227530635</v>
      </c>
      <c r="AG842">
        <f t="shared" si="201"/>
        <v>9.8333333333333339</v>
      </c>
      <c r="BF842" s="17"/>
    </row>
    <row r="843" spans="2:58" x14ac:dyDescent="0.25">
      <c r="B843">
        <v>4</v>
      </c>
      <c r="C843">
        <v>121</v>
      </c>
      <c r="D843" t="s">
        <v>835</v>
      </c>
      <c r="E843">
        <v>638560515.29069102</v>
      </c>
      <c r="F843">
        <f t="shared" si="199"/>
        <v>10</v>
      </c>
      <c r="G843">
        <f t="shared" si="200"/>
        <v>8.805202060896935</v>
      </c>
      <c r="AG843">
        <f t="shared" si="201"/>
        <v>9.9166666666666661</v>
      </c>
      <c r="BF843" s="17"/>
    </row>
    <row r="844" spans="2:58" x14ac:dyDescent="0.25">
      <c r="B844">
        <v>4</v>
      </c>
      <c r="C844">
        <v>122</v>
      </c>
      <c r="D844" t="s">
        <v>836</v>
      </c>
      <c r="E844">
        <v>710068304.62989295</v>
      </c>
      <c r="F844">
        <f t="shared" si="199"/>
        <v>10.083333333333334</v>
      </c>
      <c r="G844">
        <f t="shared" si="200"/>
        <v>8.851300127447292</v>
      </c>
      <c r="AG844">
        <f t="shared" si="201"/>
        <v>10</v>
      </c>
      <c r="BF844" s="17"/>
    </row>
    <row r="845" spans="2:58" x14ac:dyDescent="0.25">
      <c r="B845">
        <v>4</v>
      </c>
      <c r="C845">
        <v>123</v>
      </c>
      <c r="D845" t="s">
        <v>837</v>
      </c>
      <c r="E845">
        <v>754222042.3448</v>
      </c>
      <c r="F845">
        <f t="shared" si="199"/>
        <v>10.166666666666666</v>
      </c>
      <c r="G845">
        <f t="shared" si="200"/>
        <v>8.8774992206297032</v>
      </c>
      <c r="AG845">
        <f t="shared" si="201"/>
        <v>10.083333333333334</v>
      </c>
      <c r="BF845" s="17"/>
    </row>
    <row r="846" spans="2:58" x14ac:dyDescent="0.25">
      <c r="B846">
        <v>4</v>
      </c>
      <c r="C846">
        <v>124</v>
      </c>
      <c r="D846" t="s">
        <v>838</v>
      </c>
      <c r="E846">
        <v>628040864.48923504</v>
      </c>
      <c r="F846">
        <f t="shared" si="199"/>
        <v>10.25</v>
      </c>
      <c r="G846">
        <f t="shared" si="200"/>
        <v>8.7979879027257191</v>
      </c>
      <c r="AG846">
        <f t="shared" si="201"/>
        <v>10.166666666666666</v>
      </c>
      <c r="BF846" s="17"/>
    </row>
    <row r="847" spans="2:58" x14ac:dyDescent="0.25">
      <c r="B847">
        <v>4</v>
      </c>
      <c r="C847">
        <v>125</v>
      </c>
      <c r="D847" t="s">
        <v>839</v>
      </c>
      <c r="E847">
        <v>713272310.016644</v>
      </c>
      <c r="F847">
        <f t="shared" si="199"/>
        <v>10.333333333333334</v>
      </c>
      <c r="G847">
        <f t="shared" si="200"/>
        <v>8.8532553645780983</v>
      </c>
      <c r="AG847">
        <f t="shared" si="201"/>
        <v>10.25</v>
      </c>
      <c r="BF847" s="17"/>
    </row>
    <row r="848" spans="2:58" x14ac:dyDescent="0.25">
      <c r="B848">
        <v>4</v>
      </c>
      <c r="C848">
        <v>126</v>
      </c>
      <c r="D848" t="s">
        <v>840</v>
      </c>
      <c r="E848">
        <v>648991195.33247697</v>
      </c>
      <c r="F848">
        <f t="shared" si="199"/>
        <v>10.416666666666666</v>
      </c>
      <c r="G848">
        <f t="shared" si="200"/>
        <v>8.8122388048982767</v>
      </c>
      <c r="AG848">
        <f t="shared" si="201"/>
        <v>10.333333333333334</v>
      </c>
      <c r="BF848" s="17"/>
    </row>
    <row r="849" spans="2:58" x14ac:dyDescent="0.25">
      <c r="B849">
        <v>4</v>
      </c>
      <c r="C849">
        <v>127</v>
      </c>
      <c r="D849" t="s">
        <v>841</v>
      </c>
      <c r="E849">
        <v>692948073.24559498</v>
      </c>
      <c r="F849">
        <f t="shared" si="199"/>
        <v>10.5</v>
      </c>
      <c r="G849">
        <f t="shared" si="200"/>
        <v>8.8407006915413309</v>
      </c>
      <c r="AG849">
        <f t="shared" si="201"/>
        <v>10.416666666666666</v>
      </c>
      <c r="BF849" s="17"/>
    </row>
    <row r="850" spans="2:58" x14ac:dyDescent="0.25">
      <c r="B850">
        <v>4</v>
      </c>
      <c r="C850">
        <v>128</v>
      </c>
      <c r="D850" t="s">
        <v>842</v>
      </c>
      <c r="E850">
        <v>653592177.95297396</v>
      </c>
      <c r="F850">
        <f t="shared" si="199"/>
        <v>10.583333333333334</v>
      </c>
      <c r="G850">
        <f t="shared" si="200"/>
        <v>8.8153068460148916</v>
      </c>
      <c r="AG850">
        <f t="shared" si="201"/>
        <v>10.5</v>
      </c>
      <c r="BF850" s="17"/>
    </row>
    <row r="851" spans="2:58" x14ac:dyDescent="0.25">
      <c r="B851">
        <v>4</v>
      </c>
      <c r="C851">
        <v>129</v>
      </c>
      <c r="D851" t="s">
        <v>843</v>
      </c>
      <c r="E851">
        <v>655473757.01822805</v>
      </c>
      <c r="F851">
        <f t="shared" ref="F851:F914" si="202">(C851-1)*5/60</f>
        <v>10.666666666666666</v>
      </c>
      <c r="G851">
        <f t="shared" ref="G851:G914" si="203">LOG10(E851)</f>
        <v>8.8165553086724469</v>
      </c>
      <c r="AG851">
        <f t="shared" si="201"/>
        <v>10.583333333333334</v>
      </c>
      <c r="BF851" s="17"/>
    </row>
    <row r="852" spans="2:58" x14ac:dyDescent="0.25">
      <c r="B852">
        <v>4</v>
      </c>
      <c r="C852">
        <v>130</v>
      </c>
      <c r="D852" t="s">
        <v>844</v>
      </c>
      <c r="E852">
        <v>633017193.49172103</v>
      </c>
      <c r="F852">
        <f t="shared" si="202"/>
        <v>10.75</v>
      </c>
      <c r="G852">
        <f t="shared" si="203"/>
        <v>8.8014155061266308</v>
      </c>
      <c r="AG852">
        <f t="shared" si="201"/>
        <v>10.666666666666666</v>
      </c>
      <c r="BF852" s="17"/>
    </row>
    <row r="853" spans="2:58" x14ac:dyDescent="0.25">
      <c r="B853">
        <v>4</v>
      </c>
      <c r="C853">
        <v>131</v>
      </c>
      <c r="D853" t="s">
        <v>845</v>
      </c>
      <c r="E853">
        <v>695972593.75123203</v>
      </c>
      <c r="F853">
        <f t="shared" si="202"/>
        <v>10.833333333333334</v>
      </c>
      <c r="G853">
        <f t="shared" si="203"/>
        <v>8.8425921381494206</v>
      </c>
      <c r="AG853">
        <f t="shared" ref="AG853:AG916" si="204">F852</f>
        <v>10.75</v>
      </c>
      <c r="BF853" s="17"/>
    </row>
    <row r="854" spans="2:58" x14ac:dyDescent="0.25">
      <c r="B854">
        <v>4</v>
      </c>
      <c r="C854">
        <v>132</v>
      </c>
      <c r="D854" t="s">
        <v>846</v>
      </c>
      <c r="E854">
        <v>676472689.97962797</v>
      </c>
      <c r="F854">
        <f t="shared" si="202"/>
        <v>10.916666666666666</v>
      </c>
      <c r="G854">
        <f t="shared" si="203"/>
        <v>8.8302502682942361</v>
      </c>
      <c r="AG854">
        <f t="shared" si="204"/>
        <v>10.833333333333334</v>
      </c>
      <c r="BF854" s="17"/>
    </row>
    <row r="855" spans="2:58" x14ac:dyDescent="0.25">
      <c r="B855">
        <v>4</v>
      </c>
      <c r="C855">
        <v>133</v>
      </c>
      <c r="D855" t="s">
        <v>847</v>
      </c>
      <c r="E855">
        <v>577194837.69827604</v>
      </c>
      <c r="F855">
        <f t="shared" si="202"/>
        <v>11</v>
      </c>
      <c r="G855">
        <f t="shared" si="203"/>
        <v>8.7613224382059709</v>
      </c>
      <c r="AG855">
        <f t="shared" si="204"/>
        <v>10.916666666666666</v>
      </c>
      <c r="BF855" s="17"/>
    </row>
    <row r="856" spans="2:58" x14ac:dyDescent="0.25">
      <c r="B856">
        <v>4</v>
      </c>
      <c r="C856">
        <v>134</v>
      </c>
      <c r="D856" t="s">
        <v>848</v>
      </c>
      <c r="E856">
        <v>665525163.79775906</v>
      </c>
      <c r="F856">
        <f t="shared" si="202"/>
        <v>11.083333333333334</v>
      </c>
      <c r="G856">
        <f t="shared" si="203"/>
        <v>8.8231644809856036</v>
      </c>
      <c r="AG856">
        <f t="shared" si="204"/>
        <v>11</v>
      </c>
      <c r="BF856" s="17"/>
    </row>
    <row r="857" spans="2:58" x14ac:dyDescent="0.25">
      <c r="B857">
        <v>4</v>
      </c>
      <c r="C857">
        <v>135</v>
      </c>
      <c r="D857" t="s">
        <v>849</v>
      </c>
      <c r="E857">
        <v>563239240.10215604</v>
      </c>
      <c r="F857">
        <f t="shared" si="202"/>
        <v>11.166666666666666</v>
      </c>
      <c r="G857">
        <f t="shared" si="203"/>
        <v>8.7506929038865131</v>
      </c>
      <c r="AG857">
        <f t="shared" si="204"/>
        <v>11.083333333333334</v>
      </c>
      <c r="BF857" s="17"/>
    </row>
    <row r="858" spans="2:58" x14ac:dyDescent="0.25">
      <c r="B858">
        <v>4</v>
      </c>
      <c r="C858">
        <v>136</v>
      </c>
      <c r="D858" t="s">
        <v>850</v>
      </c>
      <c r="E858">
        <v>617612631.00641501</v>
      </c>
      <c r="F858">
        <f t="shared" si="202"/>
        <v>11.25</v>
      </c>
      <c r="G858">
        <f t="shared" si="203"/>
        <v>8.7907161693229732</v>
      </c>
      <c r="AG858">
        <f t="shared" si="204"/>
        <v>11.166666666666666</v>
      </c>
      <c r="BF858" s="17"/>
    </row>
    <row r="859" spans="2:58" x14ac:dyDescent="0.25">
      <c r="B859">
        <v>4</v>
      </c>
      <c r="C859">
        <v>137</v>
      </c>
      <c r="D859" t="s">
        <v>851</v>
      </c>
      <c r="E859">
        <v>634938532.15045798</v>
      </c>
      <c r="F859">
        <f t="shared" si="202"/>
        <v>11.333333333333334</v>
      </c>
      <c r="G859">
        <f t="shared" si="203"/>
        <v>8.8027316836541871</v>
      </c>
      <c r="AG859">
        <f t="shared" si="204"/>
        <v>11.25</v>
      </c>
      <c r="BF859" s="17"/>
    </row>
    <row r="860" spans="2:58" x14ac:dyDescent="0.25">
      <c r="B860">
        <v>4</v>
      </c>
      <c r="C860">
        <v>138</v>
      </c>
      <c r="D860" t="s">
        <v>852</v>
      </c>
      <c r="E860">
        <v>617632955.44994605</v>
      </c>
      <c r="F860">
        <f t="shared" si="202"/>
        <v>11.416666666666666</v>
      </c>
      <c r="G860">
        <f t="shared" si="203"/>
        <v>8.7907304608837293</v>
      </c>
      <c r="AG860">
        <f t="shared" si="204"/>
        <v>11.333333333333334</v>
      </c>
      <c r="BF860" s="17"/>
    </row>
    <row r="861" spans="2:58" x14ac:dyDescent="0.25">
      <c r="B861">
        <v>4</v>
      </c>
      <c r="C861">
        <v>139</v>
      </c>
      <c r="D861" t="s">
        <v>853</v>
      </c>
      <c r="E861">
        <v>743861993.926175</v>
      </c>
      <c r="F861">
        <f t="shared" si="202"/>
        <v>11.5</v>
      </c>
      <c r="G861">
        <f t="shared" si="203"/>
        <v>8.8714923699063934</v>
      </c>
      <c r="AG861">
        <f t="shared" si="204"/>
        <v>11.416666666666666</v>
      </c>
      <c r="BF861" s="17"/>
    </row>
    <row r="862" spans="2:58" x14ac:dyDescent="0.25">
      <c r="B862">
        <v>4</v>
      </c>
      <c r="C862">
        <v>140</v>
      </c>
      <c r="D862" t="s">
        <v>854</v>
      </c>
      <c r="E862">
        <v>554182188.29574203</v>
      </c>
      <c r="F862">
        <f t="shared" si="202"/>
        <v>11.583333333333334</v>
      </c>
      <c r="G862">
        <f t="shared" si="203"/>
        <v>8.7436525632196105</v>
      </c>
      <c r="AG862">
        <f t="shared" si="204"/>
        <v>11.5</v>
      </c>
      <c r="BF862" s="17"/>
    </row>
    <row r="863" spans="2:58" x14ac:dyDescent="0.25">
      <c r="B863">
        <v>4</v>
      </c>
      <c r="C863">
        <v>141</v>
      </c>
      <c r="D863" t="s">
        <v>855</v>
      </c>
      <c r="E863">
        <v>562006920.38628101</v>
      </c>
      <c r="F863">
        <f t="shared" si="202"/>
        <v>11.666666666666666</v>
      </c>
      <c r="G863">
        <f t="shared" si="203"/>
        <v>8.7497416633752358</v>
      </c>
      <c r="AG863">
        <f t="shared" si="204"/>
        <v>11.583333333333334</v>
      </c>
      <c r="BF863" s="17"/>
    </row>
    <row r="864" spans="2:58" x14ac:dyDescent="0.25">
      <c r="B864">
        <v>4</v>
      </c>
      <c r="C864">
        <v>142</v>
      </c>
      <c r="D864" t="s">
        <v>856</v>
      </c>
      <c r="E864">
        <v>557709570.74114001</v>
      </c>
      <c r="F864">
        <f t="shared" si="202"/>
        <v>11.75</v>
      </c>
      <c r="G864">
        <f t="shared" si="203"/>
        <v>8.7464080973952729</v>
      </c>
      <c r="AG864">
        <f t="shared" si="204"/>
        <v>11.666666666666666</v>
      </c>
      <c r="BF864" s="17"/>
    </row>
    <row r="865" spans="2:58" x14ac:dyDescent="0.25">
      <c r="B865">
        <v>4</v>
      </c>
      <c r="C865">
        <v>143</v>
      </c>
      <c r="D865" t="s">
        <v>857</v>
      </c>
      <c r="E865">
        <v>565190672.41798699</v>
      </c>
      <c r="F865">
        <f t="shared" si="202"/>
        <v>11.833333333333334</v>
      </c>
      <c r="G865">
        <f t="shared" si="203"/>
        <v>8.7521949858891457</v>
      </c>
      <c r="AG865">
        <f t="shared" si="204"/>
        <v>11.75</v>
      </c>
      <c r="BF865" s="17"/>
    </row>
    <row r="866" spans="2:58" x14ac:dyDescent="0.25">
      <c r="B866">
        <v>4</v>
      </c>
      <c r="C866">
        <v>144</v>
      </c>
      <c r="D866" t="s">
        <v>858</v>
      </c>
      <c r="E866">
        <v>563837470.80612004</v>
      </c>
      <c r="F866">
        <f t="shared" si="202"/>
        <v>11.916666666666666</v>
      </c>
      <c r="G866">
        <f t="shared" si="203"/>
        <v>8.7511539342946847</v>
      </c>
      <c r="AG866">
        <f t="shared" si="204"/>
        <v>11.833333333333334</v>
      </c>
      <c r="BF866" s="17"/>
    </row>
    <row r="867" spans="2:58" x14ac:dyDescent="0.25">
      <c r="B867">
        <v>4</v>
      </c>
      <c r="C867">
        <v>145</v>
      </c>
      <c r="D867" t="s">
        <v>859</v>
      </c>
      <c r="E867">
        <v>614771672.00610101</v>
      </c>
      <c r="F867">
        <f t="shared" si="202"/>
        <v>12</v>
      </c>
      <c r="G867">
        <f t="shared" si="203"/>
        <v>8.7887138474827555</v>
      </c>
      <c r="AG867">
        <f t="shared" si="204"/>
        <v>11.916666666666666</v>
      </c>
      <c r="BF867" s="17"/>
    </row>
    <row r="868" spans="2:58" x14ac:dyDescent="0.25">
      <c r="B868">
        <v>4</v>
      </c>
      <c r="C868">
        <v>146</v>
      </c>
      <c r="D868" t="s">
        <v>860</v>
      </c>
      <c r="E868">
        <v>477234763.47291899</v>
      </c>
      <c r="F868">
        <f t="shared" si="202"/>
        <v>12.083333333333334</v>
      </c>
      <c r="G868">
        <f t="shared" si="203"/>
        <v>8.6787320717010843</v>
      </c>
      <c r="AG868">
        <f t="shared" si="204"/>
        <v>12</v>
      </c>
      <c r="BF868" s="17"/>
    </row>
    <row r="869" spans="2:58" x14ac:dyDescent="0.25">
      <c r="B869">
        <v>4</v>
      </c>
      <c r="C869">
        <v>147</v>
      </c>
      <c r="D869" t="s">
        <v>861</v>
      </c>
      <c r="E869">
        <v>603547060.36872399</v>
      </c>
      <c r="F869">
        <f t="shared" si="202"/>
        <v>12.166666666666666</v>
      </c>
      <c r="G869">
        <f t="shared" si="203"/>
        <v>8.7807111389928121</v>
      </c>
      <c r="AG869">
        <f t="shared" si="204"/>
        <v>12.083333333333334</v>
      </c>
      <c r="BF869" s="17"/>
    </row>
    <row r="870" spans="2:58" x14ac:dyDescent="0.25">
      <c r="B870">
        <v>4</v>
      </c>
      <c r="C870">
        <v>148</v>
      </c>
      <c r="D870" t="s">
        <v>862</v>
      </c>
      <c r="E870">
        <v>515319092.30394</v>
      </c>
      <c r="F870">
        <f t="shared" si="202"/>
        <v>12.25</v>
      </c>
      <c r="G870">
        <f t="shared" si="203"/>
        <v>8.7120762331434829</v>
      </c>
      <c r="AG870">
        <f t="shared" si="204"/>
        <v>12.166666666666666</v>
      </c>
      <c r="BF870" s="17"/>
    </row>
    <row r="871" spans="2:58" x14ac:dyDescent="0.25">
      <c r="B871">
        <v>4</v>
      </c>
      <c r="C871">
        <v>149</v>
      </c>
      <c r="D871" t="s">
        <v>863</v>
      </c>
      <c r="E871">
        <v>554205860.57812297</v>
      </c>
      <c r="F871">
        <f t="shared" si="202"/>
        <v>12.333333333333334</v>
      </c>
      <c r="G871">
        <f t="shared" si="203"/>
        <v>8.7436711140179959</v>
      </c>
      <c r="AG871">
        <f t="shared" si="204"/>
        <v>12.25</v>
      </c>
      <c r="BF871" s="17"/>
    </row>
    <row r="872" spans="2:58" x14ac:dyDescent="0.25">
      <c r="B872">
        <v>4</v>
      </c>
      <c r="C872">
        <v>150</v>
      </c>
      <c r="D872" t="s">
        <v>864</v>
      </c>
      <c r="E872">
        <v>584616827.58013904</v>
      </c>
      <c r="F872">
        <f t="shared" si="202"/>
        <v>12.416666666666666</v>
      </c>
      <c r="G872">
        <f t="shared" si="203"/>
        <v>8.7668713119109469</v>
      </c>
      <c r="AG872">
        <f t="shared" si="204"/>
        <v>12.333333333333334</v>
      </c>
      <c r="BF872" s="17"/>
    </row>
    <row r="873" spans="2:58" x14ac:dyDescent="0.25">
      <c r="B873">
        <v>4</v>
      </c>
      <c r="C873">
        <v>151</v>
      </c>
      <c r="D873" t="s">
        <v>865</v>
      </c>
      <c r="E873">
        <v>534165331.38321197</v>
      </c>
      <c r="F873">
        <f t="shared" si="202"/>
        <v>12.5</v>
      </c>
      <c r="G873">
        <f t="shared" si="203"/>
        <v>8.7276756978419368</v>
      </c>
      <c r="AG873">
        <f t="shared" si="204"/>
        <v>12.416666666666666</v>
      </c>
      <c r="BF873" s="17"/>
    </row>
    <row r="874" spans="2:58" x14ac:dyDescent="0.25">
      <c r="B874">
        <v>4</v>
      </c>
      <c r="C874">
        <v>152</v>
      </c>
      <c r="D874" t="s">
        <v>866</v>
      </c>
      <c r="E874">
        <v>593343489.79670799</v>
      </c>
      <c r="F874">
        <f t="shared" si="202"/>
        <v>12.583333333333334</v>
      </c>
      <c r="G874">
        <f t="shared" si="203"/>
        <v>8.7733061816199864</v>
      </c>
      <c r="AG874">
        <f t="shared" si="204"/>
        <v>12.5</v>
      </c>
      <c r="BF874" s="17"/>
    </row>
    <row r="875" spans="2:58" x14ac:dyDescent="0.25">
      <c r="B875">
        <v>4</v>
      </c>
      <c r="C875">
        <v>153</v>
      </c>
      <c r="D875" t="s">
        <v>867</v>
      </c>
      <c r="E875">
        <v>589595950.8017</v>
      </c>
      <c r="F875">
        <f t="shared" si="202"/>
        <v>12.666666666666666</v>
      </c>
      <c r="G875">
        <f t="shared" si="203"/>
        <v>8.7705544922347869</v>
      </c>
      <c r="AG875">
        <f t="shared" si="204"/>
        <v>12.583333333333334</v>
      </c>
      <c r="BF875" s="17"/>
    </row>
    <row r="876" spans="2:58" x14ac:dyDescent="0.25">
      <c r="B876">
        <v>4</v>
      </c>
      <c r="C876">
        <v>154</v>
      </c>
      <c r="D876" t="s">
        <v>868</v>
      </c>
      <c r="E876">
        <v>476031176.88024998</v>
      </c>
      <c r="F876">
        <f t="shared" si="202"/>
        <v>12.75</v>
      </c>
      <c r="G876">
        <f t="shared" si="203"/>
        <v>8.6776353970559086</v>
      </c>
      <c r="AG876">
        <f t="shared" si="204"/>
        <v>12.666666666666666</v>
      </c>
      <c r="BF876" s="17"/>
    </row>
    <row r="877" spans="2:58" x14ac:dyDescent="0.25">
      <c r="B877">
        <v>4</v>
      </c>
      <c r="C877">
        <v>155</v>
      </c>
      <c r="D877" t="s">
        <v>869</v>
      </c>
      <c r="E877">
        <v>672128175.04773796</v>
      </c>
      <c r="F877">
        <f t="shared" si="202"/>
        <v>12.833333333333334</v>
      </c>
      <c r="G877">
        <f t="shared" si="203"/>
        <v>8.8274521010417395</v>
      </c>
      <c r="AG877">
        <f t="shared" si="204"/>
        <v>12.75</v>
      </c>
      <c r="BF877" s="17"/>
    </row>
    <row r="878" spans="2:58" x14ac:dyDescent="0.25">
      <c r="B878">
        <v>4</v>
      </c>
      <c r="C878">
        <v>156</v>
      </c>
      <c r="D878" t="s">
        <v>870</v>
      </c>
      <c r="E878">
        <v>614589282.122473</v>
      </c>
      <c r="F878">
        <f t="shared" si="202"/>
        <v>12.916666666666666</v>
      </c>
      <c r="G878">
        <f t="shared" si="203"/>
        <v>8.7885849822860376</v>
      </c>
      <c r="AG878">
        <f t="shared" si="204"/>
        <v>12.833333333333334</v>
      </c>
      <c r="BF878" s="17"/>
    </row>
    <row r="879" spans="2:58" x14ac:dyDescent="0.25">
      <c r="B879">
        <v>4</v>
      </c>
      <c r="C879">
        <v>157</v>
      </c>
      <c r="D879" t="s">
        <v>871</v>
      </c>
      <c r="E879">
        <v>602003267.72872996</v>
      </c>
      <c r="F879">
        <f t="shared" si="202"/>
        <v>13</v>
      </c>
      <c r="G879">
        <f t="shared" si="203"/>
        <v>8.7795988486543433</v>
      </c>
      <c r="AG879">
        <f t="shared" si="204"/>
        <v>12.916666666666666</v>
      </c>
      <c r="BF879" s="17"/>
    </row>
    <row r="880" spans="2:58" x14ac:dyDescent="0.25">
      <c r="B880">
        <v>4</v>
      </c>
      <c r="C880">
        <v>158</v>
      </c>
      <c r="D880" t="s">
        <v>872</v>
      </c>
      <c r="E880">
        <v>592184076.62376201</v>
      </c>
      <c r="F880">
        <f t="shared" si="202"/>
        <v>13.083333333333334</v>
      </c>
      <c r="G880">
        <f t="shared" si="203"/>
        <v>8.7724567253643109</v>
      </c>
      <c r="AG880">
        <f t="shared" si="204"/>
        <v>13</v>
      </c>
      <c r="BF880" s="17"/>
    </row>
    <row r="881" spans="2:58" x14ac:dyDescent="0.25">
      <c r="B881">
        <v>4</v>
      </c>
      <c r="C881">
        <v>159</v>
      </c>
      <c r="D881" t="s">
        <v>873</v>
      </c>
      <c r="E881">
        <v>522920006.24469697</v>
      </c>
      <c r="F881">
        <f t="shared" si="202"/>
        <v>13.166666666666666</v>
      </c>
      <c r="G881">
        <f t="shared" si="203"/>
        <v>8.7184352576940007</v>
      </c>
      <c r="AG881">
        <f t="shared" si="204"/>
        <v>13.083333333333334</v>
      </c>
      <c r="BF881" s="17"/>
    </row>
    <row r="882" spans="2:58" x14ac:dyDescent="0.25">
      <c r="B882">
        <v>4</v>
      </c>
      <c r="C882">
        <v>160</v>
      </c>
      <c r="D882" t="s">
        <v>874</v>
      </c>
      <c r="E882">
        <v>539271074.87890399</v>
      </c>
      <c r="F882">
        <f t="shared" si="202"/>
        <v>13.25</v>
      </c>
      <c r="G882">
        <f t="shared" si="203"/>
        <v>8.7318071264677073</v>
      </c>
      <c r="AG882">
        <f t="shared" si="204"/>
        <v>13.166666666666666</v>
      </c>
      <c r="BF882" s="17"/>
    </row>
    <row r="883" spans="2:58" x14ac:dyDescent="0.25">
      <c r="B883">
        <v>4</v>
      </c>
      <c r="C883">
        <v>161</v>
      </c>
      <c r="D883" t="s">
        <v>875</v>
      </c>
      <c r="E883">
        <v>557584417.17838705</v>
      </c>
      <c r="F883">
        <f t="shared" si="202"/>
        <v>13.333333333333334</v>
      </c>
      <c r="G883">
        <f t="shared" si="203"/>
        <v>8.7463106280239487</v>
      </c>
      <c r="AG883">
        <f t="shared" si="204"/>
        <v>13.25</v>
      </c>
      <c r="BF883" s="17"/>
    </row>
    <row r="884" spans="2:58" x14ac:dyDescent="0.25">
      <c r="B884">
        <v>4</v>
      </c>
      <c r="C884">
        <v>162</v>
      </c>
      <c r="D884" t="s">
        <v>876</v>
      </c>
      <c r="E884">
        <v>746727901.93336797</v>
      </c>
      <c r="F884">
        <f t="shared" si="202"/>
        <v>13.416666666666666</v>
      </c>
      <c r="G884">
        <f t="shared" si="203"/>
        <v>8.87316237930375</v>
      </c>
      <c r="AG884">
        <f t="shared" si="204"/>
        <v>13.333333333333334</v>
      </c>
      <c r="BF884" s="17"/>
    </row>
    <row r="885" spans="2:58" x14ac:dyDescent="0.25">
      <c r="B885">
        <v>4</v>
      </c>
      <c r="C885">
        <v>163</v>
      </c>
      <c r="D885" t="s">
        <v>877</v>
      </c>
      <c r="E885">
        <v>617591259.83520603</v>
      </c>
      <c r="F885">
        <f t="shared" si="202"/>
        <v>13.5</v>
      </c>
      <c r="G885">
        <f t="shared" si="203"/>
        <v>8.7907011412263198</v>
      </c>
      <c r="AG885">
        <f t="shared" si="204"/>
        <v>13.416666666666666</v>
      </c>
      <c r="BF885" s="17"/>
    </row>
    <row r="886" spans="2:58" x14ac:dyDescent="0.25">
      <c r="B886">
        <v>4</v>
      </c>
      <c r="C886">
        <v>164</v>
      </c>
      <c r="D886" t="s">
        <v>878</v>
      </c>
      <c r="E886">
        <v>522687963.77296299</v>
      </c>
      <c r="F886">
        <f t="shared" si="202"/>
        <v>13.583333333333334</v>
      </c>
      <c r="G886">
        <f t="shared" si="203"/>
        <v>8.7182424994718275</v>
      </c>
      <c r="AG886">
        <f t="shared" si="204"/>
        <v>13.5</v>
      </c>
      <c r="BF886" s="17"/>
    </row>
    <row r="887" spans="2:58" x14ac:dyDescent="0.25">
      <c r="B887">
        <v>4</v>
      </c>
      <c r="C887">
        <v>165</v>
      </c>
      <c r="D887" t="s">
        <v>879</v>
      </c>
      <c r="E887">
        <v>497733280.99581301</v>
      </c>
      <c r="F887">
        <f t="shared" si="202"/>
        <v>13.666666666666666</v>
      </c>
      <c r="G887">
        <f t="shared" si="203"/>
        <v>8.6969966808677874</v>
      </c>
      <c r="AG887">
        <f t="shared" si="204"/>
        <v>13.583333333333334</v>
      </c>
      <c r="BF887" s="17"/>
    </row>
    <row r="888" spans="2:58" x14ac:dyDescent="0.25">
      <c r="B888">
        <v>4</v>
      </c>
      <c r="C888">
        <v>166</v>
      </c>
      <c r="D888" t="s">
        <v>880</v>
      </c>
      <c r="E888">
        <v>564204950.54943895</v>
      </c>
      <c r="F888">
        <f t="shared" si="202"/>
        <v>13.75</v>
      </c>
      <c r="G888">
        <f t="shared" si="203"/>
        <v>8.751436892501502</v>
      </c>
      <c r="AG888">
        <f t="shared" si="204"/>
        <v>13.666666666666666</v>
      </c>
      <c r="BF888" s="17"/>
    </row>
    <row r="889" spans="2:58" x14ac:dyDescent="0.25">
      <c r="B889">
        <v>4</v>
      </c>
      <c r="C889">
        <v>167</v>
      </c>
      <c r="D889" t="s">
        <v>881</v>
      </c>
      <c r="E889">
        <v>459487999.87369198</v>
      </c>
      <c r="F889">
        <f t="shared" si="202"/>
        <v>13.833333333333334</v>
      </c>
      <c r="G889">
        <f t="shared" si="203"/>
        <v>8.6622741737053932</v>
      </c>
      <c r="AG889">
        <f t="shared" si="204"/>
        <v>13.75</v>
      </c>
      <c r="BF889" s="17"/>
    </row>
    <row r="890" spans="2:58" x14ac:dyDescent="0.25">
      <c r="B890">
        <v>4</v>
      </c>
      <c r="C890">
        <v>168</v>
      </c>
      <c r="D890" t="s">
        <v>882</v>
      </c>
      <c r="E890">
        <v>483421679.83893001</v>
      </c>
      <c r="F890">
        <f t="shared" si="202"/>
        <v>13.916666666666666</v>
      </c>
      <c r="G890">
        <f t="shared" si="203"/>
        <v>8.6843261231574562</v>
      </c>
      <c r="AG890">
        <f t="shared" si="204"/>
        <v>13.833333333333334</v>
      </c>
      <c r="BF890" s="17"/>
    </row>
    <row r="891" spans="2:58" x14ac:dyDescent="0.25">
      <c r="B891">
        <v>4</v>
      </c>
      <c r="C891">
        <v>169</v>
      </c>
      <c r="D891" t="s">
        <v>883</v>
      </c>
      <c r="E891">
        <v>499495846.48574603</v>
      </c>
      <c r="F891">
        <f t="shared" si="202"/>
        <v>14</v>
      </c>
      <c r="G891">
        <f t="shared" si="203"/>
        <v>8.6985318812390364</v>
      </c>
      <c r="AG891">
        <f t="shared" si="204"/>
        <v>13.916666666666666</v>
      </c>
      <c r="BF891" s="17"/>
    </row>
    <row r="892" spans="2:58" x14ac:dyDescent="0.25">
      <c r="B892">
        <v>4</v>
      </c>
      <c r="C892">
        <v>170</v>
      </c>
      <c r="D892" t="s">
        <v>884</v>
      </c>
      <c r="E892">
        <v>596657636.86012006</v>
      </c>
      <c r="F892">
        <f t="shared" si="202"/>
        <v>14.083333333333334</v>
      </c>
      <c r="G892">
        <f t="shared" si="203"/>
        <v>8.7757252037046491</v>
      </c>
      <c r="AG892">
        <f t="shared" si="204"/>
        <v>14</v>
      </c>
      <c r="BF892" s="17"/>
    </row>
    <row r="893" spans="2:58" x14ac:dyDescent="0.25">
      <c r="B893">
        <v>4</v>
      </c>
      <c r="C893">
        <v>171</v>
      </c>
      <c r="D893" t="s">
        <v>885</v>
      </c>
      <c r="E893">
        <v>606959996.23149502</v>
      </c>
      <c r="F893">
        <f t="shared" si="202"/>
        <v>14.166666666666666</v>
      </c>
      <c r="G893">
        <f t="shared" si="203"/>
        <v>8.783160068359555</v>
      </c>
      <c r="AG893">
        <f t="shared" si="204"/>
        <v>14.083333333333334</v>
      </c>
      <c r="BF893" s="17"/>
    </row>
    <row r="894" spans="2:58" x14ac:dyDescent="0.25">
      <c r="B894">
        <v>4</v>
      </c>
      <c r="C894">
        <v>172</v>
      </c>
      <c r="D894" t="s">
        <v>886</v>
      </c>
      <c r="E894">
        <v>562491250.142537</v>
      </c>
      <c r="F894">
        <f t="shared" si="202"/>
        <v>14.25</v>
      </c>
      <c r="G894">
        <f t="shared" si="203"/>
        <v>8.7501157711489661</v>
      </c>
      <c r="AG894">
        <f t="shared" si="204"/>
        <v>14.166666666666666</v>
      </c>
      <c r="BF894" s="17"/>
    </row>
    <row r="895" spans="2:58" x14ac:dyDescent="0.25">
      <c r="B895">
        <v>4</v>
      </c>
      <c r="C895">
        <v>173</v>
      </c>
      <c r="D895" t="s">
        <v>887</v>
      </c>
      <c r="E895">
        <v>533480264.60578102</v>
      </c>
      <c r="F895">
        <f t="shared" si="202"/>
        <v>14.333333333333334</v>
      </c>
      <c r="G895">
        <f t="shared" si="203"/>
        <v>8.7271183579098022</v>
      </c>
      <c r="AG895">
        <f t="shared" si="204"/>
        <v>14.25</v>
      </c>
      <c r="BF895" s="17"/>
    </row>
    <row r="896" spans="2:58" x14ac:dyDescent="0.25">
      <c r="B896">
        <v>4</v>
      </c>
      <c r="C896">
        <v>174</v>
      </c>
      <c r="D896" t="s">
        <v>888</v>
      </c>
      <c r="E896">
        <v>453506479.99895</v>
      </c>
      <c r="F896">
        <f t="shared" si="202"/>
        <v>14.416666666666666</v>
      </c>
      <c r="G896">
        <f t="shared" si="203"/>
        <v>8.6565834969257303</v>
      </c>
      <c r="AG896">
        <f t="shared" si="204"/>
        <v>14.333333333333334</v>
      </c>
      <c r="BF896" s="17"/>
    </row>
    <row r="897" spans="2:58" x14ac:dyDescent="0.25">
      <c r="B897">
        <v>4</v>
      </c>
      <c r="C897">
        <v>175</v>
      </c>
      <c r="D897" t="s">
        <v>889</v>
      </c>
      <c r="E897">
        <v>461774247.00001699</v>
      </c>
      <c r="F897">
        <f t="shared" si="202"/>
        <v>14.5</v>
      </c>
      <c r="G897">
        <f t="shared" si="203"/>
        <v>8.6644297087941204</v>
      </c>
      <c r="AG897">
        <f t="shared" si="204"/>
        <v>14.416666666666666</v>
      </c>
      <c r="BF897" s="17"/>
    </row>
    <row r="898" spans="2:58" x14ac:dyDescent="0.25">
      <c r="B898">
        <v>4</v>
      </c>
      <c r="C898">
        <v>176</v>
      </c>
      <c r="D898" t="s">
        <v>890</v>
      </c>
      <c r="E898">
        <v>614314582.15189099</v>
      </c>
      <c r="F898">
        <f t="shared" si="202"/>
        <v>14.583333333333334</v>
      </c>
      <c r="G898">
        <f t="shared" si="203"/>
        <v>8.7883908244078537</v>
      </c>
      <c r="AG898">
        <f t="shared" si="204"/>
        <v>14.5</v>
      </c>
      <c r="BF898" s="17"/>
    </row>
    <row r="899" spans="2:58" x14ac:dyDescent="0.25">
      <c r="B899">
        <v>4</v>
      </c>
      <c r="C899">
        <v>177</v>
      </c>
      <c r="D899" t="s">
        <v>891</v>
      </c>
      <c r="E899">
        <v>580438301.37577701</v>
      </c>
      <c r="F899">
        <f t="shared" si="202"/>
        <v>14.666666666666666</v>
      </c>
      <c r="G899">
        <f t="shared" si="203"/>
        <v>8.7637560624964372</v>
      </c>
      <c r="AG899">
        <f t="shared" si="204"/>
        <v>14.583333333333334</v>
      </c>
      <c r="BF899" s="17"/>
    </row>
    <row r="900" spans="2:58" x14ac:dyDescent="0.25">
      <c r="B900">
        <v>4</v>
      </c>
      <c r="C900">
        <v>178</v>
      </c>
      <c r="D900" t="s">
        <v>892</v>
      </c>
      <c r="E900">
        <v>626987428.12218201</v>
      </c>
      <c r="F900">
        <f t="shared" si="202"/>
        <v>14.75</v>
      </c>
      <c r="G900">
        <f t="shared" si="203"/>
        <v>8.7972588327734567</v>
      </c>
      <c r="AG900">
        <f t="shared" si="204"/>
        <v>14.666666666666666</v>
      </c>
      <c r="BF900" s="17"/>
    </row>
    <row r="901" spans="2:58" x14ac:dyDescent="0.25">
      <c r="B901">
        <v>4</v>
      </c>
      <c r="C901">
        <v>179</v>
      </c>
      <c r="D901" t="s">
        <v>893</v>
      </c>
      <c r="E901">
        <v>630700781.15328503</v>
      </c>
      <c r="F901">
        <f t="shared" si="202"/>
        <v>14.833333333333334</v>
      </c>
      <c r="G901">
        <f t="shared" si="203"/>
        <v>8.7998233688882799</v>
      </c>
      <c r="AG901">
        <f t="shared" si="204"/>
        <v>14.75</v>
      </c>
      <c r="BF901" s="17"/>
    </row>
    <row r="902" spans="2:58" x14ac:dyDescent="0.25">
      <c r="B902">
        <v>4</v>
      </c>
      <c r="C902">
        <v>180</v>
      </c>
      <c r="D902" t="s">
        <v>894</v>
      </c>
      <c r="E902">
        <v>524680106.21522802</v>
      </c>
      <c r="F902">
        <f t="shared" si="202"/>
        <v>14.916666666666666</v>
      </c>
      <c r="G902">
        <f t="shared" si="203"/>
        <v>8.7198945977894553</v>
      </c>
      <c r="AG902">
        <f t="shared" si="204"/>
        <v>14.833333333333334</v>
      </c>
      <c r="BF902" s="17"/>
    </row>
    <row r="903" spans="2:58" x14ac:dyDescent="0.25">
      <c r="B903">
        <v>4</v>
      </c>
      <c r="C903">
        <v>181</v>
      </c>
      <c r="D903" t="s">
        <v>895</v>
      </c>
      <c r="E903">
        <v>635359371.14902997</v>
      </c>
      <c r="F903">
        <f t="shared" si="202"/>
        <v>15</v>
      </c>
      <c r="G903">
        <f t="shared" si="203"/>
        <v>8.8030194398743014</v>
      </c>
      <c r="AG903">
        <f t="shared" si="204"/>
        <v>14.916666666666666</v>
      </c>
      <c r="BF903" s="17"/>
    </row>
    <row r="904" spans="2:58" x14ac:dyDescent="0.25">
      <c r="B904">
        <v>4</v>
      </c>
      <c r="C904">
        <v>182</v>
      </c>
      <c r="D904" t="s">
        <v>896</v>
      </c>
      <c r="E904">
        <v>572918987.48638999</v>
      </c>
      <c r="F904">
        <f t="shared" si="202"/>
        <v>15.083333333333334</v>
      </c>
      <c r="G904">
        <f t="shared" si="203"/>
        <v>8.7580932157282607</v>
      </c>
      <c r="AG904">
        <f t="shared" si="204"/>
        <v>15</v>
      </c>
      <c r="BF904" s="17"/>
    </row>
    <row r="905" spans="2:58" x14ac:dyDescent="0.25">
      <c r="B905">
        <v>4</v>
      </c>
      <c r="C905">
        <v>183</v>
      </c>
      <c r="D905" t="s">
        <v>897</v>
      </c>
      <c r="E905">
        <v>527437150.04413599</v>
      </c>
      <c r="F905">
        <f t="shared" si="202"/>
        <v>15.166666666666666</v>
      </c>
      <c r="G905">
        <f t="shared" si="203"/>
        <v>8.7221707160735633</v>
      </c>
      <c r="AG905">
        <f t="shared" si="204"/>
        <v>15.083333333333334</v>
      </c>
      <c r="BF905" s="17"/>
    </row>
    <row r="906" spans="2:58" x14ac:dyDescent="0.25">
      <c r="B906">
        <v>4</v>
      </c>
      <c r="C906">
        <v>184</v>
      </c>
      <c r="D906" t="s">
        <v>898</v>
      </c>
      <c r="E906">
        <v>494156107.85717702</v>
      </c>
      <c r="F906">
        <f t="shared" si="202"/>
        <v>15.25</v>
      </c>
      <c r="G906">
        <f t="shared" si="203"/>
        <v>8.6938641676909629</v>
      </c>
      <c r="AG906">
        <f t="shared" si="204"/>
        <v>15.166666666666666</v>
      </c>
      <c r="BF906" s="17"/>
    </row>
    <row r="907" spans="2:58" x14ac:dyDescent="0.25">
      <c r="B907">
        <v>4</v>
      </c>
      <c r="C907">
        <v>185</v>
      </c>
      <c r="D907" t="s">
        <v>899</v>
      </c>
      <c r="E907">
        <v>622647012.97421706</v>
      </c>
      <c r="F907">
        <f t="shared" si="202"/>
        <v>15.333333333333334</v>
      </c>
      <c r="G907">
        <f t="shared" si="203"/>
        <v>8.794241908997396</v>
      </c>
      <c r="AG907">
        <f t="shared" si="204"/>
        <v>15.25</v>
      </c>
      <c r="BF907" s="17"/>
    </row>
    <row r="908" spans="2:58" x14ac:dyDescent="0.25">
      <c r="B908">
        <v>4</v>
      </c>
      <c r="C908">
        <v>186</v>
      </c>
      <c r="D908" t="s">
        <v>900</v>
      </c>
      <c r="E908">
        <v>639222488.40968001</v>
      </c>
      <c r="F908">
        <f t="shared" si="202"/>
        <v>15.416666666666666</v>
      </c>
      <c r="G908">
        <f t="shared" si="203"/>
        <v>8.805652045436771</v>
      </c>
      <c r="AG908">
        <f t="shared" si="204"/>
        <v>15.333333333333334</v>
      </c>
      <c r="BF908" s="17"/>
    </row>
    <row r="909" spans="2:58" x14ac:dyDescent="0.25">
      <c r="B909">
        <v>4</v>
      </c>
      <c r="C909">
        <v>187</v>
      </c>
      <c r="D909" t="s">
        <v>901</v>
      </c>
      <c r="E909">
        <v>541979288.208933</v>
      </c>
      <c r="F909">
        <f t="shared" si="202"/>
        <v>15.5</v>
      </c>
      <c r="G909">
        <f t="shared" si="203"/>
        <v>8.7339826902497499</v>
      </c>
      <c r="AG909">
        <f t="shared" si="204"/>
        <v>15.416666666666666</v>
      </c>
      <c r="BF909" s="17"/>
    </row>
    <row r="910" spans="2:58" x14ac:dyDescent="0.25">
      <c r="B910">
        <v>4</v>
      </c>
      <c r="C910">
        <v>188</v>
      </c>
      <c r="D910" t="s">
        <v>902</v>
      </c>
      <c r="E910">
        <v>367816456.172328</v>
      </c>
      <c r="F910">
        <f t="shared" si="202"/>
        <v>15.583333333333334</v>
      </c>
      <c r="G910">
        <f t="shared" si="203"/>
        <v>8.5656311557475124</v>
      </c>
      <c r="AG910">
        <f t="shared" si="204"/>
        <v>15.5</v>
      </c>
      <c r="BF910" s="17"/>
    </row>
    <row r="911" spans="2:58" x14ac:dyDescent="0.25">
      <c r="B911">
        <v>4</v>
      </c>
      <c r="C911">
        <v>189</v>
      </c>
      <c r="D911" t="s">
        <v>903</v>
      </c>
      <c r="E911">
        <v>493865236.363258</v>
      </c>
      <c r="F911">
        <f t="shared" si="202"/>
        <v>15.666666666666666</v>
      </c>
      <c r="G911">
        <f t="shared" si="203"/>
        <v>8.6936084568419201</v>
      </c>
      <c r="AG911">
        <f t="shared" si="204"/>
        <v>15.583333333333334</v>
      </c>
      <c r="BF911" s="17"/>
    </row>
    <row r="912" spans="2:58" x14ac:dyDescent="0.25">
      <c r="B912">
        <v>4</v>
      </c>
      <c r="C912">
        <v>190</v>
      </c>
      <c r="D912" t="s">
        <v>904</v>
      </c>
      <c r="E912">
        <v>535919154.98722899</v>
      </c>
      <c r="F912">
        <f t="shared" si="202"/>
        <v>15.75</v>
      </c>
      <c r="G912">
        <f t="shared" si="203"/>
        <v>8.7290992800079419</v>
      </c>
      <c r="AG912">
        <f t="shared" si="204"/>
        <v>15.666666666666666</v>
      </c>
      <c r="BF912" s="17"/>
    </row>
    <row r="913" spans="2:58" x14ac:dyDescent="0.25">
      <c r="B913">
        <v>4</v>
      </c>
      <c r="C913">
        <v>191</v>
      </c>
      <c r="D913" t="s">
        <v>905</v>
      </c>
      <c r="E913">
        <v>561719680.91182399</v>
      </c>
      <c r="F913">
        <f t="shared" si="202"/>
        <v>15.833333333333334</v>
      </c>
      <c r="G913">
        <f t="shared" si="203"/>
        <v>8.7495196404715969</v>
      </c>
      <c r="AG913">
        <f t="shared" si="204"/>
        <v>15.75</v>
      </c>
      <c r="BF913" s="17"/>
    </row>
    <row r="914" spans="2:58" x14ac:dyDescent="0.25">
      <c r="B914">
        <v>4</v>
      </c>
      <c r="C914">
        <v>192</v>
      </c>
      <c r="D914" t="s">
        <v>906</v>
      </c>
      <c r="E914">
        <v>603544408.82122195</v>
      </c>
      <c r="F914">
        <f t="shared" si="202"/>
        <v>15.916666666666666</v>
      </c>
      <c r="G914">
        <f t="shared" si="203"/>
        <v>8.7807092310140415</v>
      </c>
      <c r="AG914">
        <f t="shared" si="204"/>
        <v>15.833333333333334</v>
      </c>
      <c r="BF914" s="17"/>
    </row>
    <row r="915" spans="2:58" x14ac:dyDescent="0.25">
      <c r="B915">
        <v>4</v>
      </c>
      <c r="C915">
        <v>193</v>
      </c>
      <c r="D915" t="s">
        <v>907</v>
      </c>
      <c r="E915">
        <v>541451179.17755497</v>
      </c>
      <c r="F915">
        <f t="shared" ref="F915:F978" si="205">(C915-1)*5/60</f>
        <v>16</v>
      </c>
      <c r="G915">
        <f t="shared" ref="G915:G978" si="206">LOG10(E915)</f>
        <v>8.7335593038613482</v>
      </c>
      <c r="AG915">
        <f t="shared" si="204"/>
        <v>15.916666666666666</v>
      </c>
      <c r="BF915" s="17"/>
    </row>
    <row r="916" spans="2:58" x14ac:dyDescent="0.25">
      <c r="B916">
        <v>4</v>
      </c>
      <c r="C916">
        <v>194</v>
      </c>
      <c r="D916" t="s">
        <v>908</v>
      </c>
      <c r="E916">
        <v>471431802.63667703</v>
      </c>
      <c r="F916">
        <f t="shared" si="205"/>
        <v>16.083333333333332</v>
      </c>
      <c r="G916">
        <f t="shared" si="206"/>
        <v>8.6734188765415965</v>
      </c>
      <c r="AG916">
        <f t="shared" si="204"/>
        <v>16</v>
      </c>
      <c r="BF916" s="17"/>
    </row>
    <row r="917" spans="2:58" x14ac:dyDescent="0.25">
      <c r="B917">
        <v>4</v>
      </c>
      <c r="C917">
        <v>195</v>
      </c>
      <c r="D917" t="s">
        <v>909</v>
      </c>
      <c r="E917">
        <v>501822451.67290199</v>
      </c>
      <c r="F917">
        <f t="shared" si="205"/>
        <v>16.166666666666668</v>
      </c>
      <c r="G917">
        <f t="shared" si="206"/>
        <v>8.7005500878664446</v>
      </c>
      <c r="AG917">
        <f t="shared" ref="AG917:AG980" si="207">F916</f>
        <v>16.083333333333332</v>
      </c>
      <c r="BF917" s="17"/>
    </row>
    <row r="918" spans="2:58" x14ac:dyDescent="0.25">
      <c r="B918">
        <v>4</v>
      </c>
      <c r="C918">
        <v>196</v>
      </c>
      <c r="D918" t="s">
        <v>910</v>
      </c>
      <c r="E918">
        <v>490959905.56962299</v>
      </c>
      <c r="F918">
        <f t="shared" si="205"/>
        <v>16.25</v>
      </c>
      <c r="G918">
        <f t="shared" si="206"/>
        <v>8.691046026744436</v>
      </c>
      <c r="AG918">
        <f t="shared" si="207"/>
        <v>16.166666666666668</v>
      </c>
      <c r="BF918" s="17"/>
    </row>
    <row r="919" spans="2:58" x14ac:dyDescent="0.25">
      <c r="B919">
        <v>4</v>
      </c>
      <c r="C919">
        <v>197</v>
      </c>
      <c r="D919" t="s">
        <v>911</v>
      </c>
      <c r="E919">
        <v>536738735.35782099</v>
      </c>
      <c r="F919">
        <f t="shared" si="205"/>
        <v>16.333333333333332</v>
      </c>
      <c r="G919">
        <f t="shared" si="206"/>
        <v>8.7297629385795954</v>
      </c>
      <c r="AG919">
        <f t="shared" si="207"/>
        <v>16.25</v>
      </c>
      <c r="BF919" s="17"/>
    </row>
    <row r="920" spans="2:58" x14ac:dyDescent="0.25">
      <c r="B920">
        <v>4</v>
      </c>
      <c r="C920">
        <v>198</v>
      </c>
      <c r="D920" t="s">
        <v>912</v>
      </c>
      <c r="E920">
        <v>489125955.15031302</v>
      </c>
      <c r="F920">
        <f t="shared" si="205"/>
        <v>16.416666666666668</v>
      </c>
      <c r="G920">
        <f t="shared" si="206"/>
        <v>8.689420708986642</v>
      </c>
      <c r="AG920">
        <f t="shared" si="207"/>
        <v>16.333333333333332</v>
      </c>
      <c r="BF920" s="17"/>
    </row>
    <row r="921" spans="2:58" x14ac:dyDescent="0.25">
      <c r="B921">
        <v>4</v>
      </c>
      <c r="C921">
        <v>199</v>
      </c>
      <c r="D921" t="s">
        <v>913</v>
      </c>
      <c r="E921">
        <v>501459964.60638601</v>
      </c>
      <c r="F921">
        <f t="shared" si="205"/>
        <v>16.5</v>
      </c>
      <c r="G921">
        <f t="shared" si="206"/>
        <v>8.7002362656822925</v>
      </c>
      <c r="AG921">
        <f t="shared" si="207"/>
        <v>16.416666666666668</v>
      </c>
      <c r="BF921" s="17"/>
    </row>
    <row r="922" spans="2:58" x14ac:dyDescent="0.25">
      <c r="B922">
        <v>4</v>
      </c>
      <c r="C922">
        <v>200</v>
      </c>
      <c r="D922" t="s">
        <v>914</v>
      </c>
      <c r="E922">
        <v>482545577.43221998</v>
      </c>
      <c r="F922">
        <f t="shared" si="205"/>
        <v>16.583333333333332</v>
      </c>
      <c r="G922">
        <f t="shared" si="206"/>
        <v>8.6835383396331576</v>
      </c>
      <c r="AG922">
        <f t="shared" si="207"/>
        <v>16.5</v>
      </c>
      <c r="BF922" s="17"/>
    </row>
    <row r="923" spans="2:58" x14ac:dyDescent="0.25">
      <c r="B923">
        <v>4</v>
      </c>
      <c r="C923">
        <v>201</v>
      </c>
      <c r="D923" t="s">
        <v>915</v>
      </c>
      <c r="E923">
        <v>419240519.57024199</v>
      </c>
      <c r="F923">
        <f t="shared" si="205"/>
        <v>16.666666666666668</v>
      </c>
      <c r="G923">
        <f t="shared" si="206"/>
        <v>8.6224632505389884</v>
      </c>
      <c r="AG923">
        <f t="shared" si="207"/>
        <v>16.583333333333332</v>
      </c>
      <c r="BF923" s="17"/>
    </row>
    <row r="924" spans="2:58" x14ac:dyDescent="0.25">
      <c r="B924">
        <v>4</v>
      </c>
      <c r="C924">
        <v>202</v>
      </c>
      <c r="D924" t="s">
        <v>916</v>
      </c>
      <c r="E924">
        <v>555815724.49896801</v>
      </c>
      <c r="F924">
        <f t="shared" si="205"/>
        <v>16.75</v>
      </c>
      <c r="G924">
        <f t="shared" si="206"/>
        <v>8.7449308291749475</v>
      </c>
      <c r="AG924">
        <f t="shared" si="207"/>
        <v>16.666666666666668</v>
      </c>
      <c r="BF924" s="17"/>
    </row>
    <row r="925" spans="2:58" x14ac:dyDescent="0.25">
      <c r="B925">
        <v>4</v>
      </c>
      <c r="C925">
        <v>203</v>
      </c>
      <c r="D925" t="s">
        <v>917</v>
      </c>
      <c r="E925">
        <v>530309851.11081302</v>
      </c>
      <c r="F925">
        <f t="shared" si="205"/>
        <v>16.833333333333332</v>
      </c>
      <c r="G925">
        <f t="shared" si="206"/>
        <v>8.7245296947092275</v>
      </c>
      <c r="AG925">
        <f t="shared" si="207"/>
        <v>16.75</v>
      </c>
      <c r="BF925" s="17"/>
    </row>
    <row r="926" spans="2:58" x14ac:dyDescent="0.25">
      <c r="B926">
        <v>4</v>
      </c>
      <c r="C926">
        <v>204</v>
      </c>
      <c r="D926" t="s">
        <v>918</v>
      </c>
      <c r="E926">
        <v>544258611.84729004</v>
      </c>
      <c r="F926">
        <f t="shared" si="205"/>
        <v>16.916666666666668</v>
      </c>
      <c r="G926">
        <f t="shared" si="206"/>
        <v>8.7358053096436183</v>
      </c>
      <c r="AG926">
        <f t="shared" si="207"/>
        <v>16.833333333333332</v>
      </c>
      <c r="BF926" s="17"/>
    </row>
    <row r="927" spans="2:58" x14ac:dyDescent="0.25">
      <c r="B927">
        <v>4</v>
      </c>
      <c r="C927">
        <v>205</v>
      </c>
      <c r="D927" t="s">
        <v>919</v>
      </c>
      <c r="E927">
        <v>601275630.71923101</v>
      </c>
      <c r="F927">
        <f t="shared" si="205"/>
        <v>17</v>
      </c>
      <c r="G927">
        <f t="shared" si="206"/>
        <v>8.779073602550584</v>
      </c>
      <c r="AG927">
        <f t="shared" si="207"/>
        <v>16.916666666666668</v>
      </c>
      <c r="BF927" s="17"/>
    </row>
    <row r="928" spans="2:58" x14ac:dyDescent="0.25">
      <c r="B928">
        <v>4</v>
      </c>
      <c r="C928">
        <v>206</v>
      </c>
      <c r="D928" t="s">
        <v>920</v>
      </c>
      <c r="E928">
        <v>624926938.96211195</v>
      </c>
      <c r="F928">
        <f t="shared" si="205"/>
        <v>17.083333333333332</v>
      </c>
      <c r="G928">
        <f t="shared" si="206"/>
        <v>8.7958292463675587</v>
      </c>
      <c r="AG928">
        <f t="shared" si="207"/>
        <v>17</v>
      </c>
      <c r="BF928" s="17"/>
    </row>
    <row r="929" spans="2:58" x14ac:dyDescent="0.25">
      <c r="B929">
        <v>4</v>
      </c>
      <c r="C929">
        <v>207</v>
      </c>
      <c r="D929" t="s">
        <v>921</v>
      </c>
      <c r="E929">
        <v>627296015.32695603</v>
      </c>
      <c r="F929">
        <f t="shared" si="205"/>
        <v>17.166666666666668</v>
      </c>
      <c r="G929">
        <f t="shared" si="206"/>
        <v>8.7974725288461002</v>
      </c>
      <c r="AG929">
        <f t="shared" si="207"/>
        <v>17.083333333333332</v>
      </c>
      <c r="BF929" s="17"/>
    </row>
    <row r="930" spans="2:58" x14ac:dyDescent="0.25">
      <c r="B930">
        <v>4</v>
      </c>
      <c r="C930">
        <v>208</v>
      </c>
      <c r="D930" t="s">
        <v>922</v>
      </c>
      <c r="E930">
        <v>469614264.92247498</v>
      </c>
      <c r="F930">
        <f t="shared" si="205"/>
        <v>17.25</v>
      </c>
      <c r="G930">
        <f t="shared" si="206"/>
        <v>8.671741280494718</v>
      </c>
      <c r="AG930">
        <f t="shared" si="207"/>
        <v>17.166666666666668</v>
      </c>
      <c r="BF930" s="17"/>
    </row>
    <row r="931" spans="2:58" x14ac:dyDescent="0.25">
      <c r="B931">
        <v>4</v>
      </c>
      <c r="C931">
        <v>209</v>
      </c>
      <c r="D931" t="s">
        <v>923</v>
      </c>
      <c r="E931">
        <v>404901329.733576</v>
      </c>
      <c r="F931">
        <f t="shared" si="205"/>
        <v>17.333333333333332</v>
      </c>
      <c r="G931">
        <f t="shared" si="206"/>
        <v>8.6073492030341736</v>
      </c>
      <c r="AG931">
        <f t="shared" si="207"/>
        <v>17.25</v>
      </c>
      <c r="BF931" s="17"/>
    </row>
    <row r="932" spans="2:58" x14ac:dyDescent="0.25">
      <c r="B932">
        <v>4</v>
      </c>
      <c r="C932">
        <v>210</v>
      </c>
      <c r="D932" t="s">
        <v>924</v>
      </c>
      <c r="E932">
        <v>412993841.62058401</v>
      </c>
      <c r="F932">
        <f t="shared" si="205"/>
        <v>17.416666666666668</v>
      </c>
      <c r="G932">
        <f t="shared" si="206"/>
        <v>8.6159435756996494</v>
      </c>
      <c r="AG932">
        <f t="shared" si="207"/>
        <v>17.333333333333332</v>
      </c>
      <c r="BF932" s="17"/>
    </row>
    <row r="933" spans="2:58" x14ac:dyDescent="0.25">
      <c r="B933">
        <v>4</v>
      </c>
      <c r="C933">
        <v>211</v>
      </c>
      <c r="D933" t="s">
        <v>925</v>
      </c>
      <c r="E933">
        <v>491757521.48294401</v>
      </c>
      <c r="F933">
        <f t="shared" si="205"/>
        <v>17.5</v>
      </c>
      <c r="G933">
        <f t="shared" si="206"/>
        <v>8.6917510112218928</v>
      </c>
      <c r="AG933">
        <f t="shared" si="207"/>
        <v>17.416666666666668</v>
      </c>
      <c r="BF933" s="17"/>
    </row>
    <row r="934" spans="2:58" x14ac:dyDescent="0.25">
      <c r="B934">
        <v>4</v>
      </c>
      <c r="C934">
        <v>212</v>
      </c>
      <c r="D934" t="s">
        <v>926</v>
      </c>
      <c r="E934">
        <v>420553641.66060799</v>
      </c>
      <c r="F934">
        <f t="shared" si="205"/>
        <v>17.583333333333332</v>
      </c>
      <c r="G934">
        <f t="shared" si="206"/>
        <v>8.623821397973213</v>
      </c>
      <c r="AG934">
        <f t="shared" si="207"/>
        <v>17.5</v>
      </c>
      <c r="BF934" s="17"/>
    </row>
    <row r="935" spans="2:58" x14ac:dyDescent="0.25">
      <c r="B935">
        <v>4</v>
      </c>
      <c r="C935">
        <v>213</v>
      </c>
      <c r="D935" t="s">
        <v>927</v>
      </c>
      <c r="E935">
        <v>466884498.27297097</v>
      </c>
      <c r="F935">
        <f t="shared" si="205"/>
        <v>17.666666666666668</v>
      </c>
      <c r="G935">
        <f t="shared" si="206"/>
        <v>8.6692094545127887</v>
      </c>
      <c r="AG935">
        <f t="shared" si="207"/>
        <v>17.583333333333332</v>
      </c>
      <c r="BF935" s="17"/>
    </row>
    <row r="936" spans="2:58" x14ac:dyDescent="0.25">
      <c r="B936">
        <v>4</v>
      </c>
      <c r="C936">
        <v>214</v>
      </c>
      <c r="D936" t="s">
        <v>928</v>
      </c>
      <c r="E936">
        <v>486524355.49473298</v>
      </c>
      <c r="F936">
        <f t="shared" si="205"/>
        <v>17.75</v>
      </c>
      <c r="G936">
        <f t="shared" si="206"/>
        <v>8.6871045860066474</v>
      </c>
      <c r="AG936">
        <f t="shared" si="207"/>
        <v>17.666666666666668</v>
      </c>
      <c r="BF936" s="17"/>
    </row>
    <row r="937" spans="2:58" x14ac:dyDescent="0.25">
      <c r="B937">
        <v>4</v>
      </c>
      <c r="C937">
        <v>215</v>
      </c>
      <c r="D937" t="s">
        <v>929</v>
      </c>
      <c r="E937">
        <v>516868930.264974</v>
      </c>
      <c r="F937">
        <f t="shared" si="205"/>
        <v>17.833333333333332</v>
      </c>
      <c r="G937">
        <f t="shared" si="206"/>
        <v>8.7133804268861628</v>
      </c>
      <c r="AG937">
        <f t="shared" si="207"/>
        <v>17.75</v>
      </c>
      <c r="BF937" s="17"/>
    </row>
    <row r="938" spans="2:58" x14ac:dyDescent="0.25">
      <c r="B938">
        <v>4</v>
      </c>
      <c r="C938">
        <v>216</v>
      </c>
      <c r="D938" t="s">
        <v>930</v>
      </c>
      <c r="E938">
        <v>535548823.53775603</v>
      </c>
      <c r="F938">
        <f t="shared" si="205"/>
        <v>17.916666666666668</v>
      </c>
      <c r="G938">
        <f t="shared" si="206"/>
        <v>8.7287990696150803</v>
      </c>
      <c r="AG938">
        <f t="shared" si="207"/>
        <v>17.833333333333332</v>
      </c>
      <c r="BF938" s="17"/>
    </row>
    <row r="939" spans="2:58" x14ac:dyDescent="0.25">
      <c r="B939">
        <v>4</v>
      </c>
      <c r="C939">
        <v>217</v>
      </c>
      <c r="D939" t="s">
        <v>931</v>
      </c>
      <c r="E939">
        <v>432846260.83850098</v>
      </c>
      <c r="F939">
        <f t="shared" si="205"/>
        <v>18</v>
      </c>
      <c r="G939">
        <f t="shared" si="206"/>
        <v>8.6363336701974927</v>
      </c>
      <c r="AG939">
        <f t="shared" si="207"/>
        <v>17.916666666666668</v>
      </c>
      <c r="BF939" s="17"/>
    </row>
    <row r="940" spans="2:58" x14ac:dyDescent="0.25">
      <c r="B940">
        <v>4</v>
      </c>
      <c r="C940">
        <v>218</v>
      </c>
      <c r="D940" t="s">
        <v>932</v>
      </c>
      <c r="E940">
        <v>495118200.82498503</v>
      </c>
      <c r="F940">
        <f t="shared" si="205"/>
        <v>18.083333333333332</v>
      </c>
      <c r="G940">
        <f t="shared" si="206"/>
        <v>8.6947088915356208</v>
      </c>
      <c r="AG940">
        <f t="shared" si="207"/>
        <v>18</v>
      </c>
      <c r="BF940" s="17"/>
    </row>
    <row r="941" spans="2:58" x14ac:dyDescent="0.25">
      <c r="B941">
        <v>4</v>
      </c>
      <c r="C941">
        <v>219</v>
      </c>
      <c r="D941" t="s">
        <v>933</v>
      </c>
      <c r="E941">
        <v>466153832.561957</v>
      </c>
      <c r="F941">
        <f t="shared" si="205"/>
        <v>18.166666666666668</v>
      </c>
      <c r="G941">
        <f t="shared" si="206"/>
        <v>8.6685292591965002</v>
      </c>
      <c r="AG941">
        <f t="shared" si="207"/>
        <v>18.083333333333332</v>
      </c>
      <c r="BF941" s="17"/>
    </row>
    <row r="942" spans="2:58" x14ac:dyDescent="0.25">
      <c r="B942">
        <v>4</v>
      </c>
      <c r="C942">
        <v>220</v>
      </c>
      <c r="D942" t="s">
        <v>934</v>
      </c>
      <c r="E942">
        <v>491793453.02597898</v>
      </c>
      <c r="F942">
        <f t="shared" si="205"/>
        <v>18.25</v>
      </c>
      <c r="G942">
        <f t="shared" si="206"/>
        <v>8.6917827429191359</v>
      </c>
      <c r="AG942">
        <f t="shared" si="207"/>
        <v>18.166666666666668</v>
      </c>
      <c r="BF942" s="17"/>
    </row>
    <row r="943" spans="2:58" x14ac:dyDescent="0.25">
      <c r="B943">
        <v>4</v>
      </c>
      <c r="C943">
        <v>221</v>
      </c>
      <c r="D943" t="s">
        <v>935</v>
      </c>
      <c r="E943">
        <v>547948863.50629902</v>
      </c>
      <c r="F943">
        <f t="shared" si="205"/>
        <v>18.333333333333332</v>
      </c>
      <c r="G943">
        <f t="shared" si="206"/>
        <v>8.7387400305039247</v>
      </c>
      <c r="AG943">
        <f t="shared" si="207"/>
        <v>18.25</v>
      </c>
      <c r="BF943" s="17"/>
    </row>
    <row r="944" spans="2:58" x14ac:dyDescent="0.25">
      <c r="B944">
        <v>4</v>
      </c>
      <c r="C944">
        <v>222</v>
      </c>
      <c r="D944" t="s">
        <v>936</v>
      </c>
      <c r="E944">
        <v>520855807.87620598</v>
      </c>
      <c r="F944">
        <f t="shared" si="205"/>
        <v>18.416666666666668</v>
      </c>
      <c r="G944">
        <f t="shared" si="206"/>
        <v>8.7167175111864399</v>
      </c>
      <c r="AG944">
        <f t="shared" si="207"/>
        <v>18.333333333333332</v>
      </c>
      <c r="BF944" s="17"/>
    </row>
    <row r="945" spans="2:61" x14ac:dyDescent="0.25">
      <c r="B945">
        <v>4</v>
      </c>
      <c r="C945">
        <v>223</v>
      </c>
      <c r="D945" t="s">
        <v>937</v>
      </c>
      <c r="E945">
        <v>521574333.86181998</v>
      </c>
      <c r="F945">
        <f t="shared" si="205"/>
        <v>18.5</v>
      </c>
      <c r="G945">
        <f t="shared" si="206"/>
        <v>8.7173162120635173</v>
      </c>
      <c r="AG945">
        <f t="shared" si="207"/>
        <v>18.416666666666668</v>
      </c>
      <c r="BF945" s="17"/>
    </row>
    <row r="946" spans="2:61" x14ac:dyDescent="0.25">
      <c r="B946">
        <v>4</v>
      </c>
      <c r="C946">
        <v>224</v>
      </c>
      <c r="D946" t="s">
        <v>938</v>
      </c>
      <c r="E946">
        <v>429133313.61014402</v>
      </c>
      <c r="F946">
        <f t="shared" si="205"/>
        <v>18.583333333333332</v>
      </c>
      <c r="G946">
        <f t="shared" si="206"/>
        <v>8.6325922301128895</v>
      </c>
      <c r="AG946">
        <f t="shared" si="207"/>
        <v>18.5</v>
      </c>
      <c r="BF946" s="17"/>
    </row>
    <row r="947" spans="2:61" x14ac:dyDescent="0.25">
      <c r="B947">
        <v>4</v>
      </c>
      <c r="C947">
        <v>225</v>
      </c>
      <c r="D947" t="s">
        <v>939</v>
      </c>
      <c r="E947">
        <v>421761520.89927202</v>
      </c>
      <c r="F947">
        <f t="shared" si="205"/>
        <v>18.666666666666668</v>
      </c>
      <c r="G947">
        <f t="shared" si="206"/>
        <v>8.6250669546746597</v>
      </c>
      <c r="AG947">
        <f t="shared" si="207"/>
        <v>18.583333333333332</v>
      </c>
      <c r="BF947" s="17"/>
    </row>
    <row r="948" spans="2:61" x14ac:dyDescent="0.25">
      <c r="B948">
        <v>4</v>
      </c>
      <c r="C948">
        <v>226</v>
      </c>
      <c r="D948" t="s">
        <v>940</v>
      </c>
      <c r="E948">
        <v>508087917.81116003</v>
      </c>
      <c r="F948">
        <f t="shared" si="205"/>
        <v>18.75</v>
      </c>
      <c r="G948">
        <f t="shared" si="206"/>
        <v>8.7059388676315503</v>
      </c>
      <c r="AG948">
        <f t="shared" si="207"/>
        <v>18.666666666666668</v>
      </c>
      <c r="BF948" s="17"/>
    </row>
    <row r="949" spans="2:61" x14ac:dyDescent="0.25">
      <c r="B949">
        <v>4</v>
      </c>
      <c r="C949">
        <v>227</v>
      </c>
      <c r="D949" t="s">
        <v>941</v>
      </c>
      <c r="E949">
        <v>520793962.81244397</v>
      </c>
      <c r="F949">
        <f t="shared" si="205"/>
        <v>18.833333333333332</v>
      </c>
      <c r="G949">
        <f t="shared" si="206"/>
        <v>8.7166659411276495</v>
      </c>
      <c r="AG949">
        <f t="shared" si="207"/>
        <v>18.75</v>
      </c>
      <c r="BF949" s="17"/>
    </row>
    <row r="950" spans="2:61" x14ac:dyDescent="0.25">
      <c r="B950">
        <v>4</v>
      </c>
      <c r="C950">
        <v>228</v>
      </c>
      <c r="D950" t="s">
        <v>942</v>
      </c>
      <c r="E950">
        <v>516653145.12214798</v>
      </c>
      <c r="F950">
        <f t="shared" si="205"/>
        <v>18.916666666666668</v>
      </c>
      <c r="G950">
        <f t="shared" si="206"/>
        <v>8.7131990774976984</v>
      </c>
      <c r="AG950">
        <f t="shared" si="207"/>
        <v>18.833333333333332</v>
      </c>
      <c r="BF950" s="17"/>
    </row>
    <row r="951" spans="2:61" x14ac:dyDescent="0.25">
      <c r="B951">
        <v>4</v>
      </c>
      <c r="C951">
        <v>229</v>
      </c>
      <c r="D951" t="s">
        <v>943</v>
      </c>
      <c r="E951">
        <v>553109365.49781501</v>
      </c>
      <c r="F951">
        <f t="shared" si="205"/>
        <v>19</v>
      </c>
      <c r="G951">
        <f t="shared" si="206"/>
        <v>8.7428110122019191</v>
      </c>
      <c r="AG951">
        <f t="shared" si="207"/>
        <v>18.916666666666668</v>
      </c>
      <c r="BF951" s="17"/>
    </row>
    <row r="952" spans="2:61" x14ac:dyDescent="0.25">
      <c r="B952">
        <v>4</v>
      </c>
      <c r="C952">
        <v>230</v>
      </c>
      <c r="D952" t="s">
        <v>944</v>
      </c>
      <c r="E952">
        <v>568875661.266693</v>
      </c>
      <c r="F952">
        <f t="shared" si="205"/>
        <v>19.083333333333332</v>
      </c>
      <c r="G952">
        <f t="shared" si="206"/>
        <v>8.755017353342943</v>
      </c>
      <c r="AG952">
        <f t="shared" si="207"/>
        <v>19</v>
      </c>
      <c r="BF952" s="17"/>
    </row>
    <row r="953" spans="2:61" x14ac:dyDescent="0.25">
      <c r="B953">
        <v>4</v>
      </c>
      <c r="C953">
        <v>231</v>
      </c>
      <c r="D953" t="s">
        <v>945</v>
      </c>
      <c r="E953">
        <v>512777827.39470398</v>
      </c>
      <c r="F953">
        <f t="shared" si="205"/>
        <v>19.166666666666668</v>
      </c>
      <c r="G953">
        <f t="shared" si="206"/>
        <v>8.7099292379454027</v>
      </c>
      <c r="AG953">
        <f t="shared" si="207"/>
        <v>19.083333333333332</v>
      </c>
      <c r="BF953" s="17"/>
    </row>
    <row r="954" spans="2:61" x14ac:dyDescent="0.25">
      <c r="B954">
        <v>4</v>
      </c>
      <c r="C954">
        <v>232</v>
      </c>
      <c r="D954" t="s">
        <v>946</v>
      </c>
      <c r="E954">
        <v>600029077.40487099</v>
      </c>
      <c r="F954">
        <f t="shared" si="205"/>
        <v>19.25</v>
      </c>
      <c r="G954">
        <f t="shared" si="206"/>
        <v>8.7781722968011415</v>
      </c>
      <c r="AG954">
        <f t="shared" si="207"/>
        <v>19.166666666666668</v>
      </c>
      <c r="BF954" s="17"/>
    </row>
    <row r="955" spans="2:61" x14ac:dyDescent="0.25">
      <c r="B955">
        <v>4</v>
      </c>
      <c r="C955">
        <v>233</v>
      </c>
      <c r="D955" t="s">
        <v>947</v>
      </c>
      <c r="E955">
        <v>569685224.36476195</v>
      </c>
      <c r="F955">
        <f t="shared" si="205"/>
        <v>19.333333333333332</v>
      </c>
      <c r="G955">
        <f t="shared" si="206"/>
        <v>8.7556349555281798</v>
      </c>
      <c r="AG955">
        <f t="shared" si="207"/>
        <v>19.25</v>
      </c>
      <c r="BF955" s="17"/>
    </row>
    <row r="956" spans="2:61" x14ac:dyDescent="0.25">
      <c r="B956">
        <v>4</v>
      </c>
      <c r="C956">
        <v>234</v>
      </c>
      <c r="D956" t="s">
        <v>948</v>
      </c>
      <c r="E956">
        <v>525444261.43001801</v>
      </c>
      <c r="F956">
        <f t="shared" si="205"/>
        <v>19.416666666666668</v>
      </c>
      <c r="G956">
        <f t="shared" si="206"/>
        <v>8.72052665330955</v>
      </c>
      <c r="AG956">
        <f t="shared" si="207"/>
        <v>19.333333333333332</v>
      </c>
      <c r="BF956" s="17"/>
    </row>
    <row r="957" spans="2:61" x14ac:dyDescent="0.25">
      <c r="B957">
        <v>4</v>
      </c>
      <c r="C957">
        <v>235</v>
      </c>
      <c r="D957" t="s">
        <v>949</v>
      </c>
      <c r="E957">
        <v>553994365.86191702</v>
      </c>
      <c r="F957">
        <f t="shared" si="205"/>
        <v>19.5</v>
      </c>
      <c r="G957">
        <f t="shared" si="206"/>
        <v>8.74350534796395</v>
      </c>
      <c r="AG957">
        <f t="shared" si="207"/>
        <v>19.416666666666668</v>
      </c>
      <c r="BF957" s="17"/>
    </row>
    <row r="958" spans="2:61" x14ac:dyDescent="0.25">
      <c r="B958">
        <v>5</v>
      </c>
      <c r="C958">
        <v>1</v>
      </c>
      <c r="D958" t="s">
        <v>950</v>
      </c>
      <c r="E958">
        <v>2653826.6136303102</v>
      </c>
      <c r="F958">
        <f t="shared" si="205"/>
        <v>0</v>
      </c>
      <c r="G958">
        <f t="shared" si="206"/>
        <v>6.4238725450531318</v>
      </c>
      <c r="AG958">
        <f t="shared" si="207"/>
        <v>19.5</v>
      </c>
      <c r="BF958" s="17"/>
    </row>
    <row r="959" spans="2:61" x14ac:dyDescent="0.25">
      <c r="B959">
        <v>5</v>
      </c>
      <c r="C959">
        <v>2</v>
      </c>
      <c r="D959" t="s">
        <v>951</v>
      </c>
      <c r="E959">
        <v>2232140.0781531199</v>
      </c>
      <c r="F959">
        <f t="shared" si="205"/>
        <v>8.3333333333333329E-2</v>
      </c>
      <c r="G959">
        <f t="shared" si="206"/>
        <v>6.3487214453103604</v>
      </c>
      <c r="AG959" s="9">
        <f>F958</f>
        <v>0</v>
      </c>
      <c r="BF959" s="17"/>
      <c r="BI959">
        <v>10</v>
      </c>
    </row>
    <row r="960" spans="2:61" x14ac:dyDescent="0.25">
      <c r="B960">
        <v>5</v>
      </c>
      <c r="C960">
        <v>3</v>
      </c>
      <c r="D960" t="s">
        <v>952</v>
      </c>
      <c r="E960">
        <v>3179495.1316570598</v>
      </c>
      <c r="F960">
        <f t="shared" si="205"/>
        <v>0.16666666666666666</v>
      </c>
      <c r="G960">
        <f t="shared" si="206"/>
        <v>6.5023581643420902</v>
      </c>
      <c r="AG960">
        <f t="shared" si="207"/>
        <v>8.3333333333333329E-2</v>
      </c>
      <c r="BF960" s="17"/>
    </row>
    <row r="961" spans="2:58" x14ac:dyDescent="0.25">
      <c r="B961">
        <v>5</v>
      </c>
      <c r="C961">
        <v>4</v>
      </c>
      <c r="D961" t="s">
        <v>953</v>
      </c>
      <c r="E961">
        <v>4100410.3047163198</v>
      </c>
      <c r="F961">
        <f t="shared" si="205"/>
        <v>0.25</v>
      </c>
      <c r="G961">
        <f t="shared" si="206"/>
        <v>6.6128273162705931</v>
      </c>
      <c r="AG961">
        <f t="shared" si="207"/>
        <v>0.16666666666666666</v>
      </c>
      <c r="BF961" s="17"/>
    </row>
    <row r="962" spans="2:58" x14ac:dyDescent="0.25">
      <c r="B962">
        <v>5</v>
      </c>
      <c r="C962">
        <v>5</v>
      </c>
      <c r="D962" t="s">
        <v>954</v>
      </c>
      <c r="E962">
        <v>3420403.6634476101</v>
      </c>
      <c r="F962">
        <f t="shared" si="205"/>
        <v>0.33333333333333331</v>
      </c>
      <c r="G962">
        <f t="shared" si="206"/>
        <v>6.5340773629165989</v>
      </c>
      <c r="AG962">
        <f t="shared" si="207"/>
        <v>0.25</v>
      </c>
      <c r="BF962" s="17"/>
    </row>
    <row r="963" spans="2:58" x14ac:dyDescent="0.25">
      <c r="B963">
        <v>5</v>
      </c>
      <c r="C963">
        <v>6</v>
      </c>
      <c r="D963" t="s">
        <v>955</v>
      </c>
      <c r="E963">
        <v>2841899.19582558</v>
      </c>
      <c r="F963">
        <f t="shared" si="205"/>
        <v>0.41666666666666669</v>
      </c>
      <c r="G963">
        <f t="shared" si="206"/>
        <v>6.4536086691322234</v>
      </c>
      <c r="AG963">
        <f t="shared" si="207"/>
        <v>0.33333333333333331</v>
      </c>
      <c r="BF963" s="17"/>
    </row>
    <row r="964" spans="2:58" x14ac:dyDescent="0.25">
      <c r="B964">
        <v>5</v>
      </c>
      <c r="C964">
        <v>7</v>
      </c>
      <c r="D964" t="s">
        <v>956</v>
      </c>
      <c r="E964">
        <v>3101719.30284933</v>
      </c>
      <c r="F964">
        <f t="shared" si="205"/>
        <v>0.5</v>
      </c>
      <c r="G964">
        <f t="shared" si="206"/>
        <v>6.4916024927878695</v>
      </c>
      <c r="AG964">
        <f t="shared" si="207"/>
        <v>0.41666666666666669</v>
      </c>
      <c r="BF964" s="17"/>
    </row>
    <row r="965" spans="2:58" x14ac:dyDescent="0.25">
      <c r="B965">
        <v>5</v>
      </c>
      <c r="C965">
        <v>8</v>
      </c>
      <c r="D965" t="s">
        <v>957</v>
      </c>
      <c r="E965">
        <v>3942276.06699047</v>
      </c>
      <c r="F965">
        <f t="shared" si="205"/>
        <v>0.58333333333333337</v>
      </c>
      <c r="G965">
        <f t="shared" si="206"/>
        <v>6.595747033482886</v>
      </c>
      <c r="AG965">
        <f t="shared" si="207"/>
        <v>0.5</v>
      </c>
      <c r="BF965" s="17"/>
    </row>
    <row r="966" spans="2:58" x14ac:dyDescent="0.25">
      <c r="B966">
        <v>5</v>
      </c>
      <c r="C966">
        <v>9</v>
      </c>
      <c r="D966" t="s">
        <v>958</v>
      </c>
      <c r="E966">
        <v>4750295.98268109</v>
      </c>
      <c r="F966">
        <f t="shared" si="205"/>
        <v>0.66666666666666663</v>
      </c>
      <c r="G966">
        <f t="shared" si="206"/>
        <v>6.6767206706017905</v>
      </c>
      <c r="AG966">
        <f t="shared" si="207"/>
        <v>0.58333333333333337</v>
      </c>
      <c r="BF966" s="17"/>
    </row>
    <row r="967" spans="2:58" x14ac:dyDescent="0.25">
      <c r="B967">
        <v>5</v>
      </c>
      <c r="C967">
        <v>10</v>
      </c>
      <c r="D967" t="s">
        <v>959</v>
      </c>
      <c r="E967">
        <v>4592475.3333600601</v>
      </c>
      <c r="F967">
        <f t="shared" si="205"/>
        <v>0.75</v>
      </c>
      <c r="G967">
        <f t="shared" si="206"/>
        <v>6.6620468323454274</v>
      </c>
      <c r="AG967">
        <f t="shared" si="207"/>
        <v>0.66666666666666663</v>
      </c>
      <c r="BF967" s="17"/>
    </row>
    <row r="968" spans="2:58" x14ac:dyDescent="0.25">
      <c r="B968">
        <v>5</v>
      </c>
      <c r="C968">
        <v>11</v>
      </c>
      <c r="D968" t="s">
        <v>960</v>
      </c>
      <c r="E968">
        <v>5507768.3059805399</v>
      </c>
      <c r="F968">
        <f t="shared" si="205"/>
        <v>0.83333333333333337</v>
      </c>
      <c r="G968">
        <f t="shared" si="206"/>
        <v>6.7409756626033026</v>
      </c>
      <c r="AG968">
        <f t="shared" si="207"/>
        <v>0.75</v>
      </c>
      <c r="BF968" s="17"/>
    </row>
    <row r="969" spans="2:58" x14ac:dyDescent="0.25">
      <c r="B969">
        <v>5</v>
      </c>
      <c r="C969">
        <v>12</v>
      </c>
      <c r="D969" t="s">
        <v>961</v>
      </c>
      <c r="E969">
        <v>5579562.9303300697</v>
      </c>
      <c r="F969">
        <f t="shared" si="205"/>
        <v>0.91666666666666663</v>
      </c>
      <c r="G969">
        <f t="shared" si="206"/>
        <v>6.7466001802314448</v>
      </c>
      <c r="AG969">
        <f t="shared" si="207"/>
        <v>0.83333333333333337</v>
      </c>
      <c r="BF969" s="17"/>
    </row>
    <row r="970" spans="2:58" x14ac:dyDescent="0.25">
      <c r="B970">
        <v>5</v>
      </c>
      <c r="C970">
        <v>13</v>
      </c>
      <c r="D970" t="s">
        <v>962</v>
      </c>
      <c r="E970">
        <v>5512761.7037206199</v>
      </c>
      <c r="F970">
        <f t="shared" si="205"/>
        <v>1</v>
      </c>
      <c r="G970">
        <f t="shared" si="206"/>
        <v>6.7413692199423707</v>
      </c>
      <c r="AG970">
        <f t="shared" si="207"/>
        <v>0.91666666666666663</v>
      </c>
      <c r="BF970" s="17"/>
    </row>
    <row r="971" spans="2:58" x14ac:dyDescent="0.25">
      <c r="B971">
        <v>5</v>
      </c>
      <c r="C971">
        <v>14</v>
      </c>
      <c r="D971" t="s">
        <v>963</v>
      </c>
      <c r="E971">
        <v>6277771.3989168899</v>
      </c>
      <c r="F971">
        <f t="shared" si="205"/>
        <v>1.0833333333333333</v>
      </c>
      <c r="G971">
        <f t="shared" si="206"/>
        <v>6.7978054970925132</v>
      </c>
      <c r="AG971">
        <f t="shared" si="207"/>
        <v>1</v>
      </c>
      <c r="BF971" s="17"/>
    </row>
    <row r="972" spans="2:58" x14ac:dyDescent="0.25">
      <c r="B972">
        <v>5</v>
      </c>
      <c r="C972">
        <v>15</v>
      </c>
      <c r="D972" t="s">
        <v>964</v>
      </c>
      <c r="E972">
        <v>7073186.1488373</v>
      </c>
      <c r="F972">
        <f t="shared" si="205"/>
        <v>1.1666666666666667</v>
      </c>
      <c r="G972">
        <f t="shared" si="206"/>
        <v>6.8496150877938913</v>
      </c>
      <c r="AG972">
        <f t="shared" si="207"/>
        <v>1.0833333333333333</v>
      </c>
      <c r="BF972" s="17"/>
    </row>
    <row r="973" spans="2:58" x14ac:dyDescent="0.25">
      <c r="B973">
        <v>5</v>
      </c>
      <c r="C973">
        <v>16</v>
      </c>
      <c r="D973" t="s">
        <v>965</v>
      </c>
      <c r="E973">
        <v>8945288.5243390705</v>
      </c>
      <c r="F973">
        <f t="shared" si="205"/>
        <v>1.25</v>
      </c>
      <c r="G973">
        <f t="shared" si="206"/>
        <v>6.9515943530093196</v>
      </c>
      <c r="AG973">
        <f t="shared" si="207"/>
        <v>1.1666666666666667</v>
      </c>
      <c r="BF973" s="17"/>
    </row>
    <row r="974" spans="2:58" x14ac:dyDescent="0.25">
      <c r="B974">
        <v>5</v>
      </c>
      <c r="C974">
        <v>17</v>
      </c>
      <c r="D974" t="s">
        <v>966</v>
      </c>
      <c r="E974">
        <v>9832564.2408440094</v>
      </c>
      <c r="F974">
        <f t="shared" si="205"/>
        <v>1.3333333333333333</v>
      </c>
      <c r="G974">
        <f t="shared" si="206"/>
        <v>6.9926667925445791</v>
      </c>
      <c r="AG974">
        <f t="shared" si="207"/>
        <v>1.25</v>
      </c>
      <c r="BF974" s="17"/>
    </row>
    <row r="975" spans="2:58" x14ac:dyDescent="0.25">
      <c r="B975">
        <v>5</v>
      </c>
      <c r="C975">
        <v>18</v>
      </c>
      <c r="D975" t="s">
        <v>967</v>
      </c>
      <c r="E975">
        <v>11177433.5174026</v>
      </c>
      <c r="F975">
        <f t="shared" si="205"/>
        <v>1.4166666666666667</v>
      </c>
      <c r="G975">
        <f t="shared" si="206"/>
        <v>7.0483420953943696</v>
      </c>
      <c r="AG975">
        <f t="shared" si="207"/>
        <v>1.3333333333333333</v>
      </c>
      <c r="BF975" s="17"/>
    </row>
    <row r="976" spans="2:58" x14ac:dyDescent="0.25">
      <c r="B976">
        <v>5</v>
      </c>
      <c r="C976">
        <v>19</v>
      </c>
      <c r="D976" t="s">
        <v>968</v>
      </c>
      <c r="E976">
        <v>11459362.8838557</v>
      </c>
      <c r="F976">
        <f t="shared" si="205"/>
        <v>1.5</v>
      </c>
      <c r="G976">
        <f t="shared" si="206"/>
        <v>7.0591604724553232</v>
      </c>
      <c r="AG976">
        <f t="shared" si="207"/>
        <v>1.4166666666666667</v>
      </c>
      <c r="BF976" s="17"/>
    </row>
    <row r="977" spans="2:58" x14ac:dyDescent="0.25">
      <c r="B977">
        <v>5</v>
      </c>
      <c r="C977">
        <v>20</v>
      </c>
      <c r="D977" t="s">
        <v>969</v>
      </c>
      <c r="E977">
        <v>13854594.071585599</v>
      </c>
      <c r="F977">
        <f t="shared" si="205"/>
        <v>1.5833333333333333</v>
      </c>
      <c r="G977">
        <f t="shared" si="206"/>
        <v>7.1415938058271635</v>
      </c>
      <c r="AG977">
        <f t="shared" si="207"/>
        <v>1.5</v>
      </c>
      <c r="BF977" s="17"/>
    </row>
    <row r="978" spans="2:58" x14ac:dyDescent="0.25">
      <c r="B978">
        <v>5</v>
      </c>
      <c r="C978">
        <v>21</v>
      </c>
      <c r="D978" t="s">
        <v>970</v>
      </c>
      <c r="E978">
        <v>15508983.3358128</v>
      </c>
      <c r="F978">
        <f t="shared" si="205"/>
        <v>1.6666666666666667</v>
      </c>
      <c r="G978">
        <f t="shared" si="206"/>
        <v>7.1905833293340402</v>
      </c>
      <c r="AG978">
        <f t="shared" si="207"/>
        <v>1.5833333333333333</v>
      </c>
      <c r="BF978" s="17"/>
    </row>
    <row r="979" spans="2:58" x14ac:dyDescent="0.25">
      <c r="B979">
        <v>5</v>
      </c>
      <c r="C979">
        <v>22</v>
      </c>
      <c r="D979" t="s">
        <v>971</v>
      </c>
      <c r="E979">
        <v>17941740.3989878</v>
      </c>
      <c r="F979">
        <f t="shared" ref="F979:F1042" si="208">(C979-1)*5/60</f>
        <v>1.75</v>
      </c>
      <c r="G979">
        <f t="shared" ref="G979:G1042" si="209">LOG10(E979)</f>
        <v>7.2538645685305898</v>
      </c>
      <c r="AG979">
        <f t="shared" si="207"/>
        <v>1.6666666666666667</v>
      </c>
      <c r="BF979" s="17"/>
    </row>
    <row r="980" spans="2:58" x14ac:dyDescent="0.25">
      <c r="B980">
        <v>5</v>
      </c>
      <c r="C980">
        <v>23</v>
      </c>
      <c r="D980" t="s">
        <v>972</v>
      </c>
      <c r="E980">
        <v>22786195.585143499</v>
      </c>
      <c r="F980">
        <f t="shared" si="208"/>
        <v>1.8333333333333333</v>
      </c>
      <c r="G980">
        <f t="shared" si="209"/>
        <v>7.357671820823148</v>
      </c>
      <c r="AG980">
        <f t="shared" si="207"/>
        <v>1.75</v>
      </c>
      <c r="BF980" s="17"/>
    </row>
    <row r="981" spans="2:58" x14ac:dyDescent="0.25">
      <c r="B981">
        <v>5</v>
      </c>
      <c r="C981">
        <v>24</v>
      </c>
      <c r="D981" t="s">
        <v>973</v>
      </c>
      <c r="E981">
        <v>29806723.258150999</v>
      </c>
      <c r="F981">
        <f t="shared" si="208"/>
        <v>1.9166666666666667</v>
      </c>
      <c r="G981">
        <f t="shared" si="209"/>
        <v>7.4743142353710414</v>
      </c>
      <c r="AG981">
        <f t="shared" ref="AG981:AG1044" si="210">F980</f>
        <v>1.8333333333333333</v>
      </c>
      <c r="BF981" s="17"/>
    </row>
    <row r="982" spans="2:58" x14ac:dyDescent="0.25">
      <c r="B982">
        <v>5</v>
      </c>
      <c r="C982">
        <v>25</v>
      </c>
      <c r="D982" t="s">
        <v>974</v>
      </c>
      <c r="E982">
        <v>34131059.724440098</v>
      </c>
      <c r="F982">
        <f t="shared" si="208"/>
        <v>2</v>
      </c>
      <c r="G982">
        <f t="shared" si="209"/>
        <v>7.5331497727594998</v>
      </c>
      <c r="AG982">
        <f t="shared" si="210"/>
        <v>1.9166666666666667</v>
      </c>
      <c r="BF982" s="17"/>
    </row>
    <row r="983" spans="2:58" x14ac:dyDescent="0.25">
      <c r="B983">
        <v>5</v>
      </c>
      <c r="C983">
        <v>26</v>
      </c>
      <c r="D983" t="s">
        <v>975</v>
      </c>
      <c r="E983">
        <v>35441775.237920403</v>
      </c>
      <c r="F983">
        <f t="shared" si="208"/>
        <v>2.0833333333333335</v>
      </c>
      <c r="G983">
        <f t="shared" si="209"/>
        <v>7.5495154670729114</v>
      </c>
      <c r="AG983">
        <f t="shared" si="210"/>
        <v>2</v>
      </c>
      <c r="BF983" s="17"/>
    </row>
    <row r="984" spans="2:58" x14ac:dyDescent="0.25">
      <c r="B984">
        <v>5</v>
      </c>
      <c r="C984">
        <v>27</v>
      </c>
      <c r="D984" t="s">
        <v>976</v>
      </c>
      <c r="E984">
        <v>40363311.952727899</v>
      </c>
      <c r="F984">
        <f t="shared" si="208"/>
        <v>2.1666666666666665</v>
      </c>
      <c r="G984">
        <f t="shared" si="209"/>
        <v>7.6059867944276345</v>
      </c>
      <c r="AG984">
        <f t="shared" si="210"/>
        <v>2.0833333333333335</v>
      </c>
      <c r="BF984" s="17"/>
    </row>
    <row r="985" spans="2:58" x14ac:dyDescent="0.25">
      <c r="B985">
        <v>5</v>
      </c>
      <c r="C985">
        <v>28</v>
      </c>
      <c r="D985" t="s">
        <v>977</v>
      </c>
      <c r="E985">
        <v>51493225.722493201</v>
      </c>
      <c r="F985">
        <f t="shared" si="208"/>
        <v>2.25</v>
      </c>
      <c r="G985">
        <f t="shared" si="209"/>
        <v>7.7117500984615113</v>
      </c>
      <c r="AG985">
        <f t="shared" si="210"/>
        <v>2.1666666666666665</v>
      </c>
      <c r="BF985" s="17"/>
    </row>
    <row r="986" spans="2:58" x14ac:dyDescent="0.25">
      <c r="B986">
        <v>5</v>
      </c>
      <c r="C986">
        <v>29</v>
      </c>
      <c r="D986" t="s">
        <v>978</v>
      </c>
      <c r="E986">
        <v>65877415.619441003</v>
      </c>
      <c r="F986">
        <f t="shared" si="208"/>
        <v>2.3333333333333335</v>
      </c>
      <c r="G986">
        <f t="shared" si="209"/>
        <v>7.8187365533964535</v>
      </c>
      <c r="AG986">
        <f t="shared" si="210"/>
        <v>2.25</v>
      </c>
      <c r="BF986" s="17"/>
    </row>
    <row r="987" spans="2:58" x14ac:dyDescent="0.25">
      <c r="B987">
        <v>5</v>
      </c>
      <c r="C987">
        <v>30</v>
      </c>
      <c r="D987" t="s">
        <v>979</v>
      </c>
      <c r="E987">
        <v>69334769.926288605</v>
      </c>
      <c r="F987">
        <f t="shared" si="208"/>
        <v>2.4166666666666665</v>
      </c>
      <c r="G987">
        <f t="shared" si="209"/>
        <v>7.8409510787709307</v>
      </c>
      <c r="AG987">
        <f t="shared" si="210"/>
        <v>2.3333333333333335</v>
      </c>
      <c r="BF987" s="17"/>
    </row>
    <row r="988" spans="2:58" x14ac:dyDescent="0.25">
      <c r="B988">
        <v>5</v>
      </c>
      <c r="C988">
        <v>31</v>
      </c>
      <c r="D988" t="s">
        <v>980</v>
      </c>
      <c r="E988">
        <v>91146801.525705203</v>
      </c>
      <c r="F988">
        <f t="shared" si="208"/>
        <v>2.5</v>
      </c>
      <c r="G988">
        <f t="shared" si="209"/>
        <v>7.9597414332311613</v>
      </c>
      <c r="AG988">
        <f t="shared" si="210"/>
        <v>2.4166666666666665</v>
      </c>
      <c r="BF988" s="17"/>
    </row>
    <row r="989" spans="2:58" x14ac:dyDescent="0.25">
      <c r="B989">
        <v>5</v>
      </c>
      <c r="C989">
        <v>32</v>
      </c>
      <c r="D989" t="s">
        <v>981</v>
      </c>
      <c r="E989">
        <v>85366169.893741995</v>
      </c>
      <c r="F989">
        <f t="shared" si="208"/>
        <v>2.5833333333333335</v>
      </c>
      <c r="G989">
        <f t="shared" si="209"/>
        <v>7.9312857964582442</v>
      </c>
      <c r="AG989">
        <f t="shared" si="210"/>
        <v>2.5</v>
      </c>
      <c r="BF989" s="17"/>
    </row>
    <row r="990" spans="2:58" x14ac:dyDescent="0.25">
      <c r="B990">
        <v>5</v>
      </c>
      <c r="C990">
        <v>33</v>
      </c>
      <c r="D990" t="s">
        <v>982</v>
      </c>
      <c r="E990">
        <v>91678174.357577801</v>
      </c>
      <c r="F990">
        <f t="shared" si="208"/>
        <v>2.6666666666666665</v>
      </c>
      <c r="G990">
        <f t="shared" si="209"/>
        <v>7.9622659563431633</v>
      </c>
      <c r="AG990">
        <f t="shared" si="210"/>
        <v>2.5833333333333335</v>
      </c>
      <c r="BF990" s="17"/>
    </row>
    <row r="991" spans="2:58" x14ac:dyDescent="0.25">
      <c r="B991">
        <v>5</v>
      </c>
      <c r="C991">
        <v>34</v>
      </c>
      <c r="D991" t="s">
        <v>983</v>
      </c>
      <c r="E991">
        <v>119579230.538798</v>
      </c>
      <c r="F991">
        <f t="shared" si="208"/>
        <v>2.75</v>
      </c>
      <c r="G991">
        <f t="shared" si="209"/>
        <v>8.0776557545212508</v>
      </c>
      <c r="AG991">
        <f t="shared" si="210"/>
        <v>2.6666666666666665</v>
      </c>
      <c r="BF991" s="17"/>
    </row>
    <row r="992" spans="2:58" x14ac:dyDescent="0.25">
      <c r="B992">
        <v>5</v>
      </c>
      <c r="C992">
        <v>35</v>
      </c>
      <c r="D992" t="s">
        <v>984</v>
      </c>
      <c r="E992">
        <v>108327746.540819</v>
      </c>
      <c r="F992">
        <f t="shared" si="208"/>
        <v>2.8333333333333335</v>
      </c>
      <c r="G992">
        <f t="shared" si="209"/>
        <v>8.0347397089448211</v>
      </c>
      <c r="AG992">
        <f t="shared" si="210"/>
        <v>2.75</v>
      </c>
      <c r="BF992" s="17"/>
    </row>
    <row r="993" spans="2:58" x14ac:dyDescent="0.25">
      <c r="B993">
        <v>5</v>
      </c>
      <c r="C993">
        <v>36</v>
      </c>
      <c r="D993" t="s">
        <v>985</v>
      </c>
      <c r="E993">
        <v>110076416.555766</v>
      </c>
      <c r="F993">
        <f t="shared" si="208"/>
        <v>2.9166666666666665</v>
      </c>
      <c r="G993">
        <f t="shared" si="209"/>
        <v>8.0416942830336211</v>
      </c>
      <c r="AG993">
        <f t="shared" si="210"/>
        <v>2.8333333333333335</v>
      </c>
      <c r="BF993" s="17"/>
    </row>
    <row r="994" spans="2:58" x14ac:dyDescent="0.25">
      <c r="B994">
        <v>5</v>
      </c>
      <c r="C994">
        <v>37</v>
      </c>
      <c r="D994" t="s">
        <v>986</v>
      </c>
      <c r="E994">
        <v>123721859.79541799</v>
      </c>
      <c r="F994">
        <f t="shared" si="208"/>
        <v>3</v>
      </c>
      <c r="G994">
        <f t="shared" si="209"/>
        <v>8.0924464397244229</v>
      </c>
      <c r="AG994">
        <f t="shared" si="210"/>
        <v>2.9166666666666665</v>
      </c>
      <c r="BF994" s="17"/>
    </row>
    <row r="995" spans="2:58" x14ac:dyDescent="0.25">
      <c r="B995">
        <v>5</v>
      </c>
      <c r="C995">
        <v>38</v>
      </c>
      <c r="D995" t="s">
        <v>987</v>
      </c>
      <c r="E995">
        <v>123737826.463135</v>
      </c>
      <c r="F995">
        <f t="shared" si="208"/>
        <v>3.0833333333333335</v>
      </c>
      <c r="G995">
        <f t="shared" si="209"/>
        <v>8.0925024830808034</v>
      </c>
      <c r="AG995">
        <f t="shared" si="210"/>
        <v>3</v>
      </c>
      <c r="BF995" s="17"/>
    </row>
    <row r="996" spans="2:58" x14ac:dyDescent="0.25">
      <c r="B996">
        <v>5</v>
      </c>
      <c r="C996">
        <v>39</v>
      </c>
      <c r="D996" t="s">
        <v>988</v>
      </c>
      <c r="E996">
        <v>126429053.172153</v>
      </c>
      <c r="F996">
        <f t="shared" si="208"/>
        <v>3.1666666666666665</v>
      </c>
      <c r="G996">
        <f t="shared" si="209"/>
        <v>8.1018468855166343</v>
      </c>
      <c r="AG996">
        <f t="shared" si="210"/>
        <v>3.0833333333333335</v>
      </c>
      <c r="BF996" s="17"/>
    </row>
    <row r="997" spans="2:58" x14ac:dyDescent="0.25">
      <c r="B997">
        <v>5</v>
      </c>
      <c r="C997">
        <v>40</v>
      </c>
      <c r="D997" t="s">
        <v>989</v>
      </c>
      <c r="E997">
        <v>122721864.046196</v>
      </c>
      <c r="F997">
        <f t="shared" si="208"/>
        <v>3.25</v>
      </c>
      <c r="G997">
        <f t="shared" si="209"/>
        <v>8.088921943238125</v>
      </c>
      <c r="AG997">
        <f t="shared" si="210"/>
        <v>3.1666666666666665</v>
      </c>
      <c r="BF997" s="17"/>
    </row>
    <row r="998" spans="2:58" x14ac:dyDescent="0.25">
      <c r="B998">
        <v>5</v>
      </c>
      <c r="C998">
        <v>41</v>
      </c>
      <c r="D998" t="s">
        <v>990</v>
      </c>
      <c r="E998">
        <v>124877427.81795</v>
      </c>
      <c r="F998">
        <f t="shared" si="208"/>
        <v>3.3333333333333335</v>
      </c>
      <c r="G998">
        <f t="shared" si="209"/>
        <v>8.0964839446990169</v>
      </c>
      <c r="AG998">
        <f t="shared" si="210"/>
        <v>3.25</v>
      </c>
      <c r="BF998" s="17"/>
    </row>
    <row r="999" spans="2:58" x14ac:dyDescent="0.25">
      <c r="B999">
        <v>5</v>
      </c>
      <c r="C999">
        <v>42</v>
      </c>
      <c r="D999" t="s">
        <v>991</v>
      </c>
      <c r="E999">
        <v>116798892.945216</v>
      </c>
      <c r="F999">
        <f t="shared" si="208"/>
        <v>3.4166666666666665</v>
      </c>
      <c r="G999">
        <f t="shared" si="209"/>
        <v>8.0674387264231076</v>
      </c>
      <c r="AG999">
        <f t="shared" si="210"/>
        <v>3.3333333333333335</v>
      </c>
      <c r="BF999" s="17"/>
    </row>
    <row r="1000" spans="2:58" x14ac:dyDescent="0.25">
      <c r="B1000">
        <v>5</v>
      </c>
      <c r="C1000">
        <v>43</v>
      </c>
      <c r="D1000" t="s">
        <v>992</v>
      </c>
      <c r="E1000">
        <v>113573214.16156501</v>
      </c>
      <c r="F1000">
        <f t="shared" si="208"/>
        <v>3.5</v>
      </c>
      <c r="G1000">
        <f t="shared" si="209"/>
        <v>8.0552759166433834</v>
      </c>
      <c r="AG1000">
        <f t="shared" si="210"/>
        <v>3.4166666666666665</v>
      </c>
      <c r="BF1000" s="17"/>
    </row>
    <row r="1001" spans="2:58" x14ac:dyDescent="0.25">
      <c r="B1001">
        <v>5</v>
      </c>
      <c r="C1001">
        <v>44</v>
      </c>
      <c r="D1001" t="s">
        <v>993</v>
      </c>
      <c r="E1001">
        <v>136390264.37981099</v>
      </c>
      <c r="F1001">
        <f t="shared" si="208"/>
        <v>3.5833333333333335</v>
      </c>
      <c r="G1001">
        <f t="shared" si="209"/>
        <v>8.1347833712220332</v>
      </c>
      <c r="AG1001">
        <f t="shared" si="210"/>
        <v>3.5</v>
      </c>
      <c r="BF1001" s="17"/>
    </row>
    <row r="1002" spans="2:58" x14ac:dyDescent="0.25">
      <c r="B1002">
        <v>5</v>
      </c>
      <c r="C1002">
        <v>45</v>
      </c>
      <c r="D1002" t="s">
        <v>994</v>
      </c>
      <c r="E1002">
        <v>129581955.56190801</v>
      </c>
      <c r="F1002">
        <f t="shared" si="208"/>
        <v>3.6666666666666665</v>
      </c>
      <c r="G1002">
        <f t="shared" si="209"/>
        <v>8.1125445297329168</v>
      </c>
      <c r="AG1002">
        <f t="shared" si="210"/>
        <v>3.5833333333333335</v>
      </c>
      <c r="BF1002" s="17"/>
    </row>
    <row r="1003" spans="2:58" x14ac:dyDescent="0.25">
      <c r="B1003">
        <v>5</v>
      </c>
      <c r="C1003">
        <v>46</v>
      </c>
      <c r="D1003" t="s">
        <v>995</v>
      </c>
      <c r="E1003">
        <v>104610390.789369</v>
      </c>
      <c r="F1003">
        <f t="shared" si="208"/>
        <v>3.75</v>
      </c>
      <c r="G1003">
        <f t="shared" si="209"/>
        <v>8.0195748244773384</v>
      </c>
      <c r="AG1003">
        <f t="shared" si="210"/>
        <v>3.6666666666666665</v>
      </c>
      <c r="BF1003" s="17"/>
    </row>
    <row r="1004" spans="2:58" x14ac:dyDescent="0.25">
      <c r="B1004">
        <v>5</v>
      </c>
      <c r="C1004">
        <v>47</v>
      </c>
      <c r="D1004" t="s">
        <v>996</v>
      </c>
      <c r="E1004">
        <v>130739917.06396</v>
      </c>
      <c r="F1004">
        <f t="shared" si="208"/>
        <v>3.8333333333333335</v>
      </c>
      <c r="G1004">
        <f t="shared" si="209"/>
        <v>8.1164082051313837</v>
      </c>
      <c r="AG1004">
        <f t="shared" si="210"/>
        <v>3.75</v>
      </c>
      <c r="BF1004" s="17"/>
    </row>
    <row r="1005" spans="2:58" x14ac:dyDescent="0.25">
      <c r="B1005">
        <v>5</v>
      </c>
      <c r="C1005">
        <v>48</v>
      </c>
      <c r="D1005" t="s">
        <v>997</v>
      </c>
      <c r="E1005">
        <v>126505636.42558099</v>
      </c>
      <c r="F1005">
        <f t="shared" si="208"/>
        <v>3.9166666666666665</v>
      </c>
      <c r="G1005">
        <f t="shared" si="209"/>
        <v>8.1021098758200942</v>
      </c>
      <c r="AG1005">
        <f t="shared" si="210"/>
        <v>3.8333333333333335</v>
      </c>
      <c r="BF1005" s="17"/>
    </row>
    <row r="1006" spans="2:58" x14ac:dyDescent="0.25">
      <c r="B1006">
        <v>5</v>
      </c>
      <c r="C1006">
        <v>49</v>
      </c>
      <c r="D1006" t="s">
        <v>998</v>
      </c>
      <c r="E1006">
        <v>133463285.972995</v>
      </c>
      <c r="F1006">
        <f t="shared" si="208"/>
        <v>4</v>
      </c>
      <c r="G1006">
        <f t="shared" si="209"/>
        <v>8.1253618133243677</v>
      </c>
      <c r="AG1006">
        <f t="shared" si="210"/>
        <v>3.9166666666666665</v>
      </c>
      <c r="BF1006" s="17"/>
    </row>
    <row r="1007" spans="2:58" x14ac:dyDescent="0.25">
      <c r="B1007">
        <v>5</v>
      </c>
      <c r="C1007">
        <v>50</v>
      </c>
      <c r="D1007" t="s">
        <v>999</v>
      </c>
      <c r="E1007">
        <v>115394663.598342</v>
      </c>
      <c r="F1007">
        <f t="shared" si="208"/>
        <v>4.083333333333333</v>
      </c>
      <c r="G1007">
        <f t="shared" si="209"/>
        <v>8.0621857254282023</v>
      </c>
      <c r="AG1007">
        <f t="shared" si="210"/>
        <v>4</v>
      </c>
      <c r="BF1007" s="17"/>
    </row>
    <row r="1008" spans="2:58" x14ac:dyDescent="0.25">
      <c r="B1008">
        <v>5</v>
      </c>
      <c r="C1008">
        <v>51</v>
      </c>
      <c r="D1008" t="s">
        <v>1000</v>
      </c>
      <c r="E1008">
        <v>126016662.36465</v>
      </c>
      <c r="F1008">
        <f t="shared" si="208"/>
        <v>4.166666666666667</v>
      </c>
      <c r="G1008">
        <f t="shared" si="209"/>
        <v>8.1004279728524242</v>
      </c>
      <c r="AG1008">
        <f t="shared" si="210"/>
        <v>4.083333333333333</v>
      </c>
      <c r="BF1008" s="17"/>
    </row>
    <row r="1009" spans="2:58" x14ac:dyDescent="0.25">
      <c r="B1009">
        <v>5</v>
      </c>
      <c r="C1009">
        <v>52</v>
      </c>
      <c r="D1009" t="s">
        <v>1001</v>
      </c>
      <c r="E1009">
        <v>113133061.03666399</v>
      </c>
      <c r="F1009">
        <f t="shared" si="208"/>
        <v>4.25</v>
      </c>
      <c r="G1009">
        <f t="shared" si="209"/>
        <v>8.0535895379725133</v>
      </c>
      <c r="AG1009">
        <f t="shared" si="210"/>
        <v>4.166666666666667</v>
      </c>
      <c r="BF1009" s="17"/>
    </row>
    <row r="1010" spans="2:58" x14ac:dyDescent="0.25">
      <c r="B1010">
        <v>5</v>
      </c>
      <c r="C1010">
        <v>53</v>
      </c>
      <c r="D1010" t="s">
        <v>1002</v>
      </c>
      <c r="E1010">
        <v>126933041.74184699</v>
      </c>
      <c r="F1010">
        <f t="shared" si="208"/>
        <v>4.333333333333333</v>
      </c>
      <c r="G1010">
        <f t="shared" si="209"/>
        <v>8.103574687329548</v>
      </c>
      <c r="AG1010">
        <f t="shared" si="210"/>
        <v>4.25</v>
      </c>
      <c r="BF1010" s="17"/>
    </row>
    <row r="1011" spans="2:58" x14ac:dyDescent="0.25">
      <c r="B1011">
        <v>5</v>
      </c>
      <c r="C1011">
        <v>54</v>
      </c>
      <c r="D1011" t="s">
        <v>1003</v>
      </c>
      <c r="E1011">
        <v>104395326.92735</v>
      </c>
      <c r="F1011">
        <f t="shared" si="208"/>
        <v>4.416666666666667</v>
      </c>
      <c r="G1011">
        <f t="shared" si="209"/>
        <v>8.0186810586749786</v>
      </c>
      <c r="AG1011">
        <f t="shared" si="210"/>
        <v>4.333333333333333</v>
      </c>
      <c r="BF1011" s="17"/>
    </row>
    <row r="1012" spans="2:58" x14ac:dyDescent="0.25">
      <c r="B1012">
        <v>5</v>
      </c>
      <c r="C1012">
        <v>55</v>
      </c>
      <c r="D1012" t="s">
        <v>1004</v>
      </c>
      <c r="E1012">
        <v>106826409.37096</v>
      </c>
      <c r="F1012">
        <f t="shared" si="208"/>
        <v>4.5</v>
      </c>
      <c r="G1012">
        <f t="shared" si="209"/>
        <v>8.0286786312153584</v>
      </c>
      <c r="AG1012">
        <f t="shared" si="210"/>
        <v>4.416666666666667</v>
      </c>
      <c r="BF1012" s="17"/>
    </row>
    <row r="1013" spans="2:58" x14ac:dyDescent="0.25">
      <c r="B1013">
        <v>5</v>
      </c>
      <c r="C1013">
        <v>56</v>
      </c>
      <c r="D1013" t="s">
        <v>1005</v>
      </c>
      <c r="E1013">
        <v>122374966.210851</v>
      </c>
      <c r="F1013">
        <f t="shared" si="208"/>
        <v>4.583333333333333</v>
      </c>
      <c r="G1013">
        <f t="shared" si="209"/>
        <v>8.0876925848974626</v>
      </c>
      <c r="AG1013">
        <f t="shared" si="210"/>
        <v>4.5</v>
      </c>
      <c r="BF1013" s="17"/>
    </row>
    <row r="1014" spans="2:58" x14ac:dyDescent="0.25">
      <c r="B1014">
        <v>5</v>
      </c>
      <c r="C1014">
        <v>57</v>
      </c>
      <c r="D1014" t="s">
        <v>1006</v>
      </c>
      <c r="E1014">
        <v>137659324.418634</v>
      </c>
      <c r="F1014">
        <f t="shared" si="208"/>
        <v>4.666666666666667</v>
      </c>
      <c r="G1014">
        <f t="shared" si="209"/>
        <v>8.1388056338652568</v>
      </c>
      <c r="AG1014">
        <f t="shared" si="210"/>
        <v>4.583333333333333</v>
      </c>
      <c r="BF1014" s="17"/>
    </row>
    <row r="1015" spans="2:58" x14ac:dyDescent="0.25">
      <c r="B1015">
        <v>5</v>
      </c>
      <c r="C1015">
        <v>58</v>
      </c>
      <c r="D1015" t="s">
        <v>1007</v>
      </c>
      <c r="E1015">
        <v>147197561.46901</v>
      </c>
      <c r="F1015">
        <f t="shared" si="208"/>
        <v>4.75</v>
      </c>
      <c r="G1015">
        <f t="shared" si="209"/>
        <v>8.167900615372913</v>
      </c>
      <c r="AG1015">
        <f t="shared" si="210"/>
        <v>4.666666666666667</v>
      </c>
      <c r="BF1015" s="17"/>
    </row>
    <row r="1016" spans="2:58" x14ac:dyDescent="0.25">
      <c r="B1016">
        <v>5</v>
      </c>
      <c r="C1016">
        <v>59</v>
      </c>
      <c r="D1016" t="s">
        <v>1008</v>
      </c>
      <c r="E1016">
        <v>116768899.824145</v>
      </c>
      <c r="F1016">
        <f t="shared" si="208"/>
        <v>4.833333333333333</v>
      </c>
      <c r="G1016">
        <f t="shared" si="209"/>
        <v>8.0673271883818956</v>
      </c>
      <c r="AG1016">
        <f t="shared" si="210"/>
        <v>4.75</v>
      </c>
      <c r="BF1016" s="17"/>
    </row>
    <row r="1017" spans="2:58" x14ac:dyDescent="0.25">
      <c r="B1017">
        <v>5</v>
      </c>
      <c r="C1017">
        <v>60</v>
      </c>
      <c r="D1017" t="s">
        <v>1009</v>
      </c>
      <c r="E1017">
        <v>122650260.539546</v>
      </c>
      <c r="F1017">
        <f t="shared" si="208"/>
        <v>4.916666666666667</v>
      </c>
      <c r="G1017">
        <f t="shared" si="209"/>
        <v>8.0886684750924811</v>
      </c>
      <c r="AG1017">
        <f t="shared" si="210"/>
        <v>4.833333333333333</v>
      </c>
      <c r="BF1017" s="17"/>
    </row>
    <row r="1018" spans="2:58" x14ac:dyDescent="0.25">
      <c r="B1018">
        <v>5</v>
      </c>
      <c r="C1018">
        <v>61</v>
      </c>
      <c r="D1018" t="s">
        <v>1010</v>
      </c>
      <c r="E1018">
        <v>150032660.05799201</v>
      </c>
      <c r="F1018">
        <f t="shared" si="208"/>
        <v>5</v>
      </c>
      <c r="G1018">
        <f t="shared" si="209"/>
        <v>8.1761858093157613</v>
      </c>
      <c r="AG1018">
        <f t="shared" si="210"/>
        <v>4.916666666666667</v>
      </c>
      <c r="BF1018" s="17"/>
    </row>
    <row r="1019" spans="2:58" x14ac:dyDescent="0.25">
      <c r="B1019">
        <v>5</v>
      </c>
      <c r="C1019">
        <v>62</v>
      </c>
      <c r="D1019" t="s">
        <v>1011</v>
      </c>
      <c r="E1019">
        <v>143622656.28576899</v>
      </c>
      <c r="F1019">
        <f t="shared" si="208"/>
        <v>5.083333333333333</v>
      </c>
      <c r="G1019">
        <f t="shared" si="209"/>
        <v>8.1572229546957313</v>
      </c>
      <c r="AG1019">
        <f t="shared" si="210"/>
        <v>5</v>
      </c>
      <c r="BF1019" s="17"/>
    </row>
    <row r="1020" spans="2:58" x14ac:dyDescent="0.25">
      <c r="B1020">
        <v>5</v>
      </c>
      <c r="C1020">
        <v>63</v>
      </c>
      <c r="D1020" t="s">
        <v>1012</v>
      </c>
      <c r="E1020">
        <v>142607794.80038199</v>
      </c>
      <c r="F1020">
        <f t="shared" si="208"/>
        <v>5.166666666666667</v>
      </c>
      <c r="G1020">
        <f t="shared" si="209"/>
        <v>8.1541432642695266</v>
      </c>
      <c r="AG1020">
        <f t="shared" si="210"/>
        <v>5.083333333333333</v>
      </c>
      <c r="BF1020" s="17"/>
    </row>
    <row r="1021" spans="2:58" x14ac:dyDescent="0.25">
      <c r="B1021">
        <v>5</v>
      </c>
      <c r="C1021">
        <v>64</v>
      </c>
      <c r="D1021" t="s">
        <v>1013</v>
      </c>
      <c r="E1021">
        <v>154213315.627381</v>
      </c>
      <c r="F1021">
        <f t="shared" si="208"/>
        <v>5.25</v>
      </c>
      <c r="G1021">
        <f t="shared" si="209"/>
        <v>8.1881218747124969</v>
      </c>
      <c r="AG1021">
        <f t="shared" si="210"/>
        <v>5.166666666666667</v>
      </c>
      <c r="BF1021" s="17"/>
    </row>
    <row r="1022" spans="2:58" x14ac:dyDescent="0.25">
      <c r="B1022">
        <v>5</v>
      </c>
      <c r="C1022">
        <v>65</v>
      </c>
      <c r="D1022" t="s">
        <v>1014</v>
      </c>
      <c r="E1022">
        <v>164154225.883091</v>
      </c>
      <c r="F1022">
        <f t="shared" si="208"/>
        <v>5.333333333333333</v>
      </c>
      <c r="G1022">
        <f t="shared" si="209"/>
        <v>8.2152520674131164</v>
      </c>
      <c r="AG1022">
        <f t="shared" si="210"/>
        <v>5.25</v>
      </c>
      <c r="BF1022" s="17"/>
    </row>
    <row r="1023" spans="2:58" x14ac:dyDescent="0.25">
      <c r="B1023">
        <v>5</v>
      </c>
      <c r="C1023">
        <v>66</v>
      </c>
      <c r="D1023" t="s">
        <v>1015</v>
      </c>
      <c r="E1023">
        <v>159427764.54425201</v>
      </c>
      <c r="F1023">
        <f t="shared" si="208"/>
        <v>5.416666666666667</v>
      </c>
      <c r="G1023">
        <f t="shared" si="209"/>
        <v>8.2025639565729129</v>
      </c>
      <c r="AG1023">
        <f t="shared" si="210"/>
        <v>5.333333333333333</v>
      </c>
      <c r="BF1023" s="17"/>
    </row>
    <row r="1024" spans="2:58" x14ac:dyDescent="0.25">
      <c r="B1024">
        <v>5</v>
      </c>
      <c r="C1024">
        <v>67</v>
      </c>
      <c r="D1024" t="s">
        <v>1016</v>
      </c>
      <c r="E1024">
        <v>162814941.93775201</v>
      </c>
      <c r="F1024">
        <f t="shared" si="208"/>
        <v>5.5</v>
      </c>
      <c r="G1024">
        <f t="shared" si="209"/>
        <v>8.211694258681808</v>
      </c>
      <c r="AG1024">
        <f t="shared" si="210"/>
        <v>5.416666666666667</v>
      </c>
      <c r="BF1024" s="17"/>
    </row>
    <row r="1025" spans="2:58" x14ac:dyDescent="0.25">
      <c r="B1025">
        <v>5</v>
      </c>
      <c r="C1025">
        <v>68</v>
      </c>
      <c r="D1025" t="s">
        <v>1017</v>
      </c>
      <c r="E1025">
        <v>220814654.016449</v>
      </c>
      <c r="F1025">
        <f t="shared" si="208"/>
        <v>5.583333333333333</v>
      </c>
      <c r="G1025">
        <f t="shared" si="209"/>
        <v>8.3440278912822663</v>
      </c>
      <c r="AG1025">
        <f t="shared" si="210"/>
        <v>5.5</v>
      </c>
      <c r="BF1025" s="17"/>
    </row>
    <row r="1026" spans="2:58" x14ac:dyDescent="0.25">
      <c r="B1026">
        <v>5</v>
      </c>
      <c r="C1026">
        <v>69</v>
      </c>
      <c r="D1026" t="s">
        <v>1018</v>
      </c>
      <c r="E1026">
        <v>218394021.784917</v>
      </c>
      <c r="F1026">
        <f t="shared" si="208"/>
        <v>5.666666666666667</v>
      </c>
      <c r="G1026">
        <f t="shared" si="209"/>
        <v>8.3392407460228242</v>
      </c>
      <c r="AG1026">
        <f t="shared" si="210"/>
        <v>5.583333333333333</v>
      </c>
      <c r="BF1026" s="17"/>
    </row>
    <row r="1027" spans="2:58" x14ac:dyDescent="0.25">
      <c r="B1027">
        <v>5</v>
      </c>
      <c r="C1027">
        <v>70</v>
      </c>
      <c r="D1027" t="s">
        <v>1019</v>
      </c>
      <c r="E1027">
        <v>290393051.06098998</v>
      </c>
      <c r="F1027">
        <f t="shared" si="208"/>
        <v>5.75</v>
      </c>
      <c r="G1027">
        <f t="shared" si="209"/>
        <v>8.4629862197347538</v>
      </c>
      <c r="AG1027">
        <f t="shared" si="210"/>
        <v>5.666666666666667</v>
      </c>
      <c r="BF1027" s="17"/>
    </row>
    <row r="1028" spans="2:58" x14ac:dyDescent="0.25">
      <c r="B1028">
        <v>5</v>
      </c>
      <c r="C1028">
        <v>71</v>
      </c>
      <c r="D1028" t="s">
        <v>1020</v>
      </c>
      <c r="E1028">
        <v>340076736.15311801</v>
      </c>
      <c r="F1028">
        <f t="shared" si="208"/>
        <v>5.833333333333333</v>
      </c>
      <c r="G1028">
        <f t="shared" si="209"/>
        <v>8.5315769238883394</v>
      </c>
      <c r="AG1028">
        <f t="shared" si="210"/>
        <v>5.75</v>
      </c>
      <c r="BF1028" s="17"/>
    </row>
    <row r="1029" spans="2:58" x14ac:dyDescent="0.25">
      <c r="B1029">
        <v>5</v>
      </c>
      <c r="C1029">
        <v>72</v>
      </c>
      <c r="D1029" t="s">
        <v>1021</v>
      </c>
      <c r="E1029">
        <v>359642092.87738299</v>
      </c>
      <c r="F1029">
        <f t="shared" si="208"/>
        <v>5.916666666666667</v>
      </c>
      <c r="G1029">
        <f t="shared" si="209"/>
        <v>8.5558705163051769</v>
      </c>
      <c r="AG1029">
        <f t="shared" si="210"/>
        <v>5.833333333333333</v>
      </c>
      <c r="BF1029" s="17"/>
    </row>
    <row r="1030" spans="2:58" x14ac:dyDescent="0.25">
      <c r="B1030">
        <v>5</v>
      </c>
      <c r="C1030">
        <v>73</v>
      </c>
      <c r="D1030" t="s">
        <v>1022</v>
      </c>
      <c r="E1030">
        <v>336189943.62441599</v>
      </c>
      <c r="F1030">
        <f t="shared" si="208"/>
        <v>6</v>
      </c>
      <c r="G1030">
        <f t="shared" si="209"/>
        <v>8.526584718342761</v>
      </c>
      <c r="AG1030">
        <f t="shared" si="210"/>
        <v>5.916666666666667</v>
      </c>
      <c r="BF1030" s="17"/>
    </row>
    <row r="1031" spans="2:58" x14ac:dyDescent="0.25">
      <c r="B1031">
        <v>5</v>
      </c>
      <c r="C1031">
        <v>74</v>
      </c>
      <c r="D1031" t="s">
        <v>1023</v>
      </c>
      <c r="E1031">
        <v>485925861.040667</v>
      </c>
      <c r="F1031">
        <f t="shared" si="208"/>
        <v>6.083333333333333</v>
      </c>
      <c r="G1031">
        <f t="shared" si="209"/>
        <v>8.6865700128896925</v>
      </c>
      <c r="AG1031">
        <f t="shared" si="210"/>
        <v>6</v>
      </c>
      <c r="BF1031" s="17"/>
    </row>
    <row r="1032" spans="2:58" x14ac:dyDescent="0.25">
      <c r="B1032">
        <v>5</v>
      </c>
      <c r="C1032">
        <v>75</v>
      </c>
      <c r="D1032" t="s">
        <v>1024</v>
      </c>
      <c r="E1032">
        <v>569427948.68928802</v>
      </c>
      <c r="F1032">
        <f t="shared" si="208"/>
        <v>6.166666666666667</v>
      </c>
      <c r="G1032">
        <f t="shared" si="209"/>
        <v>8.7554387793962043</v>
      </c>
      <c r="AG1032">
        <f t="shared" si="210"/>
        <v>6.083333333333333</v>
      </c>
      <c r="BF1032" s="17"/>
    </row>
    <row r="1033" spans="2:58" x14ac:dyDescent="0.25">
      <c r="B1033">
        <v>5</v>
      </c>
      <c r="C1033">
        <v>76</v>
      </c>
      <c r="D1033" t="s">
        <v>1025</v>
      </c>
      <c r="E1033">
        <v>501003449.12420899</v>
      </c>
      <c r="F1033">
        <f t="shared" si="208"/>
        <v>6.25</v>
      </c>
      <c r="G1033">
        <f t="shared" si="209"/>
        <v>8.6998407157483939</v>
      </c>
      <c r="AG1033">
        <f t="shared" si="210"/>
        <v>6.166666666666667</v>
      </c>
      <c r="BF1033" s="17"/>
    </row>
    <row r="1034" spans="2:58" x14ac:dyDescent="0.25">
      <c r="B1034">
        <v>5</v>
      </c>
      <c r="C1034">
        <v>77</v>
      </c>
      <c r="D1034" t="s">
        <v>1026</v>
      </c>
      <c r="E1034">
        <v>685739805.33742595</v>
      </c>
      <c r="F1034">
        <f t="shared" si="208"/>
        <v>6.333333333333333</v>
      </c>
      <c r="G1034">
        <f t="shared" si="209"/>
        <v>8.8361593598148662</v>
      </c>
      <c r="AG1034">
        <f t="shared" si="210"/>
        <v>6.25</v>
      </c>
      <c r="BF1034" s="17"/>
    </row>
    <row r="1035" spans="2:58" x14ac:dyDescent="0.25">
      <c r="B1035">
        <v>5</v>
      </c>
      <c r="C1035">
        <v>78</v>
      </c>
      <c r="D1035" t="s">
        <v>1027</v>
      </c>
      <c r="E1035">
        <v>569891092.67502499</v>
      </c>
      <c r="F1035">
        <f t="shared" si="208"/>
        <v>6.416666666666667</v>
      </c>
      <c r="G1035">
        <f t="shared" si="209"/>
        <v>8.7557918690596068</v>
      </c>
      <c r="AG1035">
        <f t="shared" si="210"/>
        <v>6.333333333333333</v>
      </c>
      <c r="BF1035" s="17"/>
    </row>
    <row r="1036" spans="2:58" x14ac:dyDescent="0.25">
      <c r="B1036">
        <v>5</v>
      </c>
      <c r="C1036">
        <v>79</v>
      </c>
      <c r="D1036" t="s">
        <v>1028</v>
      </c>
      <c r="E1036">
        <v>813676907.39496195</v>
      </c>
      <c r="F1036">
        <f t="shared" si="208"/>
        <v>6.5</v>
      </c>
      <c r="G1036">
        <f t="shared" si="209"/>
        <v>8.9104519906505804</v>
      </c>
      <c r="AG1036">
        <f t="shared" si="210"/>
        <v>6.416666666666667</v>
      </c>
      <c r="BF1036" s="17"/>
    </row>
    <row r="1037" spans="2:58" x14ac:dyDescent="0.25">
      <c r="B1037">
        <v>5</v>
      </c>
      <c r="C1037">
        <v>80</v>
      </c>
      <c r="D1037" t="s">
        <v>1029</v>
      </c>
      <c r="E1037">
        <v>752707642.53848195</v>
      </c>
      <c r="F1037">
        <f t="shared" si="208"/>
        <v>6.583333333333333</v>
      </c>
      <c r="G1037">
        <f t="shared" si="209"/>
        <v>8.8766263256203501</v>
      </c>
      <c r="AG1037">
        <f t="shared" si="210"/>
        <v>6.5</v>
      </c>
      <c r="BF1037" s="17"/>
    </row>
    <row r="1038" spans="2:58" x14ac:dyDescent="0.25">
      <c r="B1038">
        <v>5</v>
      </c>
      <c r="C1038">
        <v>81</v>
      </c>
      <c r="D1038" t="s">
        <v>1030</v>
      </c>
      <c r="E1038">
        <v>651390590.45725596</v>
      </c>
      <c r="F1038">
        <f t="shared" si="208"/>
        <v>6.666666666666667</v>
      </c>
      <c r="G1038">
        <f t="shared" si="209"/>
        <v>8.8138414807532541</v>
      </c>
      <c r="AG1038">
        <f t="shared" si="210"/>
        <v>6.583333333333333</v>
      </c>
      <c r="BF1038" s="17"/>
    </row>
    <row r="1039" spans="2:58" x14ac:dyDescent="0.25">
      <c r="B1039">
        <v>5</v>
      </c>
      <c r="C1039">
        <v>82</v>
      </c>
      <c r="D1039" t="s">
        <v>1031</v>
      </c>
      <c r="E1039">
        <v>592145083.73110795</v>
      </c>
      <c r="F1039">
        <f t="shared" si="208"/>
        <v>6.75</v>
      </c>
      <c r="G1039">
        <f t="shared" si="209"/>
        <v>8.7724281279123755</v>
      </c>
      <c r="AG1039">
        <f t="shared" si="210"/>
        <v>6.666666666666667</v>
      </c>
      <c r="BF1039" s="17"/>
    </row>
    <row r="1040" spans="2:58" x14ac:dyDescent="0.25">
      <c r="B1040">
        <v>5</v>
      </c>
      <c r="C1040">
        <v>83</v>
      </c>
      <c r="D1040" t="s">
        <v>1032</v>
      </c>
      <c r="E1040">
        <v>832175765.376737</v>
      </c>
      <c r="F1040">
        <f t="shared" si="208"/>
        <v>6.833333333333333</v>
      </c>
      <c r="G1040">
        <f t="shared" si="209"/>
        <v>8.9202150641168583</v>
      </c>
      <c r="AG1040">
        <f t="shared" si="210"/>
        <v>6.75</v>
      </c>
      <c r="BF1040" s="17"/>
    </row>
    <row r="1041" spans="2:58" x14ac:dyDescent="0.25">
      <c r="B1041">
        <v>5</v>
      </c>
      <c r="C1041">
        <v>84</v>
      </c>
      <c r="D1041" t="s">
        <v>1033</v>
      </c>
      <c r="E1041">
        <v>688511588.87746406</v>
      </c>
      <c r="F1041">
        <f t="shared" si="208"/>
        <v>6.916666666666667</v>
      </c>
      <c r="G1041">
        <f t="shared" si="209"/>
        <v>8.8379112546048191</v>
      </c>
      <c r="AG1041">
        <f t="shared" si="210"/>
        <v>6.833333333333333</v>
      </c>
      <c r="BF1041" s="17"/>
    </row>
    <row r="1042" spans="2:58" x14ac:dyDescent="0.25">
      <c r="B1042">
        <v>5</v>
      </c>
      <c r="C1042">
        <v>85</v>
      </c>
      <c r="D1042" t="s">
        <v>1034</v>
      </c>
      <c r="E1042">
        <v>522140833.44953197</v>
      </c>
      <c r="F1042">
        <f t="shared" si="208"/>
        <v>7</v>
      </c>
      <c r="G1042">
        <f t="shared" si="209"/>
        <v>8.7177876580610647</v>
      </c>
      <c r="AG1042">
        <f t="shared" si="210"/>
        <v>6.916666666666667</v>
      </c>
      <c r="BF1042" s="17"/>
    </row>
    <row r="1043" spans="2:58" x14ac:dyDescent="0.25">
      <c r="B1043">
        <v>5</v>
      </c>
      <c r="C1043">
        <v>86</v>
      </c>
      <c r="D1043" t="s">
        <v>1035</v>
      </c>
      <c r="E1043">
        <v>768273206.34755003</v>
      </c>
      <c r="F1043">
        <f t="shared" ref="F1043:F1106" si="211">(C1043-1)*5/60</f>
        <v>7.083333333333333</v>
      </c>
      <c r="G1043">
        <f t="shared" ref="G1043:G1106" si="212">LOG10(E1043)</f>
        <v>8.8855156873618313</v>
      </c>
      <c r="AG1043">
        <f t="shared" si="210"/>
        <v>7</v>
      </c>
      <c r="BF1043" s="17"/>
    </row>
    <row r="1044" spans="2:58" x14ac:dyDescent="0.25">
      <c r="B1044">
        <v>5</v>
      </c>
      <c r="C1044">
        <v>87</v>
      </c>
      <c r="D1044" t="s">
        <v>1036</v>
      </c>
      <c r="E1044">
        <v>614340379.454566</v>
      </c>
      <c r="F1044">
        <f t="shared" si="211"/>
        <v>7.166666666666667</v>
      </c>
      <c r="G1044">
        <f t="shared" si="212"/>
        <v>8.7884090616291264</v>
      </c>
      <c r="AG1044">
        <f t="shared" si="210"/>
        <v>7.083333333333333</v>
      </c>
      <c r="BF1044" s="17"/>
    </row>
    <row r="1045" spans="2:58" x14ac:dyDescent="0.25">
      <c r="B1045">
        <v>5</v>
      </c>
      <c r="C1045">
        <v>88</v>
      </c>
      <c r="D1045" t="s">
        <v>1037</v>
      </c>
      <c r="E1045">
        <v>555518008.90069699</v>
      </c>
      <c r="F1045">
        <f t="shared" si="211"/>
        <v>7.25</v>
      </c>
      <c r="G1045">
        <f t="shared" si="212"/>
        <v>8.7446981425557748</v>
      </c>
      <c r="AG1045">
        <f t="shared" ref="AG1045:AG1108" si="213">F1044</f>
        <v>7.166666666666667</v>
      </c>
      <c r="BF1045" s="17"/>
    </row>
    <row r="1046" spans="2:58" x14ac:dyDescent="0.25">
      <c r="B1046">
        <v>5</v>
      </c>
      <c r="C1046">
        <v>89</v>
      </c>
      <c r="D1046" t="s">
        <v>1038</v>
      </c>
      <c r="E1046">
        <v>623988422.39642406</v>
      </c>
      <c r="F1046">
        <f t="shared" si="211"/>
        <v>7.333333333333333</v>
      </c>
      <c r="G1046">
        <f t="shared" si="212"/>
        <v>8.7951765317721797</v>
      </c>
      <c r="AG1046">
        <f t="shared" si="213"/>
        <v>7.25</v>
      </c>
      <c r="BF1046" s="17"/>
    </row>
    <row r="1047" spans="2:58" x14ac:dyDescent="0.25">
      <c r="B1047">
        <v>5</v>
      </c>
      <c r="C1047">
        <v>90</v>
      </c>
      <c r="D1047" t="s">
        <v>1039</v>
      </c>
      <c r="E1047">
        <v>589852413.90622997</v>
      </c>
      <c r="F1047">
        <f t="shared" si="211"/>
        <v>7.416666666666667</v>
      </c>
      <c r="G1047">
        <f t="shared" si="212"/>
        <v>8.7707433610588872</v>
      </c>
      <c r="AG1047">
        <f t="shared" si="213"/>
        <v>7.333333333333333</v>
      </c>
      <c r="BF1047" s="17"/>
    </row>
    <row r="1048" spans="2:58" x14ac:dyDescent="0.25">
      <c r="B1048">
        <v>5</v>
      </c>
      <c r="C1048">
        <v>91</v>
      </c>
      <c r="D1048" t="s">
        <v>1040</v>
      </c>
      <c r="E1048">
        <v>725241380.79512203</v>
      </c>
      <c r="F1048">
        <f t="shared" si="211"/>
        <v>7.5</v>
      </c>
      <c r="G1048">
        <f t="shared" si="212"/>
        <v>8.8604825760884758</v>
      </c>
      <c r="AG1048">
        <f t="shared" si="213"/>
        <v>7.416666666666667</v>
      </c>
      <c r="BF1048" s="17"/>
    </row>
    <row r="1049" spans="2:58" x14ac:dyDescent="0.25">
      <c r="B1049">
        <v>5</v>
      </c>
      <c r="C1049">
        <v>92</v>
      </c>
      <c r="D1049" t="s">
        <v>1041</v>
      </c>
      <c r="E1049">
        <v>700845852.41397202</v>
      </c>
      <c r="F1049">
        <f t="shared" si="211"/>
        <v>7.583333333333333</v>
      </c>
      <c r="G1049">
        <f t="shared" si="212"/>
        <v>8.8456225075420782</v>
      </c>
      <c r="AG1049">
        <f t="shared" si="213"/>
        <v>7.5</v>
      </c>
      <c r="BF1049" s="17"/>
    </row>
    <row r="1050" spans="2:58" x14ac:dyDescent="0.25">
      <c r="B1050">
        <v>5</v>
      </c>
      <c r="C1050">
        <v>93</v>
      </c>
      <c r="D1050" t="s">
        <v>1042</v>
      </c>
      <c r="E1050">
        <v>648664563.45103502</v>
      </c>
      <c r="F1050">
        <f t="shared" si="211"/>
        <v>7.666666666666667</v>
      </c>
      <c r="G1050">
        <f t="shared" si="212"/>
        <v>8.8120201730681327</v>
      </c>
      <c r="AG1050">
        <f t="shared" si="213"/>
        <v>7.583333333333333</v>
      </c>
      <c r="BF1050" s="17"/>
    </row>
    <row r="1051" spans="2:58" x14ac:dyDescent="0.25">
      <c r="B1051">
        <v>5</v>
      </c>
      <c r="C1051">
        <v>94</v>
      </c>
      <c r="D1051" t="s">
        <v>1043</v>
      </c>
      <c r="E1051">
        <v>722666110.20810795</v>
      </c>
      <c r="F1051">
        <f t="shared" si="211"/>
        <v>7.75</v>
      </c>
      <c r="G1051">
        <f t="shared" si="212"/>
        <v>8.8589376887366669</v>
      </c>
      <c r="AG1051">
        <f t="shared" si="213"/>
        <v>7.666666666666667</v>
      </c>
      <c r="BF1051" s="17"/>
    </row>
    <row r="1052" spans="2:58" x14ac:dyDescent="0.25">
      <c r="B1052">
        <v>5</v>
      </c>
      <c r="C1052">
        <v>95</v>
      </c>
      <c r="D1052" t="s">
        <v>1044</v>
      </c>
      <c r="E1052">
        <v>623406290.25098002</v>
      </c>
      <c r="F1052">
        <f t="shared" si="211"/>
        <v>7.833333333333333</v>
      </c>
      <c r="G1052">
        <f t="shared" si="212"/>
        <v>8.7947711800510362</v>
      </c>
      <c r="AG1052">
        <f t="shared" si="213"/>
        <v>7.75</v>
      </c>
      <c r="BF1052" s="17"/>
    </row>
    <row r="1053" spans="2:58" x14ac:dyDescent="0.25">
      <c r="B1053">
        <v>5</v>
      </c>
      <c r="C1053">
        <v>96</v>
      </c>
      <c r="D1053" t="s">
        <v>1045</v>
      </c>
      <c r="E1053">
        <v>662272577.80328202</v>
      </c>
      <c r="F1053">
        <f t="shared" si="211"/>
        <v>7.916666666666667</v>
      </c>
      <c r="G1053">
        <f t="shared" si="212"/>
        <v>8.8210367729311212</v>
      </c>
      <c r="AG1053">
        <f t="shared" si="213"/>
        <v>7.833333333333333</v>
      </c>
      <c r="BF1053" s="17"/>
    </row>
    <row r="1054" spans="2:58" x14ac:dyDescent="0.25">
      <c r="B1054">
        <v>5</v>
      </c>
      <c r="C1054">
        <v>97</v>
      </c>
      <c r="D1054" t="s">
        <v>1046</v>
      </c>
      <c r="E1054">
        <v>573071652.70813894</v>
      </c>
      <c r="F1054">
        <f t="shared" si="211"/>
        <v>8</v>
      </c>
      <c r="G1054">
        <f t="shared" si="212"/>
        <v>8.7582089263832188</v>
      </c>
      <c r="AG1054">
        <f t="shared" si="213"/>
        <v>7.916666666666667</v>
      </c>
      <c r="BF1054" s="17"/>
    </row>
    <row r="1055" spans="2:58" x14ac:dyDescent="0.25">
      <c r="B1055">
        <v>5</v>
      </c>
      <c r="C1055">
        <v>98</v>
      </c>
      <c r="D1055" t="s">
        <v>1047</v>
      </c>
      <c r="E1055">
        <v>819018740.11599398</v>
      </c>
      <c r="F1055">
        <f t="shared" si="211"/>
        <v>8.0833333333333339</v>
      </c>
      <c r="G1055">
        <f t="shared" si="212"/>
        <v>8.9132938390447336</v>
      </c>
      <c r="AG1055">
        <f t="shared" si="213"/>
        <v>8</v>
      </c>
      <c r="BF1055" s="17"/>
    </row>
    <row r="1056" spans="2:58" x14ac:dyDescent="0.25">
      <c r="B1056">
        <v>5</v>
      </c>
      <c r="C1056">
        <v>99</v>
      </c>
      <c r="D1056" t="s">
        <v>1048</v>
      </c>
      <c r="E1056">
        <v>670306004.97570598</v>
      </c>
      <c r="F1056">
        <f t="shared" si="211"/>
        <v>8.1666666666666661</v>
      </c>
      <c r="G1056">
        <f t="shared" si="212"/>
        <v>8.8262731100637719</v>
      </c>
      <c r="AG1056">
        <f t="shared" si="213"/>
        <v>8.0833333333333339</v>
      </c>
      <c r="BF1056" s="17"/>
    </row>
    <row r="1057" spans="2:58" x14ac:dyDescent="0.25">
      <c r="B1057">
        <v>5</v>
      </c>
      <c r="C1057">
        <v>100</v>
      </c>
      <c r="D1057" t="s">
        <v>1049</v>
      </c>
      <c r="E1057">
        <v>583021375.88330603</v>
      </c>
      <c r="F1057">
        <f t="shared" si="211"/>
        <v>8.25</v>
      </c>
      <c r="G1057">
        <f t="shared" si="212"/>
        <v>8.7656844780145544</v>
      </c>
      <c r="AG1057">
        <f t="shared" si="213"/>
        <v>8.1666666666666661</v>
      </c>
      <c r="BF1057" s="17"/>
    </row>
    <row r="1058" spans="2:58" x14ac:dyDescent="0.25">
      <c r="B1058">
        <v>5</v>
      </c>
      <c r="C1058">
        <v>101</v>
      </c>
      <c r="D1058" t="s">
        <v>1050</v>
      </c>
      <c r="E1058">
        <v>619361343.417117</v>
      </c>
      <c r="F1058">
        <f t="shared" si="211"/>
        <v>8.3333333333333339</v>
      </c>
      <c r="G1058">
        <f t="shared" si="212"/>
        <v>8.791944095976314</v>
      </c>
      <c r="AG1058">
        <f t="shared" si="213"/>
        <v>8.25</v>
      </c>
      <c r="BF1058" s="17"/>
    </row>
    <row r="1059" spans="2:58" x14ac:dyDescent="0.25">
      <c r="B1059">
        <v>5</v>
      </c>
      <c r="C1059">
        <v>102</v>
      </c>
      <c r="D1059" t="s">
        <v>1051</v>
      </c>
      <c r="E1059">
        <v>569801659.49439895</v>
      </c>
      <c r="F1059">
        <f t="shared" si="211"/>
        <v>8.4166666666666661</v>
      </c>
      <c r="G1059">
        <f t="shared" si="212"/>
        <v>8.7557237097476328</v>
      </c>
      <c r="AG1059">
        <f t="shared" si="213"/>
        <v>8.3333333333333339</v>
      </c>
      <c r="BF1059" s="17"/>
    </row>
    <row r="1060" spans="2:58" x14ac:dyDescent="0.25">
      <c r="B1060">
        <v>5</v>
      </c>
      <c r="C1060">
        <v>103</v>
      </c>
      <c r="D1060" t="s">
        <v>1052</v>
      </c>
      <c r="E1060">
        <v>574805415.15508497</v>
      </c>
      <c r="F1060">
        <f t="shared" si="211"/>
        <v>8.5</v>
      </c>
      <c r="G1060">
        <f t="shared" si="212"/>
        <v>8.759520850904245</v>
      </c>
      <c r="AG1060">
        <f t="shared" si="213"/>
        <v>8.4166666666666661</v>
      </c>
      <c r="BF1060" s="17"/>
    </row>
    <row r="1061" spans="2:58" x14ac:dyDescent="0.25">
      <c r="B1061">
        <v>5</v>
      </c>
      <c r="C1061">
        <v>104</v>
      </c>
      <c r="D1061" t="s">
        <v>1053</v>
      </c>
      <c r="E1061">
        <v>547971718.53897202</v>
      </c>
      <c r="F1061">
        <f t="shared" si="211"/>
        <v>8.5833333333333339</v>
      </c>
      <c r="G1061">
        <f t="shared" si="212"/>
        <v>8.7387581446168223</v>
      </c>
      <c r="AG1061">
        <f t="shared" si="213"/>
        <v>8.5</v>
      </c>
      <c r="BF1061" s="17"/>
    </row>
    <row r="1062" spans="2:58" x14ac:dyDescent="0.25">
      <c r="B1062">
        <v>5</v>
      </c>
      <c r="C1062">
        <v>105</v>
      </c>
      <c r="D1062" t="s">
        <v>1054</v>
      </c>
      <c r="E1062">
        <v>566669313.87976694</v>
      </c>
      <c r="F1062">
        <f t="shared" si="211"/>
        <v>8.6666666666666661</v>
      </c>
      <c r="G1062">
        <f t="shared" si="212"/>
        <v>8.7533296954833588</v>
      </c>
      <c r="AG1062">
        <f t="shared" si="213"/>
        <v>8.5833333333333339</v>
      </c>
      <c r="BF1062" s="17"/>
    </row>
    <row r="1063" spans="2:58" x14ac:dyDescent="0.25">
      <c r="B1063">
        <v>5</v>
      </c>
      <c r="C1063">
        <v>106</v>
      </c>
      <c r="D1063" t="s">
        <v>1055</v>
      </c>
      <c r="E1063">
        <v>633831787.58155298</v>
      </c>
      <c r="F1063">
        <f t="shared" si="211"/>
        <v>8.75</v>
      </c>
      <c r="G1063">
        <f t="shared" si="212"/>
        <v>8.8019740158973256</v>
      </c>
      <c r="AG1063">
        <f t="shared" si="213"/>
        <v>8.6666666666666661</v>
      </c>
      <c r="BF1063" s="17"/>
    </row>
    <row r="1064" spans="2:58" x14ac:dyDescent="0.25">
      <c r="B1064">
        <v>5</v>
      </c>
      <c r="C1064">
        <v>107</v>
      </c>
      <c r="D1064" t="s">
        <v>1056</v>
      </c>
      <c r="E1064">
        <v>621751674.76519001</v>
      </c>
      <c r="F1064">
        <f t="shared" si="211"/>
        <v>8.8333333333333339</v>
      </c>
      <c r="G1064">
        <f t="shared" si="212"/>
        <v>8.7936169637695585</v>
      </c>
      <c r="AG1064">
        <f t="shared" si="213"/>
        <v>8.75</v>
      </c>
      <c r="BF1064" s="17"/>
    </row>
    <row r="1065" spans="2:58" x14ac:dyDescent="0.25">
      <c r="B1065">
        <v>5</v>
      </c>
      <c r="C1065">
        <v>108</v>
      </c>
      <c r="D1065" t="s">
        <v>1057</v>
      </c>
      <c r="E1065">
        <v>623905363.58711004</v>
      </c>
      <c r="F1065">
        <f t="shared" si="211"/>
        <v>8.9166666666666661</v>
      </c>
      <c r="G1065">
        <f t="shared" si="212"/>
        <v>8.7951187191874602</v>
      </c>
      <c r="AG1065">
        <f t="shared" si="213"/>
        <v>8.8333333333333339</v>
      </c>
      <c r="BF1065" s="17"/>
    </row>
    <row r="1066" spans="2:58" x14ac:dyDescent="0.25">
      <c r="B1066">
        <v>5</v>
      </c>
      <c r="C1066">
        <v>109</v>
      </c>
      <c r="D1066" t="s">
        <v>1058</v>
      </c>
      <c r="E1066">
        <v>654679608.96692801</v>
      </c>
      <c r="F1066">
        <f t="shared" si="211"/>
        <v>9</v>
      </c>
      <c r="G1066">
        <f t="shared" si="212"/>
        <v>8.8160288143433281</v>
      </c>
      <c r="AG1066">
        <f t="shared" si="213"/>
        <v>8.9166666666666661</v>
      </c>
      <c r="BF1066" s="17"/>
    </row>
    <row r="1067" spans="2:58" x14ac:dyDescent="0.25">
      <c r="B1067">
        <v>5</v>
      </c>
      <c r="C1067">
        <v>110</v>
      </c>
      <c r="D1067" t="s">
        <v>1059</v>
      </c>
      <c r="E1067">
        <v>747141924.33967602</v>
      </c>
      <c r="F1067">
        <f t="shared" si="211"/>
        <v>9.0833333333333339</v>
      </c>
      <c r="G1067">
        <f t="shared" si="212"/>
        <v>8.8734031066387367</v>
      </c>
      <c r="AG1067">
        <f t="shared" si="213"/>
        <v>9</v>
      </c>
      <c r="BF1067" s="17"/>
    </row>
    <row r="1068" spans="2:58" x14ac:dyDescent="0.25">
      <c r="B1068">
        <v>5</v>
      </c>
      <c r="C1068">
        <v>111</v>
      </c>
      <c r="D1068" t="s">
        <v>1060</v>
      </c>
      <c r="E1068">
        <v>580960375.28341603</v>
      </c>
      <c r="F1068">
        <f t="shared" si="211"/>
        <v>9.1666666666666661</v>
      </c>
      <c r="G1068">
        <f t="shared" si="212"/>
        <v>8.7641465121104449</v>
      </c>
      <c r="AG1068">
        <f t="shared" si="213"/>
        <v>9.0833333333333339</v>
      </c>
      <c r="BF1068" s="17"/>
    </row>
    <row r="1069" spans="2:58" x14ac:dyDescent="0.25">
      <c r="B1069">
        <v>5</v>
      </c>
      <c r="C1069">
        <v>112</v>
      </c>
      <c r="D1069" t="s">
        <v>1061</v>
      </c>
      <c r="E1069">
        <v>733827315.673581</v>
      </c>
      <c r="F1069">
        <f t="shared" si="211"/>
        <v>9.25</v>
      </c>
      <c r="G1069">
        <f t="shared" si="212"/>
        <v>8.8655938737125304</v>
      </c>
      <c r="AG1069">
        <f t="shared" si="213"/>
        <v>9.1666666666666661</v>
      </c>
      <c r="BF1069" s="17"/>
    </row>
    <row r="1070" spans="2:58" x14ac:dyDescent="0.25">
      <c r="B1070">
        <v>5</v>
      </c>
      <c r="C1070">
        <v>113</v>
      </c>
      <c r="D1070" t="s">
        <v>1062</v>
      </c>
      <c r="E1070">
        <v>824930805.32888699</v>
      </c>
      <c r="F1070">
        <f t="shared" si="211"/>
        <v>9.3333333333333339</v>
      </c>
      <c r="G1070">
        <f t="shared" si="212"/>
        <v>8.9164175217327983</v>
      </c>
      <c r="AG1070">
        <f t="shared" si="213"/>
        <v>9.25</v>
      </c>
      <c r="BF1070" s="17"/>
    </row>
    <row r="1071" spans="2:58" x14ac:dyDescent="0.25">
      <c r="B1071">
        <v>5</v>
      </c>
      <c r="C1071">
        <v>114</v>
      </c>
      <c r="D1071" t="s">
        <v>1063</v>
      </c>
      <c r="E1071">
        <v>717974115.65838504</v>
      </c>
      <c r="F1071">
        <f t="shared" si="211"/>
        <v>9.4166666666666661</v>
      </c>
      <c r="G1071">
        <f t="shared" si="212"/>
        <v>8.856108787376888</v>
      </c>
      <c r="AG1071">
        <f t="shared" si="213"/>
        <v>9.3333333333333339</v>
      </c>
      <c r="BF1071" s="17"/>
    </row>
    <row r="1072" spans="2:58" x14ac:dyDescent="0.25">
      <c r="B1072">
        <v>5</v>
      </c>
      <c r="C1072">
        <v>115</v>
      </c>
      <c r="D1072" t="s">
        <v>1064</v>
      </c>
      <c r="E1072">
        <v>671923928.93116498</v>
      </c>
      <c r="F1072">
        <f t="shared" si="211"/>
        <v>9.5</v>
      </c>
      <c r="G1072">
        <f t="shared" si="212"/>
        <v>8.8273201077033896</v>
      </c>
      <c r="AG1072">
        <f t="shared" si="213"/>
        <v>9.4166666666666661</v>
      </c>
      <c r="BF1072" s="17"/>
    </row>
    <row r="1073" spans="2:58" x14ac:dyDescent="0.25">
      <c r="B1073">
        <v>5</v>
      </c>
      <c r="C1073">
        <v>116</v>
      </c>
      <c r="D1073" t="s">
        <v>1065</v>
      </c>
      <c r="E1073">
        <v>655145953.93738997</v>
      </c>
      <c r="F1073">
        <f t="shared" si="211"/>
        <v>9.5833333333333339</v>
      </c>
      <c r="G1073">
        <f t="shared" si="212"/>
        <v>8.8163380632412398</v>
      </c>
      <c r="AG1073">
        <f t="shared" si="213"/>
        <v>9.5</v>
      </c>
      <c r="BF1073" s="17"/>
    </row>
    <row r="1074" spans="2:58" x14ac:dyDescent="0.25">
      <c r="B1074">
        <v>5</v>
      </c>
      <c r="C1074">
        <v>117</v>
      </c>
      <c r="D1074" t="s">
        <v>1066</v>
      </c>
      <c r="E1074">
        <v>595157210.44461501</v>
      </c>
      <c r="F1074">
        <f t="shared" si="211"/>
        <v>9.6666666666666661</v>
      </c>
      <c r="G1074">
        <f t="shared" si="212"/>
        <v>8.774631699527399</v>
      </c>
      <c r="AG1074">
        <f t="shared" si="213"/>
        <v>9.5833333333333339</v>
      </c>
      <c r="BF1074" s="17"/>
    </row>
    <row r="1075" spans="2:58" x14ac:dyDescent="0.25">
      <c r="B1075">
        <v>5</v>
      </c>
      <c r="C1075">
        <v>118</v>
      </c>
      <c r="D1075" t="s">
        <v>1067</v>
      </c>
      <c r="E1075">
        <v>745374384.07869506</v>
      </c>
      <c r="F1075">
        <f t="shared" si="211"/>
        <v>9.75</v>
      </c>
      <c r="G1075">
        <f t="shared" si="212"/>
        <v>8.8723744634856629</v>
      </c>
      <c r="AG1075">
        <f t="shared" si="213"/>
        <v>9.6666666666666661</v>
      </c>
      <c r="BF1075" s="17"/>
    </row>
    <row r="1076" spans="2:58" x14ac:dyDescent="0.25">
      <c r="B1076">
        <v>5</v>
      </c>
      <c r="C1076">
        <v>119</v>
      </c>
      <c r="D1076" t="s">
        <v>1068</v>
      </c>
      <c r="E1076">
        <v>660015803.42854202</v>
      </c>
      <c r="F1076">
        <f t="shared" si="211"/>
        <v>9.8333333333333339</v>
      </c>
      <c r="G1076">
        <f t="shared" si="212"/>
        <v>8.8195543344201148</v>
      </c>
      <c r="AG1076">
        <f t="shared" si="213"/>
        <v>9.75</v>
      </c>
      <c r="BF1076" s="17"/>
    </row>
    <row r="1077" spans="2:58" x14ac:dyDescent="0.25">
      <c r="B1077">
        <v>5</v>
      </c>
      <c r="C1077">
        <v>120</v>
      </c>
      <c r="D1077" t="s">
        <v>1069</v>
      </c>
      <c r="E1077">
        <v>760646049.28097904</v>
      </c>
      <c r="F1077">
        <f t="shared" si="211"/>
        <v>9.9166666666666661</v>
      </c>
      <c r="G1077">
        <f t="shared" si="212"/>
        <v>8.8811826139275851</v>
      </c>
      <c r="AG1077">
        <f t="shared" si="213"/>
        <v>9.8333333333333339</v>
      </c>
      <c r="BF1077" s="17"/>
    </row>
    <row r="1078" spans="2:58" x14ac:dyDescent="0.25">
      <c r="B1078">
        <v>5</v>
      </c>
      <c r="C1078">
        <v>121</v>
      </c>
      <c r="D1078" t="s">
        <v>1070</v>
      </c>
      <c r="E1078">
        <v>657203147.54211104</v>
      </c>
      <c r="F1078">
        <f t="shared" si="211"/>
        <v>10</v>
      </c>
      <c r="G1078">
        <f t="shared" si="212"/>
        <v>8.8176996347339571</v>
      </c>
      <c r="AG1078">
        <f t="shared" si="213"/>
        <v>9.9166666666666661</v>
      </c>
      <c r="BF1078" s="17"/>
    </row>
    <row r="1079" spans="2:58" x14ac:dyDescent="0.25">
      <c r="B1079">
        <v>5</v>
      </c>
      <c r="C1079">
        <v>122</v>
      </c>
      <c r="D1079" t="s">
        <v>1071</v>
      </c>
      <c r="E1079">
        <v>690470584.29182601</v>
      </c>
      <c r="F1079">
        <f t="shared" si="211"/>
        <v>10.083333333333334</v>
      </c>
      <c r="G1079">
        <f t="shared" si="212"/>
        <v>8.839145181318905</v>
      </c>
      <c r="AG1079">
        <f t="shared" si="213"/>
        <v>10</v>
      </c>
      <c r="BF1079" s="17"/>
    </row>
    <row r="1080" spans="2:58" x14ac:dyDescent="0.25">
      <c r="B1080">
        <v>5</v>
      </c>
      <c r="C1080">
        <v>123</v>
      </c>
      <c r="D1080" t="s">
        <v>1072</v>
      </c>
      <c r="E1080">
        <v>540452021.38073003</v>
      </c>
      <c r="F1080">
        <f t="shared" si="211"/>
        <v>10.166666666666666</v>
      </c>
      <c r="G1080">
        <f t="shared" si="212"/>
        <v>8.7327571455151087</v>
      </c>
      <c r="AG1080">
        <f t="shared" si="213"/>
        <v>10.083333333333334</v>
      </c>
      <c r="BF1080" s="17"/>
    </row>
    <row r="1081" spans="2:58" x14ac:dyDescent="0.25">
      <c r="B1081">
        <v>5</v>
      </c>
      <c r="C1081">
        <v>124</v>
      </c>
      <c r="D1081" t="s">
        <v>1073</v>
      </c>
      <c r="E1081">
        <v>629292412.411165</v>
      </c>
      <c r="F1081">
        <f t="shared" si="211"/>
        <v>10.25</v>
      </c>
      <c r="G1081">
        <f t="shared" si="212"/>
        <v>8.7988524953454075</v>
      </c>
      <c r="AG1081">
        <f t="shared" si="213"/>
        <v>10.166666666666666</v>
      </c>
      <c r="BF1081" s="17"/>
    </row>
    <row r="1082" spans="2:58" x14ac:dyDescent="0.25">
      <c r="B1082">
        <v>5</v>
      </c>
      <c r="C1082">
        <v>125</v>
      </c>
      <c r="D1082" t="s">
        <v>1074</v>
      </c>
      <c r="E1082">
        <v>631611923.72990298</v>
      </c>
      <c r="F1082">
        <f t="shared" si="211"/>
        <v>10.333333333333334</v>
      </c>
      <c r="G1082">
        <f t="shared" si="212"/>
        <v>8.800450320134896</v>
      </c>
      <c r="AG1082">
        <f t="shared" si="213"/>
        <v>10.25</v>
      </c>
      <c r="BF1082" s="17"/>
    </row>
    <row r="1083" spans="2:58" x14ac:dyDescent="0.25">
      <c r="B1083">
        <v>5</v>
      </c>
      <c r="C1083">
        <v>126</v>
      </c>
      <c r="D1083" t="s">
        <v>1075</v>
      </c>
      <c r="E1083">
        <v>619367527.15638006</v>
      </c>
      <c r="F1083">
        <f t="shared" si="211"/>
        <v>10.416666666666666</v>
      </c>
      <c r="G1083">
        <f t="shared" si="212"/>
        <v>8.7919484319757455</v>
      </c>
      <c r="AG1083">
        <f t="shared" si="213"/>
        <v>10.333333333333334</v>
      </c>
      <c r="BF1083" s="17"/>
    </row>
    <row r="1084" spans="2:58" x14ac:dyDescent="0.25">
      <c r="B1084">
        <v>5</v>
      </c>
      <c r="C1084">
        <v>127</v>
      </c>
      <c r="D1084" t="s">
        <v>1076</v>
      </c>
      <c r="E1084">
        <v>741726637.165115</v>
      </c>
      <c r="F1084">
        <f t="shared" si="211"/>
        <v>10.5</v>
      </c>
      <c r="G1084">
        <f t="shared" si="212"/>
        <v>8.8702438758381348</v>
      </c>
      <c r="AG1084">
        <f t="shared" si="213"/>
        <v>10.416666666666666</v>
      </c>
      <c r="BF1084" s="17"/>
    </row>
    <row r="1085" spans="2:58" x14ac:dyDescent="0.25">
      <c r="B1085">
        <v>5</v>
      </c>
      <c r="C1085">
        <v>128</v>
      </c>
      <c r="D1085" t="s">
        <v>1077</v>
      </c>
      <c r="E1085">
        <v>766055339.04425395</v>
      </c>
      <c r="F1085">
        <f t="shared" si="211"/>
        <v>10.583333333333334</v>
      </c>
      <c r="G1085">
        <f t="shared" si="212"/>
        <v>8.8842601437493887</v>
      </c>
      <c r="AG1085">
        <f t="shared" si="213"/>
        <v>10.5</v>
      </c>
      <c r="BF1085" s="17"/>
    </row>
    <row r="1086" spans="2:58" x14ac:dyDescent="0.25">
      <c r="B1086">
        <v>5</v>
      </c>
      <c r="C1086">
        <v>129</v>
      </c>
      <c r="D1086" t="s">
        <v>1078</v>
      </c>
      <c r="E1086">
        <v>622587567.61854005</v>
      </c>
      <c r="F1086">
        <f t="shared" si="211"/>
        <v>10.666666666666666</v>
      </c>
      <c r="G1086">
        <f t="shared" si="212"/>
        <v>8.7942004440551802</v>
      </c>
      <c r="AG1086">
        <f t="shared" si="213"/>
        <v>10.583333333333334</v>
      </c>
      <c r="BF1086" s="17"/>
    </row>
    <row r="1087" spans="2:58" x14ac:dyDescent="0.25">
      <c r="B1087">
        <v>5</v>
      </c>
      <c r="C1087">
        <v>130</v>
      </c>
      <c r="D1087" t="s">
        <v>1079</v>
      </c>
      <c r="E1087">
        <v>572341855.52818501</v>
      </c>
      <c r="F1087">
        <f t="shared" si="211"/>
        <v>10.75</v>
      </c>
      <c r="G1087">
        <f t="shared" si="212"/>
        <v>8.7576555071529185</v>
      </c>
      <c r="AG1087">
        <f t="shared" si="213"/>
        <v>10.666666666666666</v>
      </c>
      <c r="BF1087" s="17"/>
    </row>
    <row r="1088" spans="2:58" x14ac:dyDescent="0.25">
      <c r="B1088">
        <v>5</v>
      </c>
      <c r="C1088">
        <v>131</v>
      </c>
      <c r="D1088" t="s">
        <v>1080</v>
      </c>
      <c r="E1088">
        <v>592761860.95515203</v>
      </c>
      <c r="F1088">
        <f t="shared" si="211"/>
        <v>10.833333333333334</v>
      </c>
      <c r="G1088">
        <f t="shared" si="212"/>
        <v>8.7728802528161243</v>
      </c>
      <c r="AG1088">
        <f t="shared" si="213"/>
        <v>10.75</v>
      </c>
      <c r="BF1088" s="17"/>
    </row>
    <row r="1089" spans="2:58" x14ac:dyDescent="0.25">
      <c r="B1089">
        <v>5</v>
      </c>
      <c r="C1089">
        <v>132</v>
      </c>
      <c r="D1089" t="s">
        <v>1081</v>
      </c>
      <c r="E1089">
        <v>608118149.48583102</v>
      </c>
      <c r="F1089">
        <f t="shared" si="211"/>
        <v>10.916666666666666</v>
      </c>
      <c r="G1089">
        <f t="shared" si="212"/>
        <v>8.7839879652674995</v>
      </c>
      <c r="AG1089">
        <f t="shared" si="213"/>
        <v>10.833333333333334</v>
      </c>
      <c r="BF1089" s="17"/>
    </row>
    <row r="1090" spans="2:58" x14ac:dyDescent="0.25">
      <c r="B1090">
        <v>5</v>
      </c>
      <c r="C1090">
        <v>133</v>
      </c>
      <c r="D1090" t="s">
        <v>1082</v>
      </c>
      <c r="E1090">
        <v>620987197.91055095</v>
      </c>
      <c r="F1090">
        <f t="shared" si="211"/>
        <v>11</v>
      </c>
      <c r="G1090">
        <f t="shared" si="212"/>
        <v>8.7930826469815493</v>
      </c>
      <c r="AG1090">
        <f t="shared" si="213"/>
        <v>10.916666666666666</v>
      </c>
      <c r="BF1090" s="17"/>
    </row>
    <row r="1091" spans="2:58" x14ac:dyDescent="0.25">
      <c r="B1091">
        <v>5</v>
      </c>
      <c r="C1091">
        <v>134</v>
      </c>
      <c r="D1091" t="s">
        <v>1083</v>
      </c>
      <c r="E1091">
        <v>665980446.79172802</v>
      </c>
      <c r="F1091">
        <f t="shared" si="211"/>
        <v>11.083333333333334</v>
      </c>
      <c r="G1091">
        <f t="shared" si="212"/>
        <v>8.823461478456915</v>
      </c>
      <c r="AG1091">
        <f t="shared" si="213"/>
        <v>11</v>
      </c>
      <c r="BF1091" s="17"/>
    </row>
    <row r="1092" spans="2:58" x14ac:dyDescent="0.25">
      <c r="B1092">
        <v>5</v>
      </c>
      <c r="C1092">
        <v>135</v>
      </c>
      <c r="D1092" t="s">
        <v>1084</v>
      </c>
      <c r="E1092">
        <v>543727546.55349302</v>
      </c>
      <c r="F1092">
        <f t="shared" si="211"/>
        <v>11.166666666666666</v>
      </c>
      <c r="G1092">
        <f t="shared" si="212"/>
        <v>8.7353813359686541</v>
      </c>
      <c r="AG1092">
        <f t="shared" si="213"/>
        <v>11.083333333333334</v>
      </c>
      <c r="BF1092" s="17"/>
    </row>
    <row r="1093" spans="2:58" x14ac:dyDescent="0.25">
      <c r="B1093">
        <v>5</v>
      </c>
      <c r="C1093">
        <v>136</v>
      </c>
      <c r="D1093" t="s">
        <v>1085</v>
      </c>
      <c r="E1093">
        <v>628543276.17895401</v>
      </c>
      <c r="F1093">
        <f t="shared" si="211"/>
        <v>11.25</v>
      </c>
      <c r="G1093">
        <f t="shared" si="212"/>
        <v>8.7983351848997557</v>
      </c>
      <c r="AG1093">
        <f t="shared" si="213"/>
        <v>11.166666666666666</v>
      </c>
      <c r="BF1093" s="17"/>
    </row>
    <row r="1094" spans="2:58" x14ac:dyDescent="0.25">
      <c r="B1094">
        <v>5</v>
      </c>
      <c r="C1094">
        <v>137</v>
      </c>
      <c r="D1094" t="s">
        <v>1086</v>
      </c>
      <c r="E1094">
        <v>547865217.25966895</v>
      </c>
      <c r="F1094">
        <f t="shared" si="211"/>
        <v>11.333333333333334</v>
      </c>
      <c r="G1094">
        <f t="shared" si="212"/>
        <v>8.738673728922203</v>
      </c>
      <c r="AG1094">
        <f t="shared" si="213"/>
        <v>11.25</v>
      </c>
      <c r="BF1094" s="17"/>
    </row>
    <row r="1095" spans="2:58" x14ac:dyDescent="0.25">
      <c r="B1095">
        <v>5</v>
      </c>
      <c r="C1095">
        <v>138</v>
      </c>
      <c r="D1095" t="s">
        <v>1087</v>
      </c>
      <c r="E1095">
        <v>535466674.28281701</v>
      </c>
      <c r="F1095">
        <f t="shared" si="211"/>
        <v>11.416666666666666</v>
      </c>
      <c r="G1095">
        <f t="shared" si="212"/>
        <v>8.7287324469224021</v>
      </c>
      <c r="AG1095">
        <f t="shared" si="213"/>
        <v>11.333333333333334</v>
      </c>
      <c r="BF1095" s="17"/>
    </row>
    <row r="1096" spans="2:58" x14ac:dyDescent="0.25">
      <c r="B1096">
        <v>5</v>
      </c>
      <c r="C1096">
        <v>139</v>
      </c>
      <c r="D1096" t="s">
        <v>1088</v>
      </c>
      <c r="E1096">
        <v>619483018.68966997</v>
      </c>
      <c r="F1096">
        <f t="shared" si="211"/>
        <v>11.5</v>
      </c>
      <c r="G1096">
        <f t="shared" si="212"/>
        <v>8.7920294059655912</v>
      </c>
      <c r="AG1096">
        <f t="shared" si="213"/>
        <v>11.416666666666666</v>
      </c>
      <c r="BF1096" s="17"/>
    </row>
    <row r="1097" spans="2:58" x14ac:dyDescent="0.25">
      <c r="B1097">
        <v>5</v>
      </c>
      <c r="C1097">
        <v>140</v>
      </c>
      <c r="D1097" t="s">
        <v>1089</v>
      </c>
      <c r="E1097">
        <v>558271174.90623701</v>
      </c>
      <c r="F1097">
        <f t="shared" si="211"/>
        <v>11.583333333333334</v>
      </c>
      <c r="G1097">
        <f t="shared" si="212"/>
        <v>8.7468452045970881</v>
      </c>
      <c r="AG1097">
        <f t="shared" si="213"/>
        <v>11.5</v>
      </c>
      <c r="BF1097" s="17"/>
    </row>
    <row r="1098" spans="2:58" x14ac:dyDescent="0.25">
      <c r="B1098">
        <v>5</v>
      </c>
      <c r="C1098">
        <v>141</v>
      </c>
      <c r="D1098" t="s">
        <v>1090</v>
      </c>
      <c r="E1098">
        <v>618374925.76541495</v>
      </c>
      <c r="F1098">
        <f t="shared" si="211"/>
        <v>11.666666666666666</v>
      </c>
      <c r="G1098">
        <f t="shared" si="212"/>
        <v>8.7912518712361187</v>
      </c>
      <c r="AG1098">
        <f t="shared" si="213"/>
        <v>11.583333333333334</v>
      </c>
      <c r="BF1098" s="17"/>
    </row>
    <row r="1099" spans="2:58" x14ac:dyDescent="0.25">
      <c r="B1099">
        <v>5</v>
      </c>
      <c r="C1099">
        <v>142</v>
      </c>
      <c r="D1099" t="s">
        <v>1091</v>
      </c>
      <c r="E1099">
        <v>704749766.03707898</v>
      </c>
      <c r="F1099">
        <f t="shared" si="211"/>
        <v>11.75</v>
      </c>
      <c r="G1099">
        <f t="shared" si="212"/>
        <v>8.8480349403665244</v>
      </c>
      <c r="AG1099">
        <f t="shared" si="213"/>
        <v>11.666666666666666</v>
      </c>
      <c r="BF1099" s="17"/>
    </row>
    <row r="1100" spans="2:58" x14ac:dyDescent="0.25">
      <c r="B1100">
        <v>5</v>
      </c>
      <c r="C1100">
        <v>143</v>
      </c>
      <c r="D1100" t="s">
        <v>1092</v>
      </c>
      <c r="E1100">
        <v>597704530.70103097</v>
      </c>
      <c r="F1100">
        <f t="shared" si="211"/>
        <v>11.833333333333334</v>
      </c>
      <c r="G1100">
        <f t="shared" si="212"/>
        <v>8.7764865478714924</v>
      </c>
      <c r="AG1100">
        <f t="shared" si="213"/>
        <v>11.75</v>
      </c>
      <c r="BF1100" s="17"/>
    </row>
    <row r="1101" spans="2:58" x14ac:dyDescent="0.25">
      <c r="B1101">
        <v>5</v>
      </c>
      <c r="C1101">
        <v>144</v>
      </c>
      <c r="D1101" t="s">
        <v>1093</v>
      </c>
      <c r="E1101">
        <v>649601773.38929904</v>
      </c>
      <c r="F1101">
        <f t="shared" si="211"/>
        <v>11.916666666666666</v>
      </c>
      <c r="G1101">
        <f t="shared" si="212"/>
        <v>8.8126472018429336</v>
      </c>
      <c r="AG1101">
        <f t="shared" si="213"/>
        <v>11.833333333333334</v>
      </c>
      <c r="BF1101" s="17"/>
    </row>
    <row r="1102" spans="2:58" x14ac:dyDescent="0.25">
      <c r="B1102">
        <v>5</v>
      </c>
      <c r="C1102">
        <v>145</v>
      </c>
      <c r="D1102" t="s">
        <v>1094</v>
      </c>
      <c r="E1102">
        <v>588306094.24992597</v>
      </c>
      <c r="F1102">
        <f t="shared" si="211"/>
        <v>12</v>
      </c>
      <c r="G1102">
        <f t="shared" si="212"/>
        <v>8.7696033472577604</v>
      </c>
      <c r="AG1102">
        <f t="shared" si="213"/>
        <v>11.916666666666666</v>
      </c>
      <c r="BF1102" s="17"/>
    </row>
    <row r="1103" spans="2:58" x14ac:dyDescent="0.25">
      <c r="B1103">
        <v>5</v>
      </c>
      <c r="C1103">
        <v>146</v>
      </c>
      <c r="D1103" t="s">
        <v>1095</v>
      </c>
      <c r="E1103">
        <v>577509375.12481797</v>
      </c>
      <c r="F1103">
        <f t="shared" si="211"/>
        <v>12.083333333333334</v>
      </c>
      <c r="G1103">
        <f t="shared" si="212"/>
        <v>8.7615590388359177</v>
      </c>
      <c r="AG1103">
        <f t="shared" si="213"/>
        <v>12</v>
      </c>
      <c r="BF1103" s="17"/>
    </row>
    <row r="1104" spans="2:58" x14ac:dyDescent="0.25">
      <c r="B1104">
        <v>5</v>
      </c>
      <c r="C1104">
        <v>147</v>
      </c>
      <c r="D1104" t="s">
        <v>1096</v>
      </c>
      <c r="E1104">
        <v>560531879.79527104</v>
      </c>
      <c r="F1104">
        <f t="shared" si="211"/>
        <v>12.166666666666666</v>
      </c>
      <c r="G1104">
        <f t="shared" si="212"/>
        <v>8.7486003177792444</v>
      </c>
      <c r="AG1104">
        <f t="shared" si="213"/>
        <v>12.083333333333334</v>
      </c>
      <c r="BF1104" s="17"/>
    </row>
    <row r="1105" spans="2:58" x14ac:dyDescent="0.25">
      <c r="B1105">
        <v>5</v>
      </c>
      <c r="C1105">
        <v>148</v>
      </c>
      <c r="D1105" t="s">
        <v>1097</v>
      </c>
      <c r="E1105">
        <v>680311453.28810203</v>
      </c>
      <c r="F1105">
        <f t="shared" si="211"/>
        <v>12.25</v>
      </c>
      <c r="G1105">
        <f t="shared" si="212"/>
        <v>8.8327077825259828</v>
      </c>
      <c r="AG1105">
        <f t="shared" si="213"/>
        <v>12.166666666666666</v>
      </c>
      <c r="BF1105" s="17"/>
    </row>
    <row r="1106" spans="2:58" x14ac:dyDescent="0.25">
      <c r="B1106">
        <v>5</v>
      </c>
      <c r="C1106">
        <v>149</v>
      </c>
      <c r="D1106" t="s">
        <v>1098</v>
      </c>
      <c r="E1106">
        <v>588201888.62665105</v>
      </c>
      <c r="F1106">
        <f t="shared" si="211"/>
        <v>12.333333333333334</v>
      </c>
      <c r="G1106">
        <f t="shared" si="212"/>
        <v>8.7695264146267053</v>
      </c>
      <c r="AG1106">
        <f t="shared" si="213"/>
        <v>12.25</v>
      </c>
      <c r="BF1106" s="17"/>
    </row>
    <row r="1107" spans="2:58" x14ac:dyDescent="0.25">
      <c r="B1107">
        <v>5</v>
      </c>
      <c r="C1107">
        <v>150</v>
      </c>
      <c r="D1107" t="s">
        <v>1099</v>
      </c>
      <c r="E1107">
        <v>604112787.96871698</v>
      </c>
      <c r="F1107">
        <f t="shared" ref="F1107:F1170" si="214">(C1107-1)*5/60</f>
        <v>12.416666666666666</v>
      </c>
      <c r="G1107">
        <f t="shared" ref="G1107:G1170" si="215">LOG10(E1107)</f>
        <v>8.7811180290508819</v>
      </c>
      <c r="AG1107">
        <f t="shared" si="213"/>
        <v>12.333333333333334</v>
      </c>
      <c r="BF1107" s="17"/>
    </row>
    <row r="1108" spans="2:58" x14ac:dyDescent="0.25">
      <c r="B1108">
        <v>5</v>
      </c>
      <c r="C1108">
        <v>151</v>
      </c>
      <c r="D1108" t="s">
        <v>1100</v>
      </c>
      <c r="E1108">
        <v>660434163.29204202</v>
      </c>
      <c r="F1108">
        <f t="shared" si="214"/>
        <v>12.5</v>
      </c>
      <c r="G1108">
        <f t="shared" si="215"/>
        <v>8.8198295305893399</v>
      </c>
      <c r="AG1108">
        <f t="shared" si="213"/>
        <v>12.416666666666666</v>
      </c>
      <c r="BF1108" s="17"/>
    </row>
    <row r="1109" spans="2:58" x14ac:dyDescent="0.25">
      <c r="B1109">
        <v>5</v>
      </c>
      <c r="C1109">
        <v>152</v>
      </c>
      <c r="D1109" t="s">
        <v>1101</v>
      </c>
      <c r="E1109">
        <v>464467065.69098902</v>
      </c>
      <c r="F1109">
        <f t="shared" si="214"/>
        <v>12.583333333333334</v>
      </c>
      <c r="G1109">
        <f t="shared" si="215"/>
        <v>8.6669549245820612</v>
      </c>
      <c r="AG1109">
        <f t="shared" ref="AG1109:AG1172" si="216">F1108</f>
        <v>12.5</v>
      </c>
      <c r="BF1109" s="17"/>
    </row>
    <row r="1110" spans="2:58" x14ac:dyDescent="0.25">
      <c r="B1110">
        <v>5</v>
      </c>
      <c r="C1110">
        <v>153</v>
      </c>
      <c r="D1110" t="s">
        <v>1102</v>
      </c>
      <c r="E1110">
        <v>538480657.20610595</v>
      </c>
      <c r="F1110">
        <f t="shared" si="214"/>
        <v>12.666666666666666</v>
      </c>
      <c r="G1110">
        <f t="shared" si="215"/>
        <v>8.7311701075977375</v>
      </c>
      <c r="AG1110">
        <f t="shared" si="216"/>
        <v>12.583333333333334</v>
      </c>
      <c r="BF1110" s="17"/>
    </row>
    <row r="1111" spans="2:58" x14ac:dyDescent="0.25">
      <c r="B1111">
        <v>5</v>
      </c>
      <c r="C1111">
        <v>154</v>
      </c>
      <c r="D1111" t="s">
        <v>1103</v>
      </c>
      <c r="E1111">
        <v>464436984.75941998</v>
      </c>
      <c r="F1111">
        <f t="shared" si="214"/>
        <v>12.75</v>
      </c>
      <c r="G1111">
        <f t="shared" si="215"/>
        <v>8.666926796848978</v>
      </c>
      <c r="AG1111">
        <f t="shared" si="216"/>
        <v>12.666666666666666</v>
      </c>
      <c r="BF1111" s="17"/>
    </row>
    <row r="1112" spans="2:58" x14ac:dyDescent="0.25">
      <c r="B1112">
        <v>5</v>
      </c>
      <c r="C1112">
        <v>155</v>
      </c>
      <c r="D1112" t="s">
        <v>1104</v>
      </c>
      <c r="E1112">
        <v>543375513.81830394</v>
      </c>
      <c r="F1112">
        <f t="shared" si="214"/>
        <v>12.833333333333334</v>
      </c>
      <c r="G1112">
        <f t="shared" si="215"/>
        <v>8.7351000638698828</v>
      </c>
      <c r="AG1112">
        <f t="shared" si="216"/>
        <v>12.75</v>
      </c>
      <c r="BF1112" s="17"/>
    </row>
    <row r="1113" spans="2:58" x14ac:dyDescent="0.25">
      <c r="B1113">
        <v>5</v>
      </c>
      <c r="C1113">
        <v>156</v>
      </c>
      <c r="D1113" t="s">
        <v>1105</v>
      </c>
      <c r="E1113">
        <v>480661515.54798198</v>
      </c>
      <c r="F1113">
        <f t="shared" si="214"/>
        <v>12.916666666666666</v>
      </c>
      <c r="G1113">
        <f t="shared" si="215"/>
        <v>8.6818393514728864</v>
      </c>
      <c r="AG1113">
        <f t="shared" si="216"/>
        <v>12.833333333333334</v>
      </c>
      <c r="BF1113" s="17"/>
    </row>
    <row r="1114" spans="2:58" x14ac:dyDescent="0.25">
      <c r="B1114">
        <v>5</v>
      </c>
      <c r="C1114">
        <v>157</v>
      </c>
      <c r="D1114" t="s">
        <v>1106</v>
      </c>
      <c r="E1114">
        <v>601027390.66594303</v>
      </c>
      <c r="F1114">
        <f t="shared" si="214"/>
        <v>13</v>
      </c>
      <c r="G1114">
        <f t="shared" si="215"/>
        <v>8.7788942645884482</v>
      </c>
      <c r="AG1114">
        <f t="shared" si="216"/>
        <v>12.916666666666666</v>
      </c>
      <c r="BF1114" s="17"/>
    </row>
    <row r="1115" spans="2:58" x14ac:dyDescent="0.25">
      <c r="B1115">
        <v>5</v>
      </c>
      <c r="C1115">
        <v>158</v>
      </c>
      <c r="D1115" t="s">
        <v>1107</v>
      </c>
      <c r="E1115">
        <v>531766668.144346</v>
      </c>
      <c r="F1115">
        <f t="shared" si="214"/>
        <v>13.083333333333334</v>
      </c>
      <c r="G1115">
        <f t="shared" si="215"/>
        <v>8.7257211116817928</v>
      </c>
      <c r="AG1115">
        <f t="shared" si="216"/>
        <v>13</v>
      </c>
      <c r="BF1115" s="17"/>
    </row>
    <row r="1116" spans="2:58" x14ac:dyDescent="0.25">
      <c r="B1116">
        <v>5</v>
      </c>
      <c r="C1116">
        <v>159</v>
      </c>
      <c r="D1116" t="s">
        <v>1108</v>
      </c>
      <c r="E1116">
        <v>528973043.33752698</v>
      </c>
      <c r="F1116">
        <f t="shared" si="214"/>
        <v>13.166666666666666</v>
      </c>
      <c r="G1116">
        <f t="shared" si="215"/>
        <v>8.7234335407912216</v>
      </c>
      <c r="AG1116">
        <f t="shared" si="216"/>
        <v>13.083333333333334</v>
      </c>
      <c r="BF1116" s="17"/>
    </row>
    <row r="1117" spans="2:58" x14ac:dyDescent="0.25">
      <c r="B1117">
        <v>5</v>
      </c>
      <c r="C1117">
        <v>160</v>
      </c>
      <c r="D1117" t="s">
        <v>1109</v>
      </c>
      <c r="E1117">
        <v>567142461.81021202</v>
      </c>
      <c r="F1117">
        <f t="shared" si="214"/>
        <v>13.25</v>
      </c>
      <c r="G1117">
        <f t="shared" si="215"/>
        <v>8.753692164019407</v>
      </c>
      <c r="AG1117">
        <f t="shared" si="216"/>
        <v>13.166666666666666</v>
      </c>
      <c r="BF1117" s="17"/>
    </row>
    <row r="1118" spans="2:58" x14ac:dyDescent="0.25">
      <c r="B1118">
        <v>5</v>
      </c>
      <c r="C1118">
        <v>161</v>
      </c>
      <c r="D1118" t="s">
        <v>1110</v>
      </c>
      <c r="E1118">
        <v>631507280.722682</v>
      </c>
      <c r="F1118">
        <f t="shared" si="214"/>
        <v>13.333333333333334</v>
      </c>
      <c r="G1118">
        <f t="shared" si="215"/>
        <v>8.8003783619530402</v>
      </c>
      <c r="AG1118">
        <f t="shared" si="216"/>
        <v>13.25</v>
      </c>
      <c r="BF1118" s="17"/>
    </row>
    <row r="1119" spans="2:58" x14ac:dyDescent="0.25">
      <c r="B1119">
        <v>5</v>
      </c>
      <c r="C1119">
        <v>162</v>
      </c>
      <c r="D1119" t="s">
        <v>1111</v>
      </c>
      <c r="E1119">
        <v>680323991.33787405</v>
      </c>
      <c r="F1119">
        <f t="shared" si="214"/>
        <v>13.416666666666666</v>
      </c>
      <c r="G1119">
        <f t="shared" si="215"/>
        <v>8.8327157864418755</v>
      </c>
      <c r="AG1119">
        <f t="shared" si="216"/>
        <v>13.333333333333334</v>
      </c>
      <c r="BF1119" s="17"/>
    </row>
    <row r="1120" spans="2:58" x14ac:dyDescent="0.25">
      <c r="B1120">
        <v>5</v>
      </c>
      <c r="C1120">
        <v>163</v>
      </c>
      <c r="D1120" t="s">
        <v>1112</v>
      </c>
      <c r="E1120">
        <v>537396328.83645499</v>
      </c>
      <c r="F1120">
        <f t="shared" si="214"/>
        <v>13.5</v>
      </c>
      <c r="G1120">
        <f t="shared" si="215"/>
        <v>8.7302946952725957</v>
      </c>
      <c r="AG1120">
        <f t="shared" si="216"/>
        <v>13.416666666666666</v>
      </c>
      <c r="BF1120" s="17"/>
    </row>
    <row r="1121" spans="2:58" x14ac:dyDescent="0.25">
      <c r="B1121">
        <v>5</v>
      </c>
      <c r="C1121">
        <v>164</v>
      </c>
      <c r="D1121" t="s">
        <v>1113</v>
      </c>
      <c r="E1121">
        <v>554872199.98692906</v>
      </c>
      <c r="F1121">
        <f t="shared" si="214"/>
        <v>13.583333333333334</v>
      </c>
      <c r="G1121">
        <f t="shared" si="215"/>
        <v>8.7441929664888516</v>
      </c>
      <c r="AG1121">
        <f t="shared" si="216"/>
        <v>13.5</v>
      </c>
      <c r="BF1121" s="17"/>
    </row>
    <row r="1122" spans="2:58" x14ac:dyDescent="0.25">
      <c r="B1122">
        <v>5</v>
      </c>
      <c r="C1122">
        <v>165</v>
      </c>
      <c r="D1122" t="s">
        <v>1114</v>
      </c>
      <c r="E1122">
        <v>483464899.49679297</v>
      </c>
      <c r="F1122">
        <f t="shared" si="214"/>
        <v>13.666666666666666</v>
      </c>
      <c r="G1122">
        <f t="shared" si="215"/>
        <v>8.6843649489294403</v>
      </c>
      <c r="AG1122">
        <f t="shared" si="216"/>
        <v>13.583333333333334</v>
      </c>
      <c r="BF1122" s="17"/>
    </row>
    <row r="1123" spans="2:58" x14ac:dyDescent="0.25">
      <c r="B1123">
        <v>5</v>
      </c>
      <c r="C1123">
        <v>166</v>
      </c>
      <c r="D1123" t="s">
        <v>1115</v>
      </c>
      <c r="E1123">
        <v>650089694.00376403</v>
      </c>
      <c r="F1123">
        <f t="shared" si="214"/>
        <v>13.75</v>
      </c>
      <c r="G1123">
        <f t="shared" si="215"/>
        <v>8.8129732811405823</v>
      </c>
      <c r="AG1123">
        <f t="shared" si="216"/>
        <v>13.666666666666666</v>
      </c>
      <c r="BF1123" s="17"/>
    </row>
    <row r="1124" spans="2:58" x14ac:dyDescent="0.25">
      <c r="B1124">
        <v>5</v>
      </c>
      <c r="C1124">
        <v>167</v>
      </c>
      <c r="D1124" t="s">
        <v>1116</v>
      </c>
      <c r="E1124">
        <v>540518615.06324697</v>
      </c>
      <c r="F1124">
        <f t="shared" si="214"/>
        <v>13.833333333333334</v>
      </c>
      <c r="G1124">
        <f t="shared" si="215"/>
        <v>8.7328106553291747</v>
      </c>
      <c r="AG1124">
        <f t="shared" si="216"/>
        <v>13.75</v>
      </c>
      <c r="BF1124" s="17"/>
    </row>
    <row r="1125" spans="2:58" x14ac:dyDescent="0.25">
      <c r="B1125">
        <v>5</v>
      </c>
      <c r="C1125">
        <v>168</v>
      </c>
      <c r="D1125" t="s">
        <v>1117</v>
      </c>
      <c r="E1125">
        <v>539933232.48573506</v>
      </c>
      <c r="F1125">
        <f t="shared" si="214"/>
        <v>13.916666666666666</v>
      </c>
      <c r="G1125">
        <f t="shared" si="215"/>
        <v>8.732340058793719</v>
      </c>
      <c r="AG1125">
        <f t="shared" si="216"/>
        <v>13.833333333333334</v>
      </c>
      <c r="BF1125" s="17"/>
    </row>
    <row r="1126" spans="2:58" x14ac:dyDescent="0.25">
      <c r="B1126">
        <v>5</v>
      </c>
      <c r="C1126">
        <v>169</v>
      </c>
      <c r="D1126" t="s">
        <v>1118</v>
      </c>
      <c r="E1126">
        <v>542242379.01290095</v>
      </c>
      <c r="F1126">
        <f t="shared" si="214"/>
        <v>14</v>
      </c>
      <c r="G1126">
        <f t="shared" si="215"/>
        <v>8.7341934569040234</v>
      </c>
      <c r="AG1126">
        <f t="shared" si="216"/>
        <v>13.916666666666666</v>
      </c>
      <c r="BF1126" s="17"/>
    </row>
    <row r="1127" spans="2:58" x14ac:dyDescent="0.25">
      <c r="B1127">
        <v>5</v>
      </c>
      <c r="C1127">
        <v>170</v>
      </c>
      <c r="D1127" t="s">
        <v>1119</v>
      </c>
      <c r="E1127">
        <v>572635988.38578999</v>
      </c>
      <c r="F1127">
        <f t="shared" si="214"/>
        <v>14.083333333333334</v>
      </c>
      <c r="G1127">
        <f t="shared" si="215"/>
        <v>8.7578786385968908</v>
      </c>
      <c r="AG1127">
        <f t="shared" si="216"/>
        <v>14</v>
      </c>
      <c r="BF1127" s="17"/>
    </row>
    <row r="1128" spans="2:58" x14ac:dyDescent="0.25">
      <c r="B1128">
        <v>5</v>
      </c>
      <c r="C1128">
        <v>171</v>
      </c>
      <c r="D1128" t="s">
        <v>1120</v>
      </c>
      <c r="E1128">
        <v>565006682.61212504</v>
      </c>
      <c r="F1128">
        <f t="shared" si="214"/>
        <v>14.166666666666666</v>
      </c>
      <c r="G1128">
        <f t="shared" si="215"/>
        <v>8.7520535844644076</v>
      </c>
      <c r="AG1128">
        <f t="shared" si="216"/>
        <v>14.083333333333334</v>
      </c>
      <c r="BF1128" s="17"/>
    </row>
    <row r="1129" spans="2:58" x14ac:dyDescent="0.25">
      <c r="B1129">
        <v>5</v>
      </c>
      <c r="C1129">
        <v>172</v>
      </c>
      <c r="D1129" t="s">
        <v>1121</v>
      </c>
      <c r="E1129">
        <v>628555302.02182996</v>
      </c>
      <c r="F1129">
        <f t="shared" si="214"/>
        <v>14.25</v>
      </c>
      <c r="G1129">
        <f t="shared" si="215"/>
        <v>8.7983434941243335</v>
      </c>
      <c r="AG1129">
        <f t="shared" si="216"/>
        <v>14.166666666666666</v>
      </c>
      <c r="BF1129" s="17"/>
    </row>
    <row r="1130" spans="2:58" x14ac:dyDescent="0.25">
      <c r="B1130">
        <v>5</v>
      </c>
      <c r="C1130">
        <v>173</v>
      </c>
      <c r="D1130" t="s">
        <v>1122</v>
      </c>
      <c r="E1130">
        <v>661927276.84528196</v>
      </c>
      <c r="F1130">
        <f t="shared" si="214"/>
        <v>14.333333333333334</v>
      </c>
      <c r="G1130">
        <f t="shared" si="215"/>
        <v>8.8208102779597954</v>
      </c>
      <c r="AG1130">
        <f t="shared" si="216"/>
        <v>14.25</v>
      </c>
      <c r="BF1130" s="17"/>
    </row>
    <row r="1131" spans="2:58" x14ac:dyDescent="0.25">
      <c r="B1131">
        <v>5</v>
      </c>
      <c r="C1131">
        <v>174</v>
      </c>
      <c r="D1131" t="s">
        <v>1123</v>
      </c>
      <c r="E1131">
        <v>591549160.74356103</v>
      </c>
      <c r="F1131">
        <f t="shared" si="214"/>
        <v>14.416666666666666</v>
      </c>
      <c r="G1131">
        <f t="shared" si="215"/>
        <v>8.7719908425437865</v>
      </c>
      <c r="AG1131">
        <f t="shared" si="216"/>
        <v>14.333333333333334</v>
      </c>
      <c r="BF1131" s="17"/>
    </row>
    <row r="1132" spans="2:58" x14ac:dyDescent="0.25">
      <c r="B1132">
        <v>5</v>
      </c>
      <c r="C1132">
        <v>175</v>
      </c>
      <c r="D1132" t="s">
        <v>1124</v>
      </c>
      <c r="E1132">
        <v>444333682.94794798</v>
      </c>
      <c r="F1132">
        <f t="shared" si="214"/>
        <v>14.5</v>
      </c>
      <c r="G1132">
        <f t="shared" si="215"/>
        <v>8.6477092364098116</v>
      </c>
      <c r="AG1132">
        <f t="shared" si="216"/>
        <v>14.416666666666666</v>
      </c>
      <c r="BF1132" s="17"/>
    </row>
    <row r="1133" spans="2:58" x14ac:dyDescent="0.25">
      <c r="B1133">
        <v>5</v>
      </c>
      <c r="C1133">
        <v>176</v>
      </c>
      <c r="D1133" t="s">
        <v>1125</v>
      </c>
      <c r="E1133">
        <v>556533098.63892102</v>
      </c>
      <c r="F1133">
        <f t="shared" si="214"/>
        <v>14.583333333333334</v>
      </c>
      <c r="G1133">
        <f t="shared" si="215"/>
        <v>8.7454909981923539</v>
      </c>
      <c r="AG1133">
        <f t="shared" si="216"/>
        <v>14.5</v>
      </c>
      <c r="BF1133" s="17"/>
    </row>
    <row r="1134" spans="2:58" x14ac:dyDescent="0.25">
      <c r="B1134">
        <v>5</v>
      </c>
      <c r="C1134">
        <v>177</v>
      </c>
      <c r="D1134" t="s">
        <v>1126</v>
      </c>
      <c r="E1134">
        <v>539745974.95398998</v>
      </c>
      <c r="F1134">
        <f t="shared" si="214"/>
        <v>14.666666666666666</v>
      </c>
      <c r="G1134">
        <f t="shared" si="215"/>
        <v>8.7321894123554316</v>
      </c>
      <c r="AG1134">
        <f t="shared" si="216"/>
        <v>14.583333333333334</v>
      </c>
      <c r="BF1134" s="17"/>
    </row>
    <row r="1135" spans="2:58" x14ac:dyDescent="0.25">
      <c r="B1135">
        <v>5</v>
      </c>
      <c r="C1135">
        <v>178</v>
      </c>
      <c r="D1135" t="s">
        <v>1127</v>
      </c>
      <c r="E1135">
        <v>519591789.52665597</v>
      </c>
      <c r="F1135">
        <f t="shared" si="214"/>
        <v>14.75</v>
      </c>
      <c r="G1135">
        <f t="shared" si="215"/>
        <v>8.7156622798308607</v>
      </c>
      <c r="AG1135">
        <f t="shared" si="216"/>
        <v>14.666666666666666</v>
      </c>
      <c r="BF1135" s="17"/>
    </row>
    <row r="1136" spans="2:58" x14ac:dyDescent="0.25">
      <c r="B1136">
        <v>5</v>
      </c>
      <c r="C1136">
        <v>179</v>
      </c>
      <c r="D1136" t="s">
        <v>1128</v>
      </c>
      <c r="E1136">
        <v>542011373.48793995</v>
      </c>
      <c r="F1136">
        <f t="shared" si="214"/>
        <v>14.833333333333334</v>
      </c>
      <c r="G1136">
        <f t="shared" si="215"/>
        <v>8.7340083998063349</v>
      </c>
      <c r="AG1136">
        <f t="shared" si="216"/>
        <v>14.75</v>
      </c>
      <c r="BF1136" s="17"/>
    </row>
    <row r="1137" spans="2:58" x14ac:dyDescent="0.25">
      <c r="B1137">
        <v>5</v>
      </c>
      <c r="C1137">
        <v>180</v>
      </c>
      <c r="D1137" t="s">
        <v>1129</v>
      </c>
      <c r="E1137">
        <v>415886628.141653</v>
      </c>
      <c r="F1137">
        <f t="shared" si="214"/>
        <v>14.916666666666666</v>
      </c>
      <c r="G1137">
        <f t="shared" si="215"/>
        <v>8.6189749568697369</v>
      </c>
      <c r="AG1137">
        <f t="shared" si="216"/>
        <v>14.833333333333334</v>
      </c>
      <c r="BF1137" s="17"/>
    </row>
    <row r="1138" spans="2:58" x14ac:dyDescent="0.25">
      <c r="B1138">
        <v>5</v>
      </c>
      <c r="C1138">
        <v>181</v>
      </c>
      <c r="D1138" t="s">
        <v>1130</v>
      </c>
      <c r="E1138">
        <v>555712735.19960105</v>
      </c>
      <c r="F1138">
        <f t="shared" si="214"/>
        <v>15</v>
      </c>
      <c r="G1138">
        <f t="shared" si="215"/>
        <v>8.7448503495720225</v>
      </c>
      <c r="AG1138">
        <f t="shared" si="216"/>
        <v>14.916666666666666</v>
      </c>
      <c r="BF1138" s="17"/>
    </row>
    <row r="1139" spans="2:58" x14ac:dyDescent="0.25">
      <c r="B1139">
        <v>5</v>
      </c>
      <c r="C1139">
        <v>182</v>
      </c>
      <c r="D1139" t="s">
        <v>1131</v>
      </c>
      <c r="E1139">
        <v>550617189.37682903</v>
      </c>
      <c r="F1139">
        <f t="shared" si="214"/>
        <v>15.083333333333334</v>
      </c>
      <c r="G1139">
        <f t="shared" si="215"/>
        <v>8.7408497652392523</v>
      </c>
      <c r="AG1139">
        <f t="shared" si="216"/>
        <v>15</v>
      </c>
      <c r="BF1139" s="17"/>
    </row>
    <row r="1140" spans="2:58" x14ac:dyDescent="0.25">
      <c r="B1140">
        <v>5</v>
      </c>
      <c r="C1140">
        <v>183</v>
      </c>
      <c r="D1140" t="s">
        <v>1132</v>
      </c>
      <c r="E1140">
        <v>576890955.174227</v>
      </c>
      <c r="F1140">
        <f t="shared" si="214"/>
        <v>15.166666666666666</v>
      </c>
      <c r="G1140">
        <f t="shared" si="215"/>
        <v>8.7610937298946716</v>
      </c>
      <c r="AG1140">
        <f t="shared" si="216"/>
        <v>15.083333333333334</v>
      </c>
      <c r="BF1140" s="17"/>
    </row>
    <row r="1141" spans="2:58" x14ac:dyDescent="0.25">
      <c r="B1141">
        <v>5</v>
      </c>
      <c r="C1141">
        <v>184</v>
      </c>
      <c r="D1141" t="s">
        <v>1133</v>
      </c>
      <c r="E1141">
        <v>544154297.16744399</v>
      </c>
      <c r="F1141">
        <f t="shared" si="214"/>
        <v>15.25</v>
      </c>
      <c r="G1141">
        <f t="shared" si="215"/>
        <v>8.7357220631300905</v>
      </c>
      <c r="AG1141">
        <f t="shared" si="216"/>
        <v>15.166666666666666</v>
      </c>
      <c r="BF1141" s="17"/>
    </row>
    <row r="1142" spans="2:58" x14ac:dyDescent="0.25">
      <c r="B1142">
        <v>5</v>
      </c>
      <c r="C1142">
        <v>185</v>
      </c>
      <c r="D1142" t="s">
        <v>1134</v>
      </c>
      <c r="E1142">
        <v>563986483.93424594</v>
      </c>
      <c r="F1142">
        <f t="shared" si="214"/>
        <v>15.333333333333334</v>
      </c>
      <c r="G1142">
        <f t="shared" si="215"/>
        <v>8.7512686961409472</v>
      </c>
      <c r="AG1142">
        <f t="shared" si="216"/>
        <v>15.25</v>
      </c>
      <c r="BF1142" s="17"/>
    </row>
    <row r="1143" spans="2:58" x14ac:dyDescent="0.25">
      <c r="B1143">
        <v>5</v>
      </c>
      <c r="C1143">
        <v>186</v>
      </c>
      <c r="D1143" t="s">
        <v>1135</v>
      </c>
      <c r="E1143">
        <v>488894695.79870999</v>
      </c>
      <c r="F1143">
        <f t="shared" si="214"/>
        <v>15.416666666666666</v>
      </c>
      <c r="G1143">
        <f t="shared" si="215"/>
        <v>8.6892153254662343</v>
      </c>
      <c r="AG1143">
        <f t="shared" si="216"/>
        <v>15.333333333333334</v>
      </c>
      <c r="BF1143" s="17"/>
    </row>
    <row r="1144" spans="2:58" x14ac:dyDescent="0.25">
      <c r="B1144">
        <v>5</v>
      </c>
      <c r="C1144">
        <v>187</v>
      </c>
      <c r="D1144" t="s">
        <v>1136</v>
      </c>
      <c r="E1144">
        <v>562059155.17173696</v>
      </c>
      <c r="F1144">
        <f t="shared" si="214"/>
        <v>15.5</v>
      </c>
      <c r="G1144">
        <f t="shared" si="215"/>
        <v>8.7497820262677681</v>
      </c>
      <c r="AG1144">
        <f t="shared" si="216"/>
        <v>15.416666666666666</v>
      </c>
      <c r="BF1144" s="17"/>
    </row>
    <row r="1145" spans="2:58" x14ac:dyDescent="0.25">
      <c r="B1145">
        <v>5</v>
      </c>
      <c r="C1145">
        <v>188</v>
      </c>
      <c r="D1145" t="s">
        <v>1137</v>
      </c>
      <c r="E1145">
        <v>530449978.63599598</v>
      </c>
      <c r="F1145">
        <f t="shared" si="214"/>
        <v>15.583333333333334</v>
      </c>
      <c r="G1145">
        <f t="shared" si="215"/>
        <v>8.7246444362550459</v>
      </c>
      <c r="AG1145">
        <f t="shared" si="216"/>
        <v>15.5</v>
      </c>
      <c r="BF1145" s="17"/>
    </row>
    <row r="1146" spans="2:58" x14ac:dyDescent="0.25">
      <c r="B1146">
        <v>5</v>
      </c>
      <c r="C1146">
        <v>189</v>
      </c>
      <c r="D1146" t="s">
        <v>1138</v>
      </c>
      <c r="E1146">
        <v>378277491.36524099</v>
      </c>
      <c r="F1146">
        <f t="shared" si="214"/>
        <v>15.666666666666666</v>
      </c>
      <c r="G1146">
        <f t="shared" si="215"/>
        <v>8.5778105002494005</v>
      </c>
      <c r="AG1146">
        <f t="shared" si="216"/>
        <v>15.583333333333334</v>
      </c>
      <c r="BF1146" s="17"/>
    </row>
    <row r="1147" spans="2:58" x14ac:dyDescent="0.25">
      <c r="B1147">
        <v>5</v>
      </c>
      <c r="C1147">
        <v>190</v>
      </c>
      <c r="D1147" t="s">
        <v>1139</v>
      </c>
      <c r="E1147">
        <v>517526870.34483099</v>
      </c>
      <c r="F1147">
        <f t="shared" si="214"/>
        <v>15.75</v>
      </c>
      <c r="G1147">
        <f t="shared" si="215"/>
        <v>8.7139329035773301</v>
      </c>
      <c r="AG1147">
        <f t="shared" si="216"/>
        <v>15.666666666666666</v>
      </c>
      <c r="BF1147" s="17"/>
    </row>
    <row r="1148" spans="2:58" x14ac:dyDescent="0.25">
      <c r="B1148">
        <v>5</v>
      </c>
      <c r="C1148">
        <v>191</v>
      </c>
      <c r="D1148" t="s">
        <v>1140</v>
      </c>
      <c r="E1148">
        <v>611849303.59747005</v>
      </c>
      <c r="F1148">
        <f t="shared" si="214"/>
        <v>15.833333333333334</v>
      </c>
      <c r="G1148">
        <f t="shared" si="215"/>
        <v>8.7866444700621642</v>
      </c>
      <c r="AG1148">
        <f t="shared" si="216"/>
        <v>15.75</v>
      </c>
      <c r="BF1148" s="17"/>
    </row>
    <row r="1149" spans="2:58" x14ac:dyDescent="0.25">
      <c r="B1149">
        <v>5</v>
      </c>
      <c r="C1149">
        <v>192</v>
      </c>
      <c r="D1149" t="s">
        <v>1141</v>
      </c>
      <c r="E1149">
        <v>437562036.60341603</v>
      </c>
      <c r="F1149">
        <f t="shared" si="214"/>
        <v>15.916666666666666</v>
      </c>
      <c r="G1149">
        <f t="shared" si="215"/>
        <v>8.6410396350601584</v>
      </c>
      <c r="AG1149">
        <f t="shared" si="216"/>
        <v>15.833333333333334</v>
      </c>
      <c r="BF1149" s="17"/>
    </row>
    <row r="1150" spans="2:58" x14ac:dyDescent="0.25">
      <c r="B1150">
        <v>5</v>
      </c>
      <c r="C1150">
        <v>193</v>
      </c>
      <c r="D1150" t="s">
        <v>1142</v>
      </c>
      <c r="E1150">
        <v>548247082.45850098</v>
      </c>
      <c r="F1150">
        <f t="shared" si="214"/>
        <v>16</v>
      </c>
      <c r="G1150">
        <f t="shared" si="215"/>
        <v>8.7389763292222558</v>
      </c>
      <c r="AG1150">
        <f t="shared" si="216"/>
        <v>15.916666666666666</v>
      </c>
      <c r="BF1150" s="17"/>
    </row>
    <row r="1151" spans="2:58" x14ac:dyDescent="0.25">
      <c r="B1151">
        <v>5</v>
      </c>
      <c r="C1151">
        <v>194</v>
      </c>
      <c r="D1151" t="s">
        <v>1143</v>
      </c>
      <c r="E1151">
        <v>583176141.29948294</v>
      </c>
      <c r="F1151">
        <f t="shared" si="214"/>
        <v>16.083333333333332</v>
      </c>
      <c r="G1151">
        <f t="shared" si="215"/>
        <v>8.7657997479677814</v>
      </c>
      <c r="AG1151">
        <f t="shared" si="216"/>
        <v>16</v>
      </c>
      <c r="BF1151" s="17"/>
    </row>
    <row r="1152" spans="2:58" x14ac:dyDescent="0.25">
      <c r="B1152">
        <v>5</v>
      </c>
      <c r="C1152">
        <v>195</v>
      </c>
      <c r="D1152" t="s">
        <v>1144</v>
      </c>
      <c r="E1152">
        <v>439884165.93699199</v>
      </c>
      <c r="F1152">
        <f t="shared" si="214"/>
        <v>16.166666666666668</v>
      </c>
      <c r="G1152">
        <f t="shared" si="215"/>
        <v>8.6433383294013808</v>
      </c>
      <c r="AG1152">
        <f t="shared" si="216"/>
        <v>16.083333333333332</v>
      </c>
      <c r="BF1152" s="17"/>
    </row>
    <row r="1153" spans="2:58" x14ac:dyDescent="0.25">
      <c r="B1153">
        <v>5</v>
      </c>
      <c r="C1153">
        <v>196</v>
      </c>
      <c r="D1153" t="s">
        <v>1145</v>
      </c>
      <c r="E1153">
        <v>410920105.69987601</v>
      </c>
      <c r="F1153">
        <f t="shared" si="214"/>
        <v>16.25</v>
      </c>
      <c r="G1153">
        <f t="shared" si="215"/>
        <v>8.6137573911545235</v>
      </c>
      <c r="AG1153">
        <f t="shared" si="216"/>
        <v>16.166666666666668</v>
      </c>
      <c r="BF1153" s="17"/>
    </row>
    <row r="1154" spans="2:58" x14ac:dyDescent="0.25">
      <c r="B1154">
        <v>5</v>
      </c>
      <c r="C1154">
        <v>197</v>
      </c>
      <c r="D1154" t="s">
        <v>1146</v>
      </c>
      <c r="E1154">
        <v>435182996.12691301</v>
      </c>
      <c r="F1154">
        <f t="shared" si="214"/>
        <v>16.333333333333332</v>
      </c>
      <c r="G1154">
        <f t="shared" si="215"/>
        <v>8.6386719178653966</v>
      </c>
      <c r="AG1154">
        <f t="shared" si="216"/>
        <v>16.25</v>
      </c>
      <c r="BF1154" s="17"/>
    </row>
    <row r="1155" spans="2:58" x14ac:dyDescent="0.25">
      <c r="B1155">
        <v>5</v>
      </c>
      <c r="C1155">
        <v>198</v>
      </c>
      <c r="D1155" t="s">
        <v>1147</v>
      </c>
      <c r="E1155">
        <v>453041283.87054503</v>
      </c>
      <c r="F1155">
        <f t="shared" si="214"/>
        <v>16.416666666666668</v>
      </c>
      <c r="G1155">
        <f t="shared" si="215"/>
        <v>8.6561377793643306</v>
      </c>
      <c r="AG1155">
        <f t="shared" si="216"/>
        <v>16.333333333333332</v>
      </c>
      <c r="BF1155" s="17"/>
    </row>
    <row r="1156" spans="2:58" x14ac:dyDescent="0.25">
      <c r="B1156">
        <v>5</v>
      </c>
      <c r="C1156">
        <v>199</v>
      </c>
      <c r="D1156" t="s">
        <v>1148</v>
      </c>
      <c r="E1156">
        <v>450901605.53743798</v>
      </c>
      <c r="F1156">
        <f t="shared" si="214"/>
        <v>16.5</v>
      </c>
      <c r="G1156">
        <f t="shared" si="215"/>
        <v>8.654081781713332</v>
      </c>
      <c r="AG1156">
        <f t="shared" si="216"/>
        <v>16.416666666666668</v>
      </c>
      <c r="BF1156" s="17"/>
    </row>
    <row r="1157" spans="2:58" x14ac:dyDescent="0.25">
      <c r="B1157">
        <v>5</v>
      </c>
      <c r="C1157">
        <v>200</v>
      </c>
      <c r="D1157" t="s">
        <v>1149</v>
      </c>
      <c r="E1157">
        <v>509820749.477911</v>
      </c>
      <c r="F1157">
        <f t="shared" si="214"/>
        <v>16.583333333333332</v>
      </c>
      <c r="G1157">
        <f t="shared" si="215"/>
        <v>8.7074175070853421</v>
      </c>
      <c r="AG1157">
        <f t="shared" si="216"/>
        <v>16.5</v>
      </c>
      <c r="BF1157" s="17"/>
    </row>
    <row r="1158" spans="2:58" x14ac:dyDescent="0.25">
      <c r="B1158">
        <v>5</v>
      </c>
      <c r="C1158">
        <v>201</v>
      </c>
      <c r="D1158" t="s">
        <v>1150</v>
      </c>
      <c r="E1158">
        <v>475649249.89321798</v>
      </c>
      <c r="F1158">
        <f t="shared" si="214"/>
        <v>16.666666666666668</v>
      </c>
      <c r="G1158">
        <f t="shared" si="215"/>
        <v>8.6772868161936856</v>
      </c>
      <c r="AG1158">
        <f t="shared" si="216"/>
        <v>16.583333333333332</v>
      </c>
      <c r="BF1158" s="17"/>
    </row>
    <row r="1159" spans="2:58" x14ac:dyDescent="0.25">
      <c r="B1159">
        <v>5</v>
      </c>
      <c r="C1159">
        <v>202</v>
      </c>
      <c r="D1159" t="s">
        <v>1151</v>
      </c>
      <c r="E1159">
        <v>466911693.05733901</v>
      </c>
      <c r="F1159">
        <f t="shared" si="214"/>
        <v>16.75</v>
      </c>
      <c r="G1159">
        <f t="shared" si="215"/>
        <v>8.6692347502783971</v>
      </c>
      <c r="AG1159">
        <f t="shared" si="216"/>
        <v>16.666666666666668</v>
      </c>
      <c r="BF1159" s="17"/>
    </row>
    <row r="1160" spans="2:58" x14ac:dyDescent="0.25">
      <c r="B1160">
        <v>5</v>
      </c>
      <c r="C1160">
        <v>203</v>
      </c>
      <c r="D1160" t="s">
        <v>1152</v>
      </c>
      <c r="E1160">
        <v>622415981.98064601</v>
      </c>
      <c r="F1160">
        <f t="shared" si="214"/>
        <v>16.833333333333332</v>
      </c>
      <c r="G1160">
        <f t="shared" si="215"/>
        <v>8.7940807356475901</v>
      </c>
      <c r="AG1160">
        <f t="shared" si="216"/>
        <v>16.75</v>
      </c>
      <c r="BF1160" s="17"/>
    </row>
    <row r="1161" spans="2:58" x14ac:dyDescent="0.25">
      <c r="B1161">
        <v>5</v>
      </c>
      <c r="C1161">
        <v>204</v>
      </c>
      <c r="D1161" t="s">
        <v>1153</v>
      </c>
      <c r="E1161">
        <v>548484380.06867003</v>
      </c>
      <c r="F1161">
        <f t="shared" si="214"/>
        <v>16.916666666666668</v>
      </c>
      <c r="G1161">
        <f t="shared" si="215"/>
        <v>8.7391642640956402</v>
      </c>
      <c r="AG1161">
        <f t="shared" si="216"/>
        <v>16.833333333333332</v>
      </c>
      <c r="BF1161" s="17"/>
    </row>
    <row r="1162" spans="2:58" x14ac:dyDescent="0.25">
      <c r="B1162">
        <v>5</v>
      </c>
      <c r="C1162">
        <v>205</v>
      </c>
      <c r="D1162" t="s">
        <v>1154</v>
      </c>
      <c r="E1162">
        <v>623694327.43408203</v>
      </c>
      <c r="F1162">
        <f t="shared" si="214"/>
        <v>17</v>
      </c>
      <c r="G1162">
        <f t="shared" si="215"/>
        <v>8.7949717941148169</v>
      </c>
      <c r="AG1162">
        <f t="shared" si="216"/>
        <v>16.916666666666668</v>
      </c>
      <c r="BF1162" s="17"/>
    </row>
    <row r="1163" spans="2:58" x14ac:dyDescent="0.25">
      <c r="B1163">
        <v>5</v>
      </c>
      <c r="C1163">
        <v>206</v>
      </c>
      <c r="D1163" t="s">
        <v>1155</v>
      </c>
      <c r="E1163">
        <v>630148761.22087395</v>
      </c>
      <c r="F1163">
        <f t="shared" si="214"/>
        <v>17.083333333333332</v>
      </c>
      <c r="G1163">
        <f t="shared" si="215"/>
        <v>8.7994430868358897</v>
      </c>
      <c r="AG1163">
        <f t="shared" si="216"/>
        <v>17</v>
      </c>
      <c r="BF1163" s="17"/>
    </row>
    <row r="1164" spans="2:58" x14ac:dyDescent="0.25">
      <c r="B1164">
        <v>5</v>
      </c>
      <c r="C1164">
        <v>207</v>
      </c>
      <c r="D1164" t="s">
        <v>1156</v>
      </c>
      <c r="E1164">
        <v>493905108.75731099</v>
      </c>
      <c r="F1164">
        <f t="shared" si="214"/>
        <v>17.166666666666668</v>
      </c>
      <c r="G1164">
        <f t="shared" si="215"/>
        <v>8.6936435183535608</v>
      </c>
      <c r="AG1164">
        <f t="shared" si="216"/>
        <v>17.083333333333332</v>
      </c>
      <c r="BF1164" s="17"/>
    </row>
    <row r="1165" spans="2:58" x14ac:dyDescent="0.25">
      <c r="B1165">
        <v>5</v>
      </c>
      <c r="C1165">
        <v>208</v>
      </c>
      <c r="D1165" t="s">
        <v>1157</v>
      </c>
      <c r="E1165">
        <v>417128114.297773</v>
      </c>
      <c r="F1165">
        <f t="shared" si="214"/>
        <v>17.25</v>
      </c>
      <c r="G1165">
        <f t="shared" si="215"/>
        <v>8.6202694621376192</v>
      </c>
      <c r="AG1165">
        <f t="shared" si="216"/>
        <v>17.166666666666668</v>
      </c>
      <c r="BF1165" s="17"/>
    </row>
    <row r="1166" spans="2:58" x14ac:dyDescent="0.25">
      <c r="B1166">
        <v>5</v>
      </c>
      <c r="C1166">
        <v>209</v>
      </c>
      <c r="D1166" t="s">
        <v>1158</v>
      </c>
      <c r="E1166">
        <v>505327215.37707698</v>
      </c>
      <c r="F1166">
        <f t="shared" si="214"/>
        <v>17.333333333333332</v>
      </c>
      <c r="G1166">
        <f t="shared" si="215"/>
        <v>8.7035726886395786</v>
      </c>
      <c r="AG1166">
        <f t="shared" si="216"/>
        <v>17.25</v>
      </c>
      <c r="BF1166" s="17"/>
    </row>
    <row r="1167" spans="2:58" x14ac:dyDescent="0.25">
      <c r="B1167">
        <v>5</v>
      </c>
      <c r="C1167">
        <v>210</v>
      </c>
      <c r="D1167" t="s">
        <v>1159</v>
      </c>
      <c r="E1167">
        <v>414753224.18314898</v>
      </c>
      <c r="F1167">
        <f t="shared" si="214"/>
        <v>17.416666666666668</v>
      </c>
      <c r="G1167">
        <f t="shared" si="215"/>
        <v>8.6177897708012985</v>
      </c>
      <c r="AG1167">
        <f t="shared" si="216"/>
        <v>17.333333333333332</v>
      </c>
      <c r="BF1167" s="17"/>
    </row>
    <row r="1168" spans="2:58" x14ac:dyDescent="0.25">
      <c r="B1168">
        <v>5</v>
      </c>
      <c r="C1168">
        <v>211</v>
      </c>
      <c r="D1168" t="s">
        <v>1160</v>
      </c>
      <c r="E1168">
        <v>407215922.62787598</v>
      </c>
      <c r="F1168">
        <f t="shared" si="214"/>
        <v>17.5</v>
      </c>
      <c r="G1168">
        <f t="shared" si="215"/>
        <v>8.609824751092523</v>
      </c>
      <c r="AG1168">
        <f t="shared" si="216"/>
        <v>17.416666666666668</v>
      </c>
      <c r="BF1168" s="17"/>
    </row>
    <row r="1169" spans="2:58" x14ac:dyDescent="0.25">
      <c r="B1169">
        <v>5</v>
      </c>
      <c r="C1169">
        <v>212</v>
      </c>
      <c r="D1169" t="s">
        <v>1161</v>
      </c>
      <c r="E1169">
        <v>463541556.00519103</v>
      </c>
      <c r="F1169">
        <f t="shared" si="214"/>
        <v>17.583333333333332</v>
      </c>
      <c r="G1169">
        <f t="shared" si="215"/>
        <v>8.6660886742620669</v>
      </c>
      <c r="AG1169">
        <f t="shared" si="216"/>
        <v>17.5</v>
      </c>
      <c r="BF1169" s="17"/>
    </row>
    <row r="1170" spans="2:58" x14ac:dyDescent="0.25">
      <c r="B1170">
        <v>5</v>
      </c>
      <c r="C1170">
        <v>213</v>
      </c>
      <c r="D1170" t="s">
        <v>1162</v>
      </c>
      <c r="E1170">
        <v>461384496.85766202</v>
      </c>
      <c r="F1170">
        <f t="shared" si="214"/>
        <v>17.666666666666668</v>
      </c>
      <c r="G1170">
        <f t="shared" si="215"/>
        <v>8.6640629975489976</v>
      </c>
      <c r="AG1170">
        <f t="shared" si="216"/>
        <v>17.583333333333332</v>
      </c>
      <c r="BF1170" s="17"/>
    </row>
    <row r="1171" spans="2:58" x14ac:dyDescent="0.25">
      <c r="B1171">
        <v>5</v>
      </c>
      <c r="C1171">
        <v>214</v>
      </c>
      <c r="D1171" t="s">
        <v>1163</v>
      </c>
      <c r="E1171">
        <v>476852087.07051998</v>
      </c>
      <c r="F1171">
        <f t="shared" ref="F1171:F1234" si="217">(C1171-1)*5/60</f>
        <v>17.75</v>
      </c>
      <c r="G1171">
        <f t="shared" ref="G1171:G1234" si="218">LOG10(E1171)</f>
        <v>8.6783836877804088</v>
      </c>
      <c r="AG1171">
        <f t="shared" si="216"/>
        <v>17.666666666666668</v>
      </c>
      <c r="BF1171" s="17"/>
    </row>
    <row r="1172" spans="2:58" x14ac:dyDescent="0.25">
      <c r="B1172">
        <v>5</v>
      </c>
      <c r="C1172">
        <v>215</v>
      </c>
      <c r="D1172" t="s">
        <v>1164</v>
      </c>
      <c r="E1172">
        <v>485882703.82860398</v>
      </c>
      <c r="F1172">
        <f t="shared" si="217"/>
        <v>17.833333333333332</v>
      </c>
      <c r="G1172">
        <f t="shared" si="218"/>
        <v>8.6865314395744466</v>
      </c>
      <c r="AG1172">
        <f t="shared" si="216"/>
        <v>17.75</v>
      </c>
      <c r="BF1172" s="17"/>
    </row>
    <row r="1173" spans="2:58" x14ac:dyDescent="0.25">
      <c r="B1173">
        <v>5</v>
      </c>
      <c r="C1173">
        <v>216</v>
      </c>
      <c r="D1173" t="s">
        <v>1165</v>
      </c>
      <c r="E1173">
        <v>474371296.41737199</v>
      </c>
      <c r="F1173">
        <f t="shared" si="217"/>
        <v>17.916666666666668</v>
      </c>
      <c r="G1173">
        <f t="shared" si="218"/>
        <v>8.6761184025638727</v>
      </c>
      <c r="AG1173">
        <f t="shared" ref="AG1173:AG1236" si="219">F1172</f>
        <v>17.833333333333332</v>
      </c>
      <c r="BF1173" s="17"/>
    </row>
    <row r="1174" spans="2:58" x14ac:dyDescent="0.25">
      <c r="B1174">
        <v>5</v>
      </c>
      <c r="C1174">
        <v>217</v>
      </c>
      <c r="D1174" t="s">
        <v>1166</v>
      </c>
      <c r="E1174">
        <v>422444893.78378701</v>
      </c>
      <c r="F1174">
        <f t="shared" si="217"/>
        <v>18</v>
      </c>
      <c r="G1174">
        <f t="shared" si="218"/>
        <v>8.6257700650336648</v>
      </c>
      <c r="AG1174">
        <f t="shared" si="219"/>
        <v>17.916666666666668</v>
      </c>
      <c r="BF1174" s="17"/>
    </row>
    <row r="1175" spans="2:58" x14ac:dyDescent="0.25">
      <c r="B1175">
        <v>5</v>
      </c>
      <c r="C1175">
        <v>218</v>
      </c>
      <c r="D1175" t="s">
        <v>1167</v>
      </c>
      <c r="E1175">
        <v>457382402.62030399</v>
      </c>
      <c r="F1175">
        <f t="shared" si="217"/>
        <v>18.083333333333332</v>
      </c>
      <c r="G1175">
        <f t="shared" si="218"/>
        <v>8.6602794514996013</v>
      </c>
      <c r="AG1175">
        <f t="shared" si="219"/>
        <v>18</v>
      </c>
      <c r="BF1175" s="17"/>
    </row>
    <row r="1176" spans="2:58" x14ac:dyDescent="0.25">
      <c r="B1176">
        <v>5</v>
      </c>
      <c r="C1176">
        <v>219</v>
      </c>
      <c r="D1176" t="s">
        <v>1168</v>
      </c>
      <c r="E1176">
        <v>395618628.51992601</v>
      </c>
      <c r="F1176">
        <f t="shared" si="217"/>
        <v>18.166666666666668</v>
      </c>
      <c r="G1176">
        <f t="shared" si="218"/>
        <v>8.5972767330589477</v>
      </c>
      <c r="AG1176">
        <f t="shared" si="219"/>
        <v>18.083333333333332</v>
      </c>
      <c r="BF1176" s="17"/>
    </row>
    <row r="1177" spans="2:58" x14ac:dyDescent="0.25">
      <c r="B1177">
        <v>5</v>
      </c>
      <c r="C1177">
        <v>220</v>
      </c>
      <c r="D1177" t="s">
        <v>1169</v>
      </c>
      <c r="E1177">
        <v>370140285.24482501</v>
      </c>
      <c r="F1177">
        <f t="shared" si="217"/>
        <v>18.25</v>
      </c>
      <c r="G1177">
        <f t="shared" si="218"/>
        <v>8.568366355312353</v>
      </c>
      <c r="AG1177">
        <f t="shared" si="219"/>
        <v>18.166666666666668</v>
      </c>
      <c r="BF1177" s="17"/>
    </row>
    <row r="1178" spans="2:58" x14ac:dyDescent="0.25">
      <c r="B1178">
        <v>5</v>
      </c>
      <c r="C1178">
        <v>221</v>
      </c>
      <c r="D1178" t="s">
        <v>1170</v>
      </c>
      <c r="E1178">
        <v>566234076.03160501</v>
      </c>
      <c r="F1178">
        <f t="shared" si="217"/>
        <v>18.333333333333332</v>
      </c>
      <c r="G1178">
        <f t="shared" si="218"/>
        <v>8.7529960017072526</v>
      </c>
      <c r="AG1178">
        <f t="shared" si="219"/>
        <v>18.25</v>
      </c>
      <c r="BF1178" s="17"/>
    </row>
    <row r="1179" spans="2:58" x14ac:dyDescent="0.25">
      <c r="B1179">
        <v>5</v>
      </c>
      <c r="C1179">
        <v>222</v>
      </c>
      <c r="D1179" t="s">
        <v>1171</v>
      </c>
      <c r="E1179">
        <v>613017030.74045801</v>
      </c>
      <c r="F1179">
        <f t="shared" si="217"/>
        <v>18.416666666666668</v>
      </c>
      <c r="G1179">
        <f t="shared" si="218"/>
        <v>8.7874725401853979</v>
      </c>
      <c r="AG1179">
        <f t="shared" si="219"/>
        <v>18.333333333333332</v>
      </c>
      <c r="BF1179" s="17"/>
    </row>
    <row r="1180" spans="2:58" x14ac:dyDescent="0.25">
      <c r="B1180">
        <v>5</v>
      </c>
      <c r="C1180">
        <v>223</v>
      </c>
      <c r="D1180" t="s">
        <v>1172</v>
      </c>
      <c r="E1180">
        <v>381390154.22429001</v>
      </c>
      <c r="F1180">
        <f t="shared" si="217"/>
        <v>18.5</v>
      </c>
      <c r="G1180">
        <f t="shared" si="218"/>
        <v>8.5813694773275699</v>
      </c>
      <c r="AG1180">
        <f t="shared" si="219"/>
        <v>18.416666666666668</v>
      </c>
      <c r="BF1180" s="17"/>
    </row>
    <row r="1181" spans="2:58" x14ac:dyDescent="0.25">
      <c r="B1181">
        <v>5</v>
      </c>
      <c r="C1181">
        <v>224</v>
      </c>
      <c r="D1181" t="s">
        <v>1173</v>
      </c>
      <c r="E1181">
        <v>485388658.11205</v>
      </c>
      <c r="F1181">
        <f t="shared" si="217"/>
        <v>18.583333333333332</v>
      </c>
      <c r="G1181">
        <f t="shared" si="218"/>
        <v>8.686089624124266</v>
      </c>
      <c r="AG1181">
        <f t="shared" si="219"/>
        <v>18.5</v>
      </c>
      <c r="BF1181" s="17"/>
    </row>
    <row r="1182" spans="2:58" x14ac:dyDescent="0.25">
      <c r="B1182">
        <v>5</v>
      </c>
      <c r="C1182">
        <v>225</v>
      </c>
      <c r="D1182" t="s">
        <v>1174</v>
      </c>
      <c r="E1182">
        <v>439053656.11391401</v>
      </c>
      <c r="F1182">
        <f t="shared" si="217"/>
        <v>18.666666666666668</v>
      </c>
      <c r="G1182">
        <f t="shared" si="218"/>
        <v>8.642517597987565</v>
      </c>
      <c r="AG1182">
        <f t="shared" si="219"/>
        <v>18.583333333333332</v>
      </c>
      <c r="BF1182" s="17"/>
    </row>
    <row r="1183" spans="2:58" x14ac:dyDescent="0.25">
      <c r="B1183">
        <v>5</v>
      </c>
      <c r="C1183">
        <v>226</v>
      </c>
      <c r="D1183" t="s">
        <v>1175</v>
      </c>
      <c r="E1183">
        <v>533106689.10787702</v>
      </c>
      <c r="F1183">
        <f t="shared" si="217"/>
        <v>18.75</v>
      </c>
      <c r="G1183">
        <f t="shared" si="218"/>
        <v>8.726814131829812</v>
      </c>
      <c r="AG1183">
        <f t="shared" si="219"/>
        <v>18.666666666666668</v>
      </c>
      <c r="BF1183" s="17"/>
    </row>
    <row r="1184" spans="2:58" x14ac:dyDescent="0.25">
      <c r="B1184">
        <v>5</v>
      </c>
      <c r="C1184">
        <v>227</v>
      </c>
      <c r="D1184" t="s">
        <v>1176</v>
      </c>
      <c r="E1184">
        <v>493234464.38969702</v>
      </c>
      <c r="F1184">
        <f t="shared" si="217"/>
        <v>18.833333333333332</v>
      </c>
      <c r="G1184">
        <f t="shared" si="218"/>
        <v>8.6930534149864016</v>
      </c>
      <c r="AG1184">
        <f t="shared" si="219"/>
        <v>18.75</v>
      </c>
      <c r="BF1184" s="17"/>
    </row>
    <row r="1185" spans="2:61" x14ac:dyDescent="0.25">
      <c r="B1185">
        <v>5</v>
      </c>
      <c r="C1185">
        <v>228</v>
      </c>
      <c r="D1185" t="s">
        <v>1177</v>
      </c>
      <c r="E1185">
        <v>562518223.23423696</v>
      </c>
      <c r="F1185">
        <f t="shared" si="217"/>
        <v>18.916666666666668</v>
      </c>
      <c r="G1185">
        <f t="shared" si="218"/>
        <v>8.7501365963334017</v>
      </c>
      <c r="AG1185">
        <f t="shared" si="219"/>
        <v>18.833333333333332</v>
      </c>
      <c r="BF1185" s="17"/>
    </row>
    <row r="1186" spans="2:61" x14ac:dyDescent="0.25">
      <c r="B1186">
        <v>5</v>
      </c>
      <c r="C1186">
        <v>229</v>
      </c>
      <c r="D1186" t="s">
        <v>1178</v>
      </c>
      <c r="E1186">
        <v>499317970.85080802</v>
      </c>
      <c r="F1186">
        <f t="shared" si="217"/>
        <v>19</v>
      </c>
      <c r="G1186">
        <f t="shared" si="218"/>
        <v>8.6983771969401324</v>
      </c>
      <c r="AG1186">
        <f t="shared" si="219"/>
        <v>18.916666666666668</v>
      </c>
      <c r="BF1186" s="17"/>
    </row>
    <row r="1187" spans="2:61" x14ac:dyDescent="0.25">
      <c r="B1187">
        <v>5</v>
      </c>
      <c r="C1187">
        <v>230</v>
      </c>
      <c r="D1187" t="s">
        <v>1179</v>
      </c>
      <c r="E1187">
        <v>388826409.00241202</v>
      </c>
      <c r="F1187">
        <f t="shared" si="217"/>
        <v>19.083333333333332</v>
      </c>
      <c r="G1187">
        <f t="shared" si="218"/>
        <v>8.5897557544397198</v>
      </c>
      <c r="AG1187">
        <f t="shared" si="219"/>
        <v>19</v>
      </c>
      <c r="BF1187" s="17"/>
    </row>
    <row r="1188" spans="2:61" x14ac:dyDescent="0.25">
      <c r="B1188">
        <v>5</v>
      </c>
      <c r="C1188">
        <v>231</v>
      </c>
      <c r="D1188" t="s">
        <v>1180</v>
      </c>
      <c r="E1188">
        <v>489635198.35695499</v>
      </c>
      <c r="F1188">
        <f t="shared" si="217"/>
        <v>19.166666666666668</v>
      </c>
      <c r="G1188">
        <f t="shared" si="218"/>
        <v>8.689872630344075</v>
      </c>
      <c r="AG1188">
        <f t="shared" si="219"/>
        <v>19.083333333333332</v>
      </c>
      <c r="BF1188" s="17"/>
    </row>
    <row r="1189" spans="2:61" x14ac:dyDescent="0.25">
      <c r="B1189">
        <v>5</v>
      </c>
      <c r="C1189">
        <v>232</v>
      </c>
      <c r="D1189" t="s">
        <v>1181</v>
      </c>
      <c r="E1189">
        <v>542231395.17597103</v>
      </c>
      <c r="F1189">
        <f t="shared" si="217"/>
        <v>19.25</v>
      </c>
      <c r="G1189">
        <f t="shared" si="218"/>
        <v>8.7341846596054946</v>
      </c>
      <c r="AG1189">
        <f t="shared" si="219"/>
        <v>19.166666666666668</v>
      </c>
      <c r="BF1189" s="17"/>
    </row>
    <row r="1190" spans="2:61" x14ac:dyDescent="0.25">
      <c r="B1190">
        <v>5</v>
      </c>
      <c r="C1190">
        <v>233</v>
      </c>
      <c r="D1190" t="s">
        <v>1182</v>
      </c>
      <c r="E1190">
        <v>473070583.01040202</v>
      </c>
      <c r="F1190">
        <f t="shared" si="217"/>
        <v>19.333333333333332</v>
      </c>
      <c r="G1190">
        <f t="shared" si="218"/>
        <v>8.6749259431162837</v>
      </c>
      <c r="AG1190">
        <f t="shared" si="219"/>
        <v>19.25</v>
      </c>
      <c r="BF1190" s="17"/>
    </row>
    <row r="1191" spans="2:61" x14ac:dyDescent="0.25">
      <c r="B1191">
        <v>5</v>
      </c>
      <c r="C1191">
        <v>234</v>
      </c>
      <c r="D1191" t="s">
        <v>1183</v>
      </c>
      <c r="E1191">
        <v>596028351.94077897</v>
      </c>
      <c r="F1191">
        <f t="shared" si="217"/>
        <v>19.416666666666668</v>
      </c>
      <c r="G1191">
        <f t="shared" si="218"/>
        <v>8.7752669187982431</v>
      </c>
      <c r="AG1191">
        <f t="shared" si="219"/>
        <v>19.333333333333332</v>
      </c>
      <c r="BF1191" s="17"/>
    </row>
    <row r="1192" spans="2:61" x14ac:dyDescent="0.25">
      <c r="B1192">
        <v>5</v>
      </c>
      <c r="C1192">
        <v>235</v>
      </c>
      <c r="D1192" t="s">
        <v>1184</v>
      </c>
      <c r="E1192">
        <v>469432506.11238199</v>
      </c>
      <c r="F1192">
        <f t="shared" si="217"/>
        <v>19.5</v>
      </c>
      <c r="G1192">
        <f t="shared" si="218"/>
        <v>8.6715731592643781</v>
      </c>
      <c r="AG1192">
        <f t="shared" si="219"/>
        <v>19.416666666666668</v>
      </c>
      <c r="BF1192" s="17"/>
    </row>
    <row r="1193" spans="2:61" x14ac:dyDescent="0.25">
      <c r="B1193">
        <v>6</v>
      </c>
      <c r="C1193">
        <v>1</v>
      </c>
      <c r="D1193" t="s">
        <v>1185</v>
      </c>
      <c r="E1193">
        <v>527764.16122095799</v>
      </c>
      <c r="F1193">
        <f t="shared" si="217"/>
        <v>0</v>
      </c>
      <c r="G1193">
        <f t="shared" si="218"/>
        <v>5.722439895333757</v>
      </c>
      <c r="AG1193">
        <f t="shared" si="219"/>
        <v>19.5</v>
      </c>
      <c r="BF1193" s="17"/>
    </row>
    <row r="1194" spans="2:61" x14ac:dyDescent="0.25">
      <c r="B1194">
        <v>6</v>
      </c>
      <c r="C1194">
        <v>2</v>
      </c>
      <c r="D1194" t="s">
        <v>1186</v>
      </c>
      <c r="E1194">
        <v>647947.87770813995</v>
      </c>
      <c r="F1194">
        <f t="shared" si="217"/>
        <v>8.3333333333333329E-2</v>
      </c>
      <c r="G1194">
        <f t="shared" si="218"/>
        <v>5.8115400717129155</v>
      </c>
      <c r="AG1194" s="9">
        <f>F1193</f>
        <v>0</v>
      </c>
      <c r="BF1194" s="17"/>
      <c r="BI1194">
        <v>10</v>
      </c>
    </row>
    <row r="1195" spans="2:61" x14ac:dyDescent="0.25">
      <c r="B1195">
        <v>6</v>
      </c>
      <c r="C1195">
        <v>3</v>
      </c>
      <c r="D1195" t="s">
        <v>1187</v>
      </c>
      <c r="E1195">
        <v>784193.25997688796</v>
      </c>
      <c r="F1195">
        <f t="shared" si="217"/>
        <v>0.16666666666666666</v>
      </c>
      <c r="G1195">
        <f t="shared" si="218"/>
        <v>5.8944231052844831</v>
      </c>
      <c r="AG1195">
        <f t="shared" si="219"/>
        <v>8.3333333333333329E-2</v>
      </c>
      <c r="BF1195" s="17"/>
    </row>
    <row r="1196" spans="2:61" x14ac:dyDescent="0.25">
      <c r="B1196">
        <v>6</v>
      </c>
      <c r="C1196">
        <v>4</v>
      </c>
      <c r="D1196" t="s">
        <v>1188</v>
      </c>
      <c r="E1196">
        <v>855938.94949209201</v>
      </c>
      <c r="F1196">
        <f t="shared" si="217"/>
        <v>0.25</v>
      </c>
      <c r="G1196">
        <f t="shared" si="218"/>
        <v>5.9324427893918248</v>
      </c>
      <c r="AG1196">
        <f t="shared" si="219"/>
        <v>0.16666666666666666</v>
      </c>
      <c r="BF1196" s="17"/>
    </row>
    <row r="1197" spans="2:61" x14ac:dyDescent="0.25">
      <c r="B1197">
        <v>6</v>
      </c>
      <c r="C1197">
        <v>5</v>
      </c>
      <c r="D1197" t="s">
        <v>1189</v>
      </c>
      <c r="E1197">
        <v>916282.94347246503</v>
      </c>
      <c r="F1197">
        <f t="shared" si="217"/>
        <v>0.33333333333333331</v>
      </c>
      <c r="G1197">
        <f t="shared" si="218"/>
        <v>5.9620296022861368</v>
      </c>
      <c r="AG1197">
        <f t="shared" si="219"/>
        <v>0.25</v>
      </c>
      <c r="BF1197" s="17"/>
    </row>
    <row r="1198" spans="2:61" x14ac:dyDescent="0.25">
      <c r="B1198">
        <v>6</v>
      </c>
      <c r="C1198">
        <v>6</v>
      </c>
      <c r="D1198" t="s">
        <v>1190</v>
      </c>
      <c r="E1198">
        <v>895264.72212296305</v>
      </c>
      <c r="F1198">
        <f t="shared" si="217"/>
        <v>0.41666666666666669</v>
      </c>
      <c r="G1198">
        <f t="shared" si="218"/>
        <v>5.9519514714702506</v>
      </c>
      <c r="AG1198">
        <f t="shared" si="219"/>
        <v>0.33333333333333331</v>
      </c>
      <c r="BF1198" s="17"/>
    </row>
    <row r="1199" spans="2:61" x14ac:dyDescent="0.25">
      <c r="B1199">
        <v>6</v>
      </c>
      <c r="C1199">
        <v>7</v>
      </c>
      <c r="D1199" t="s">
        <v>1191</v>
      </c>
      <c r="E1199">
        <v>1013795.75324772</v>
      </c>
      <c r="F1199">
        <f t="shared" si="217"/>
        <v>0.5</v>
      </c>
      <c r="G1199">
        <f t="shared" si="218"/>
        <v>6.0059504676479429</v>
      </c>
      <c r="AG1199">
        <f t="shared" si="219"/>
        <v>0.41666666666666669</v>
      </c>
      <c r="BF1199" s="17"/>
    </row>
    <row r="1200" spans="2:61" x14ac:dyDescent="0.25">
      <c r="B1200">
        <v>6</v>
      </c>
      <c r="C1200">
        <v>8</v>
      </c>
      <c r="D1200" t="s">
        <v>1192</v>
      </c>
      <c r="E1200">
        <v>892697.19198572601</v>
      </c>
      <c r="F1200">
        <f t="shared" si="217"/>
        <v>0.58333333333333337</v>
      </c>
      <c r="G1200">
        <f t="shared" si="218"/>
        <v>5.9507041686855651</v>
      </c>
      <c r="AG1200">
        <f t="shared" si="219"/>
        <v>0.5</v>
      </c>
      <c r="BF1200" s="17"/>
    </row>
    <row r="1201" spans="2:58" x14ac:dyDescent="0.25">
      <c r="B1201">
        <v>6</v>
      </c>
      <c r="C1201">
        <v>9</v>
      </c>
      <c r="D1201" t="s">
        <v>1193</v>
      </c>
      <c r="E1201">
        <v>1126180.7878400499</v>
      </c>
      <c r="F1201">
        <f t="shared" si="217"/>
        <v>0.66666666666666663</v>
      </c>
      <c r="G1201">
        <f t="shared" si="218"/>
        <v>6.0516081141910831</v>
      </c>
      <c r="AG1201">
        <f t="shared" si="219"/>
        <v>0.58333333333333337</v>
      </c>
      <c r="BF1201" s="17"/>
    </row>
    <row r="1202" spans="2:58" x14ac:dyDescent="0.25">
      <c r="B1202">
        <v>6</v>
      </c>
      <c r="C1202">
        <v>10</v>
      </c>
      <c r="D1202" t="s">
        <v>1194</v>
      </c>
      <c r="E1202">
        <v>1141430.96197673</v>
      </c>
      <c r="F1202">
        <f t="shared" si="217"/>
        <v>0.75</v>
      </c>
      <c r="G1202">
        <f t="shared" si="218"/>
        <v>6.0574496488623764</v>
      </c>
      <c r="AG1202">
        <f t="shared" si="219"/>
        <v>0.66666666666666663</v>
      </c>
      <c r="BF1202" s="17"/>
    </row>
    <row r="1203" spans="2:58" x14ac:dyDescent="0.25">
      <c r="B1203">
        <v>6</v>
      </c>
      <c r="C1203">
        <v>11</v>
      </c>
      <c r="D1203" t="s">
        <v>1195</v>
      </c>
      <c r="E1203">
        <v>1433907.1349168001</v>
      </c>
      <c r="F1203">
        <f t="shared" si="217"/>
        <v>0.83333333333333337</v>
      </c>
      <c r="G1203">
        <f t="shared" si="218"/>
        <v>6.1565210257396252</v>
      </c>
      <c r="AG1203">
        <f t="shared" si="219"/>
        <v>0.75</v>
      </c>
      <c r="BF1203" s="17"/>
    </row>
    <row r="1204" spans="2:58" x14ac:dyDescent="0.25">
      <c r="B1204">
        <v>6</v>
      </c>
      <c r="C1204">
        <v>12</v>
      </c>
      <c r="D1204" t="s">
        <v>1196</v>
      </c>
      <c r="E1204">
        <v>1663430.51526233</v>
      </c>
      <c r="F1204">
        <f t="shared" si="217"/>
        <v>0.91666666666666663</v>
      </c>
      <c r="G1204">
        <f t="shared" si="218"/>
        <v>6.2210046642559922</v>
      </c>
      <c r="AG1204">
        <f t="shared" si="219"/>
        <v>0.83333333333333337</v>
      </c>
      <c r="BF1204" s="17"/>
    </row>
    <row r="1205" spans="2:58" x14ac:dyDescent="0.25">
      <c r="B1205">
        <v>6</v>
      </c>
      <c r="C1205">
        <v>13</v>
      </c>
      <c r="D1205" t="s">
        <v>1197</v>
      </c>
      <c r="E1205">
        <v>1788726.5853108901</v>
      </c>
      <c r="F1205">
        <f t="shared" si="217"/>
        <v>1</v>
      </c>
      <c r="G1205">
        <f t="shared" si="218"/>
        <v>6.2525439618276053</v>
      </c>
      <c r="AG1205">
        <f t="shared" si="219"/>
        <v>0.91666666666666663</v>
      </c>
      <c r="BF1205" s="17"/>
    </row>
    <row r="1206" spans="2:58" x14ac:dyDescent="0.25">
      <c r="B1206">
        <v>6</v>
      </c>
      <c r="C1206">
        <v>14</v>
      </c>
      <c r="D1206" t="s">
        <v>1198</v>
      </c>
      <c r="E1206">
        <v>1952217.0825324201</v>
      </c>
      <c r="F1206">
        <f t="shared" si="217"/>
        <v>1.0833333333333333</v>
      </c>
      <c r="G1206">
        <f t="shared" si="218"/>
        <v>6.2905281086708404</v>
      </c>
      <c r="AG1206">
        <f t="shared" si="219"/>
        <v>1</v>
      </c>
      <c r="BF1206" s="17"/>
    </row>
    <row r="1207" spans="2:58" x14ac:dyDescent="0.25">
      <c r="B1207">
        <v>6</v>
      </c>
      <c r="C1207">
        <v>15</v>
      </c>
      <c r="D1207" t="s">
        <v>1199</v>
      </c>
      <c r="E1207">
        <v>2539967.2854373599</v>
      </c>
      <c r="F1207">
        <f t="shared" si="217"/>
        <v>1.1666666666666667</v>
      </c>
      <c r="G1207">
        <f t="shared" si="218"/>
        <v>6.404828122979966</v>
      </c>
      <c r="AG1207">
        <f t="shared" si="219"/>
        <v>1.0833333333333333</v>
      </c>
      <c r="BF1207" s="17"/>
    </row>
    <row r="1208" spans="2:58" x14ac:dyDescent="0.25">
      <c r="B1208">
        <v>6</v>
      </c>
      <c r="C1208">
        <v>16</v>
      </c>
      <c r="D1208" t="s">
        <v>1200</v>
      </c>
      <c r="E1208">
        <v>3178204.28825677</v>
      </c>
      <c r="F1208">
        <f t="shared" si="217"/>
        <v>1.25</v>
      </c>
      <c r="G1208">
        <f t="shared" si="218"/>
        <v>6.5021818093002981</v>
      </c>
      <c r="AG1208">
        <f t="shared" si="219"/>
        <v>1.1666666666666667</v>
      </c>
      <c r="BF1208" s="17"/>
    </row>
    <row r="1209" spans="2:58" x14ac:dyDescent="0.25">
      <c r="B1209">
        <v>6</v>
      </c>
      <c r="C1209">
        <v>17</v>
      </c>
      <c r="D1209" t="s">
        <v>1201</v>
      </c>
      <c r="E1209">
        <v>4389600.1240266701</v>
      </c>
      <c r="F1209">
        <f t="shared" si="217"/>
        <v>1.3333333333333333</v>
      </c>
      <c r="G1209">
        <f t="shared" si="218"/>
        <v>6.6424249594588671</v>
      </c>
      <c r="AG1209">
        <f t="shared" si="219"/>
        <v>1.25</v>
      </c>
      <c r="BF1209" s="17"/>
    </row>
    <row r="1210" spans="2:58" x14ac:dyDescent="0.25">
      <c r="B1210">
        <v>6</v>
      </c>
      <c r="C1210">
        <v>18</v>
      </c>
      <c r="D1210" t="s">
        <v>1202</v>
      </c>
      <c r="E1210">
        <v>5210907.5373141496</v>
      </c>
      <c r="F1210">
        <f t="shared" si="217"/>
        <v>1.4166666666666667</v>
      </c>
      <c r="G1210">
        <f t="shared" si="218"/>
        <v>6.7169133670852972</v>
      </c>
      <c r="AG1210">
        <f t="shared" si="219"/>
        <v>1.3333333333333333</v>
      </c>
      <c r="BF1210" s="17"/>
    </row>
    <row r="1211" spans="2:58" x14ac:dyDescent="0.25">
      <c r="B1211">
        <v>6</v>
      </c>
      <c r="C1211">
        <v>19</v>
      </c>
      <c r="D1211" t="s">
        <v>1203</v>
      </c>
      <c r="E1211">
        <v>6103683.74602855</v>
      </c>
      <c r="F1211">
        <f t="shared" si="217"/>
        <v>1.5</v>
      </c>
      <c r="G1211">
        <f t="shared" si="218"/>
        <v>6.7855920231590048</v>
      </c>
      <c r="AG1211">
        <f t="shared" si="219"/>
        <v>1.4166666666666667</v>
      </c>
      <c r="BF1211" s="17"/>
    </row>
    <row r="1212" spans="2:58" x14ac:dyDescent="0.25">
      <c r="B1212">
        <v>6</v>
      </c>
      <c r="C1212">
        <v>20</v>
      </c>
      <c r="D1212" t="s">
        <v>1204</v>
      </c>
      <c r="E1212">
        <v>7915569.4857031703</v>
      </c>
      <c r="F1212">
        <f t="shared" si="217"/>
        <v>1.5833333333333333</v>
      </c>
      <c r="G1212">
        <f t="shared" si="218"/>
        <v>6.8984821656420028</v>
      </c>
      <c r="AG1212">
        <f t="shared" si="219"/>
        <v>1.5</v>
      </c>
      <c r="BF1212" s="17"/>
    </row>
    <row r="1213" spans="2:58" x14ac:dyDescent="0.25">
      <c r="B1213">
        <v>6</v>
      </c>
      <c r="C1213">
        <v>21</v>
      </c>
      <c r="D1213" t="s">
        <v>1205</v>
      </c>
      <c r="E1213">
        <v>11130068.2111555</v>
      </c>
      <c r="F1213">
        <f t="shared" si="217"/>
        <v>1.6666666666666667</v>
      </c>
      <c r="G1213">
        <f t="shared" si="218"/>
        <v>7.0464978259373732</v>
      </c>
      <c r="AG1213">
        <f t="shared" si="219"/>
        <v>1.5833333333333333</v>
      </c>
      <c r="BF1213" s="17"/>
    </row>
    <row r="1214" spans="2:58" x14ac:dyDescent="0.25">
      <c r="B1214">
        <v>6</v>
      </c>
      <c r="C1214">
        <v>22</v>
      </c>
      <c r="D1214" t="s">
        <v>1206</v>
      </c>
      <c r="E1214">
        <v>12832743.463563301</v>
      </c>
      <c r="F1214">
        <f t="shared" si="217"/>
        <v>1.75</v>
      </c>
      <c r="G1214">
        <f t="shared" si="218"/>
        <v>7.1083195124713994</v>
      </c>
      <c r="AG1214">
        <f t="shared" si="219"/>
        <v>1.6666666666666667</v>
      </c>
      <c r="BF1214" s="17"/>
    </row>
    <row r="1215" spans="2:58" x14ac:dyDescent="0.25">
      <c r="B1215">
        <v>6</v>
      </c>
      <c r="C1215">
        <v>23</v>
      </c>
      <c r="D1215" t="s">
        <v>1207</v>
      </c>
      <c r="E1215">
        <v>15180830.176912701</v>
      </c>
      <c r="F1215">
        <f t="shared" si="217"/>
        <v>1.8333333333333333</v>
      </c>
      <c r="G1215">
        <f t="shared" si="218"/>
        <v>7.1812955219806573</v>
      </c>
      <c r="AG1215">
        <f t="shared" si="219"/>
        <v>1.75</v>
      </c>
      <c r="BF1215" s="17"/>
    </row>
    <row r="1216" spans="2:58" x14ac:dyDescent="0.25">
      <c r="B1216">
        <v>6</v>
      </c>
      <c r="C1216">
        <v>24</v>
      </c>
      <c r="D1216" t="s">
        <v>1208</v>
      </c>
      <c r="E1216">
        <v>23395823.4543324</v>
      </c>
      <c r="F1216">
        <f t="shared" si="217"/>
        <v>1.9166666666666667</v>
      </c>
      <c r="G1216">
        <f t="shared" si="218"/>
        <v>7.3691383355029396</v>
      </c>
      <c r="AG1216">
        <f t="shared" si="219"/>
        <v>1.8333333333333333</v>
      </c>
      <c r="BF1216" s="17"/>
    </row>
    <row r="1217" spans="2:58" x14ac:dyDescent="0.25">
      <c r="B1217">
        <v>6</v>
      </c>
      <c r="C1217">
        <v>25</v>
      </c>
      <c r="D1217" t="s">
        <v>1209</v>
      </c>
      <c r="E1217">
        <v>29595404.373483401</v>
      </c>
      <c r="F1217">
        <f t="shared" si="217"/>
        <v>2</v>
      </c>
      <c r="G1217">
        <f t="shared" si="218"/>
        <v>7.4712242782822837</v>
      </c>
      <c r="AG1217">
        <f t="shared" si="219"/>
        <v>1.9166666666666667</v>
      </c>
      <c r="BF1217" s="17"/>
    </row>
    <row r="1218" spans="2:58" x14ac:dyDescent="0.25">
      <c r="B1218">
        <v>6</v>
      </c>
      <c r="C1218">
        <v>26</v>
      </c>
      <c r="D1218" t="s">
        <v>1210</v>
      </c>
      <c r="E1218">
        <v>32309767.137341101</v>
      </c>
      <c r="F1218">
        <f t="shared" si="217"/>
        <v>2.0833333333333335</v>
      </c>
      <c r="G1218">
        <f t="shared" si="218"/>
        <v>7.5093338279856958</v>
      </c>
      <c r="AG1218">
        <f t="shared" si="219"/>
        <v>2</v>
      </c>
      <c r="BF1218" s="17"/>
    </row>
    <row r="1219" spans="2:58" x14ac:dyDescent="0.25">
      <c r="B1219">
        <v>6</v>
      </c>
      <c r="C1219">
        <v>27</v>
      </c>
      <c r="D1219" t="s">
        <v>1211</v>
      </c>
      <c r="E1219">
        <v>37991055.099872902</v>
      </c>
      <c r="F1219">
        <f t="shared" si="217"/>
        <v>2.1666666666666665</v>
      </c>
      <c r="G1219">
        <f t="shared" si="218"/>
        <v>7.579681355089062</v>
      </c>
      <c r="AG1219">
        <f t="shared" si="219"/>
        <v>2.0833333333333335</v>
      </c>
      <c r="BF1219" s="17"/>
    </row>
    <row r="1220" spans="2:58" x14ac:dyDescent="0.25">
      <c r="B1220">
        <v>6</v>
      </c>
      <c r="C1220">
        <v>28</v>
      </c>
      <c r="D1220" t="s">
        <v>1212</v>
      </c>
      <c r="E1220">
        <v>40829449.8949278</v>
      </c>
      <c r="F1220">
        <f t="shared" si="217"/>
        <v>2.25</v>
      </c>
      <c r="G1220">
        <f t="shared" si="218"/>
        <v>7.6109735286076221</v>
      </c>
      <c r="AG1220">
        <f t="shared" si="219"/>
        <v>2.1666666666666665</v>
      </c>
      <c r="BF1220" s="17"/>
    </row>
    <row r="1221" spans="2:58" x14ac:dyDescent="0.25">
      <c r="B1221">
        <v>6</v>
      </c>
      <c r="C1221">
        <v>29</v>
      </c>
      <c r="D1221" t="s">
        <v>1213</v>
      </c>
      <c r="E1221">
        <v>54270366.129131198</v>
      </c>
      <c r="F1221">
        <f t="shared" si="217"/>
        <v>2.3333333333333335</v>
      </c>
      <c r="G1221">
        <f t="shared" si="218"/>
        <v>7.734562751509916</v>
      </c>
      <c r="AG1221">
        <f t="shared" si="219"/>
        <v>2.25</v>
      </c>
      <c r="BF1221" s="17"/>
    </row>
    <row r="1222" spans="2:58" x14ac:dyDescent="0.25">
      <c r="B1222">
        <v>6</v>
      </c>
      <c r="C1222">
        <v>30</v>
      </c>
      <c r="D1222" t="s">
        <v>1214</v>
      </c>
      <c r="E1222">
        <v>65818670.102150597</v>
      </c>
      <c r="F1222">
        <f t="shared" si="217"/>
        <v>2.4166666666666665</v>
      </c>
      <c r="G1222">
        <f t="shared" si="218"/>
        <v>7.8183491029183596</v>
      </c>
      <c r="AG1222">
        <f t="shared" si="219"/>
        <v>2.3333333333333335</v>
      </c>
      <c r="BF1222" s="17"/>
    </row>
    <row r="1223" spans="2:58" x14ac:dyDescent="0.25">
      <c r="B1223">
        <v>6</v>
      </c>
      <c r="C1223">
        <v>31</v>
      </c>
      <c r="D1223" t="s">
        <v>1215</v>
      </c>
      <c r="E1223">
        <v>69252522.724627793</v>
      </c>
      <c r="F1223">
        <f t="shared" si="217"/>
        <v>2.5</v>
      </c>
      <c r="G1223">
        <f t="shared" si="218"/>
        <v>7.8404355984647127</v>
      </c>
      <c r="AG1223">
        <f t="shared" si="219"/>
        <v>2.4166666666666665</v>
      </c>
      <c r="BF1223" s="17"/>
    </row>
    <row r="1224" spans="2:58" x14ac:dyDescent="0.25">
      <c r="B1224">
        <v>6</v>
      </c>
      <c r="C1224">
        <v>32</v>
      </c>
      <c r="D1224" t="s">
        <v>1216</v>
      </c>
      <c r="E1224">
        <v>85892274.471361101</v>
      </c>
      <c r="F1224">
        <f t="shared" si="217"/>
        <v>2.5833333333333335</v>
      </c>
      <c r="G1224">
        <f t="shared" si="218"/>
        <v>7.9339541032335497</v>
      </c>
      <c r="AG1224">
        <f t="shared" si="219"/>
        <v>2.5</v>
      </c>
      <c r="BF1224" s="17"/>
    </row>
    <row r="1225" spans="2:58" x14ac:dyDescent="0.25">
      <c r="B1225">
        <v>6</v>
      </c>
      <c r="C1225">
        <v>33</v>
      </c>
      <c r="D1225" t="s">
        <v>1217</v>
      </c>
      <c r="E1225">
        <v>68631655.988015205</v>
      </c>
      <c r="F1225">
        <f t="shared" si="217"/>
        <v>2.6666666666666665</v>
      </c>
      <c r="G1225">
        <f t="shared" si="218"/>
        <v>7.8365244779491086</v>
      </c>
      <c r="AG1225">
        <f t="shared" si="219"/>
        <v>2.5833333333333335</v>
      </c>
      <c r="BF1225" s="17"/>
    </row>
    <row r="1226" spans="2:58" x14ac:dyDescent="0.25">
      <c r="B1226">
        <v>6</v>
      </c>
      <c r="C1226">
        <v>34</v>
      </c>
      <c r="D1226" t="s">
        <v>1218</v>
      </c>
      <c r="E1226">
        <v>82761777.876005098</v>
      </c>
      <c r="F1226">
        <f t="shared" si="217"/>
        <v>2.75</v>
      </c>
      <c r="G1226">
        <f t="shared" si="218"/>
        <v>7.9178298115423331</v>
      </c>
      <c r="AG1226">
        <f t="shared" si="219"/>
        <v>2.6666666666666665</v>
      </c>
      <c r="BF1226" s="17"/>
    </row>
    <row r="1227" spans="2:58" x14ac:dyDescent="0.25">
      <c r="B1227">
        <v>6</v>
      </c>
      <c r="C1227">
        <v>35</v>
      </c>
      <c r="D1227" t="s">
        <v>1219</v>
      </c>
      <c r="E1227">
        <v>102927660.35961001</v>
      </c>
      <c r="F1227">
        <f t="shared" si="217"/>
        <v>2.8333333333333335</v>
      </c>
      <c r="G1227">
        <f t="shared" si="218"/>
        <v>8.0125321009750063</v>
      </c>
      <c r="AG1227">
        <f t="shared" si="219"/>
        <v>2.75</v>
      </c>
      <c r="BF1227" s="17"/>
    </row>
    <row r="1228" spans="2:58" x14ac:dyDescent="0.25">
      <c r="B1228">
        <v>6</v>
      </c>
      <c r="C1228">
        <v>36</v>
      </c>
      <c r="D1228" t="s">
        <v>1220</v>
      </c>
      <c r="E1228">
        <v>115935869.39855701</v>
      </c>
      <c r="F1228">
        <f t="shared" si="217"/>
        <v>2.9166666666666665</v>
      </c>
      <c r="G1228">
        <f t="shared" si="218"/>
        <v>8.06421782312316</v>
      </c>
      <c r="AG1228">
        <f t="shared" si="219"/>
        <v>2.8333333333333335</v>
      </c>
      <c r="BF1228" s="17"/>
    </row>
    <row r="1229" spans="2:58" x14ac:dyDescent="0.25">
      <c r="B1229">
        <v>6</v>
      </c>
      <c r="C1229">
        <v>37</v>
      </c>
      <c r="D1229" t="s">
        <v>1221</v>
      </c>
      <c r="E1229">
        <v>118575163.250286</v>
      </c>
      <c r="F1229">
        <f t="shared" si="217"/>
        <v>3</v>
      </c>
      <c r="G1229">
        <f t="shared" si="218"/>
        <v>8.0739937312463166</v>
      </c>
      <c r="AG1229">
        <f t="shared" si="219"/>
        <v>2.9166666666666665</v>
      </c>
      <c r="BF1229" s="17"/>
    </row>
    <row r="1230" spans="2:58" x14ac:dyDescent="0.25">
      <c r="B1230">
        <v>6</v>
      </c>
      <c r="C1230">
        <v>38</v>
      </c>
      <c r="D1230" t="s">
        <v>1222</v>
      </c>
      <c r="E1230">
        <v>116192341.83718701</v>
      </c>
      <c r="F1230">
        <f t="shared" si="217"/>
        <v>3.0833333333333335</v>
      </c>
      <c r="G1230">
        <f t="shared" si="218"/>
        <v>8.065177504926492</v>
      </c>
      <c r="AG1230">
        <f t="shared" si="219"/>
        <v>3</v>
      </c>
      <c r="BF1230" s="17"/>
    </row>
    <row r="1231" spans="2:58" x14ac:dyDescent="0.25">
      <c r="B1231">
        <v>6</v>
      </c>
      <c r="C1231">
        <v>39</v>
      </c>
      <c r="D1231" t="s">
        <v>1223</v>
      </c>
      <c r="E1231">
        <v>106355060.643681</v>
      </c>
      <c r="F1231">
        <f t="shared" si="217"/>
        <v>3.1666666666666665</v>
      </c>
      <c r="G1231">
        <f t="shared" si="218"/>
        <v>8.0267581595639577</v>
      </c>
      <c r="AG1231">
        <f t="shared" si="219"/>
        <v>3.0833333333333335</v>
      </c>
      <c r="BF1231" s="17"/>
    </row>
    <row r="1232" spans="2:58" x14ac:dyDescent="0.25">
      <c r="B1232">
        <v>6</v>
      </c>
      <c r="C1232">
        <v>40</v>
      </c>
      <c r="D1232" t="s">
        <v>1224</v>
      </c>
      <c r="E1232">
        <v>141919267.21269199</v>
      </c>
      <c r="F1232">
        <f t="shared" si="217"/>
        <v>3.25</v>
      </c>
      <c r="G1232">
        <f t="shared" si="218"/>
        <v>8.1520413600531398</v>
      </c>
      <c r="AG1232">
        <f t="shared" si="219"/>
        <v>3.1666666666666665</v>
      </c>
      <c r="BF1232" s="17"/>
    </row>
    <row r="1233" spans="2:58" x14ac:dyDescent="0.25">
      <c r="B1233">
        <v>6</v>
      </c>
      <c r="C1233">
        <v>41</v>
      </c>
      <c r="D1233" t="s">
        <v>1225</v>
      </c>
      <c r="E1233">
        <v>125266453.977652</v>
      </c>
      <c r="F1233">
        <f t="shared" si="217"/>
        <v>3.3333333333333335</v>
      </c>
      <c r="G1233">
        <f t="shared" si="218"/>
        <v>8.097834783659982</v>
      </c>
      <c r="AG1233">
        <f t="shared" si="219"/>
        <v>3.25</v>
      </c>
      <c r="BF1233" s="17"/>
    </row>
    <row r="1234" spans="2:58" x14ac:dyDescent="0.25">
      <c r="B1234">
        <v>6</v>
      </c>
      <c r="C1234">
        <v>42</v>
      </c>
      <c r="D1234" t="s">
        <v>1226</v>
      </c>
      <c r="E1234">
        <v>111785587.02866501</v>
      </c>
      <c r="F1234">
        <f t="shared" si="217"/>
        <v>3.4166666666666665</v>
      </c>
      <c r="G1234">
        <f t="shared" si="218"/>
        <v>8.0483858118023637</v>
      </c>
      <c r="AG1234">
        <f t="shared" si="219"/>
        <v>3.3333333333333335</v>
      </c>
      <c r="BF1234" s="17"/>
    </row>
    <row r="1235" spans="2:58" x14ac:dyDescent="0.25">
      <c r="B1235">
        <v>6</v>
      </c>
      <c r="C1235">
        <v>43</v>
      </c>
      <c r="D1235" t="s">
        <v>1227</v>
      </c>
      <c r="E1235">
        <v>114171298.00256</v>
      </c>
      <c r="F1235">
        <f t="shared" ref="F1235:F1298" si="220">(C1235-1)*5/60</f>
        <v>3.5</v>
      </c>
      <c r="G1235">
        <f t="shared" ref="G1235:G1298" si="221">LOG10(E1235)</f>
        <v>8.057556938534999</v>
      </c>
      <c r="AG1235">
        <f t="shared" si="219"/>
        <v>3.4166666666666665</v>
      </c>
      <c r="BF1235" s="17"/>
    </row>
    <row r="1236" spans="2:58" x14ac:dyDescent="0.25">
      <c r="B1236">
        <v>6</v>
      </c>
      <c r="C1236">
        <v>44</v>
      </c>
      <c r="D1236" t="s">
        <v>1228</v>
      </c>
      <c r="E1236">
        <v>115990343.718288</v>
      </c>
      <c r="F1236">
        <f t="shared" si="220"/>
        <v>3.5833333333333335</v>
      </c>
      <c r="G1236">
        <f t="shared" si="221"/>
        <v>8.0644218353956987</v>
      </c>
      <c r="AG1236">
        <f t="shared" si="219"/>
        <v>3.5</v>
      </c>
      <c r="BF1236" s="17"/>
    </row>
    <row r="1237" spans="2:58" x14ac:dyDescent="0.25">
      <c r="B1237">
        <v>6</v>
      </c>
      <c r="C1237">
        <v>45</v>
      </c>
      <c r="D1237" t="s">
        <v>1229</v>
      </c>
      <c r="E1237">
        <v>129303901.28716999</v>
      </c>
      <c r="F1237">
        <f t="shared" si="220"/>
        <v>3.6666666666666665</v>
      </c>
      <c r="G1237">
        <f t="shared" si="221"/>
        <v>8.1116116283756003</v>
      </c>
      <c r="AG1237">
        <f t="shared" ref="AG1237:AG1300" si="222">F1236</f>
        <v>3.5833333333333335</v>
      </c>
      <c r="BF1237" s="17"/>
    </row>
    <row r="1238" spans="2:58" x14ac:dyDescent="0.25">
      <c r="B1238">
        <v>6</v>
      </c>
      <c r="C1238">
        <v>46</v>
      </c>
      <c r="D1238" t="s">
        <v>1230</v>
      </c>
      <c r="E1238">
        <v>112580841.457257</v>
      </c>
      <c r="F1238">
        <f t="shared" si="220"/>
        <v>3.75</v>
      </c>
      <c r="G1238">
        <f t="shared" si="221"/>
        <v>8.0514644903614698</v>
      </c>
      <c r="AG1238">
        <f t="shared" si="222"/>
        <v>3.6666666666666665</v>
      </c>
      <c r="BF1238" s="17"/>
    </row>
    <row r="1239" spans="2:58" x14ac:dyDescent="0.25">
      <c r="B1239">
        <v>6</v>
      </c>
      <c r="C1239">
        <v>47</v>
      </c>
      <c r="D1239" t="s">
        <v>1231</v>
      </c>
      <c r="E1239">
        <v>120189575.197877</v>
      </c>
      <c r="F1239">
        <f t="shared" si="220"/>
        <v>3.8333333333333335</v>
      </c>
      <c r="G1239">
        <f t="shared" si="221"/>
        <v>8.0798668001926952</v>
      </c>
      <c r="AG1239">
        <f t="shared" si="222"/>
        <v>3.75</v>
      </c>
      <c r="BF1239" s="17"/>
    </row>
    <row r="1240" spans="2:58" x14ac:dyDescent="0.25">
      <c r="B1240">
        <v>6</v>
      </c>
      <c r="C1240">
        <v>48</v>
      </c>
      <c r="D1240" t="s">
        <v>1232</v>
      </c>
      <c r="E1240">
        <v>111428461.691468</v>
      </c>
      <c r="F1240">
        <f t="shared" si="220"/>
        <v>3.9166666666666665</v>
      </c>
      <c r="G1240">
        <f t="shared" si="221"/>
        <v>8.0469961349740515</v>
      </c>
      <c r="AG1240">
        <f t="shared" si="222"/>
        <v>3.8333333333333335</v>
      </c>
      <c r="BF1240" s="17"/>
    </row>
    <row r="1241" spans="2:58" x14ac:dyDescent="0.25">
      <c r="B1241">
        <v>6</v>
      </c>
      <c r="C1241">
        <v>49</v>
      </c>
      <c r="D1241" t="s">
        <v>1233</v>
      </c>
      <c r="E1241">
        <v>119368957.378639</v>
      </c>
      <c r="F1241">
        <f t="shared" si="220"/>
        <v>4</v>
      </c>
      <c r="G1241">
        <f t="shared" si="221"/>
        <v>8.0768914005621948</v>
      </c>
      <c r="AG1241">
        <f t="shared" si="222"/>
        <v>3.9166666666666665</v>
      </c>
      <c r="BF1241" s="17"/>
    </row>
    <row r="1242" spans="2:58" x14ac:dyDescent="0.25">
      <c r="B1242">
        <v>6</v>
      </c>
      <c r="C1242">
        <v>50</v>
      </c>
      <c r="D1242" t="s">
        <v>1234</v>
      </c>
      <c r="E1242">
        <v>109142135.56355201</v>
      </c>
      <c r="F1242">
        <f t="shared" si="220"/>
        <v>4.083333333333333</v>
      </c>
      <c r="G1242">
        <f t="shared" si="221"/>
        <v>8.0379924472883637</v>
      </c>
      <c r="AG1242">
        <f t="shared" si="222"/>
        <v>4</v>
      </c>
      <c r="BF1242" s="17"/>
    </row>
    <row r="1243" spans="2:58" x14ac:dyDescent="0.25">
      <c r="B1243">
        <v>6</v>
      </c>
      <c r="C1243">
        <v>51</v>
      </c>
      <c r="D1243" t="s">
        <v>1235</v>
      </c>
      <c r="E1243">
        <v>108876189.01517101</v>
      </c>
      <c r="F1243">
        <f t="shared" si="220"/>
        <v>4.166666666666667</v>
      </c>
      <c r="G1243">
        <f t="shared" si="221"/>
        <v>8.0369329108851382</v>
      </c>
      <c r="AG1243">
        <f t="shared" si="222"/>
        <v>4.083333333333333</v>
      </c>
      <c r="BF1243" s="17"/>
    </row>
    <row r="1244" spans="2:58" x14ac:dyDescent="0.25">
      <c r="B1244">
        <v>6</v>
      </c>
      <c r="C1244">
        <v>52</v>
      </c>
      <c r="D1244" t="s">
        <v>1236</v>
      </c>
      <c r="E1244">
        <v>118675031.565837</v>
      </c>
      <c r="F1244">
        <f t="shared" si="220"/>
        <v>4.25</v>
      </c>
      <c r="G1244">
        <f t="shared" si="221"/>
        <v>8.074359355906445</v>
      </c>
      <c r="AG1244">
        <f t="shared" si="222"/>
        <v>4.166666666666667</v>
      </c>
      <c r="BF1244" s="17"/>
    </row>
    <row r="1245" spans="2:58" x14ac:dyDescent="0.25">
      <c r="B1245">
        <v>6</v>
      </c>
      <c r="C1245">
        <v>53</v>
      </c>
      <c r="D1245" t="s">
        <v>1237</v>
      </c>
      <c r="E1245">
        <v>109830736.779331</v>
      </c>
      <c r="F1245">
        <f t="shared" si="220"/>
        <v>4.333333333333333</v>
      </c>
      <c r="G1245">
        <f t="shared" si="221"/>
        <v>8.040723896995754</v>
      </c>
      <c r="AG1245">
        <f t="shared" si="222"/>
        <v>4.25</v>
      </c>
      <c r="BF1245" s="17"/>
    </row>
    <row r="1246" spans="2:58" x14ac:dyDescent="0.25">
      <c r="B1246">
        <v>6</v>
      </c>
      <c r="C1246">
        <v>54</v>
      </c>
      <c r="D1246" t="s">
        <v>1238</v>
      </c>
      <c r="E1246">
        <v>118233037.898265</v>
      </c>
      <c r="F1246">
        <f t="shared" si="220"/>
        <v>4.416666666666667</v>
      </c>
      <c r="G1246">
        <f t="shared" si="221"/>
        <v>8.072738848559327</v>
      </c>
      <c r="AG1246">
        <f t="shared" si="222"/>
        <v>4.333333333333333</v>
      </c>
      <c r="BF1246" s="17"/>
    </row>
    <row r="1247" spans="2:58" x14ac:dyDescent="0.25">
      <c r="B1247">
        <v>6</v>
      </c>
      <c r="C1247">
        <v>55</v>
      </c>
      <c r="D1247" t="s">
        <v>1239</v>
      </c>
      <c r="E1247">
        <v>128351820.58789</v>
      </c>
      <c r="F1247">
        <f t="shared" si="220"/>
        <v>4.5</v>
      </c>
      <c r="G1247">
        <f t="shared" si="221"/>
        <v>8.1084020332386029</v>
      </c>
      <c r="AG1247">
        <f t="shared" si="222"/>
        <v>4.416666666666667</v>
      </c>
      <c r="BF1247" s="17"/>
    </row>
    <row r="1248" spans="2:58" x14ac:dyDescent="0.25">
      <c r="B1248">
        <v>6</v>
      </c>
      <c r="C1248">
        <v>56</v>
      </c>
      <c r="D1248" t="s">
        <v>1240</v>
      </c>
      <c r="E1248">
        <v>110996062.381247</v>
      </c>
      <c r="F1248">
        <f t="shared" si="220"/>
        <v>4.583333333333333</v>
      </c>
      <c r="G1248">
        <f t="shared" si="221"/>
        <v>8.0453075723323444</v>
      </c>
      <c r="AG1248">
        <f t="shared" si="222"/>
        <v>4.5</v>
      </c>
      <c r="BF1248" s="17"/>
    </row>
    <row r="1249" spans="2:58" x14ac:dyDescent="0.25">
      <c r="B1249">
        <v>6</v>
      </c>
      <c r="C1249">
        <v>57</v>
      </c>
      <c r="D1249" t="s">
        <v>1241</v>
      </c>
      <c r="E1249">
        <v>134129978.93702599</v>
      </c>
      <c r="F1249">
        <f t="shared" si="220"/>
        <v>4.666666666666667</v>
      </c>
      <c r="G1249">
        <f t="shared" si="221"/>
        <v>8.1275258563886776</v>
      </c>
      <c r="AG1249">
        <f t="shared" si="222"/>
        <v>4.583333333333333</v>
      </c>
      <c r="BF1249" s="17"/>
    </row>
    <row r="1250" spans="2:58" x14ac:dyDescent="0.25">
      <c r="B1250">
        <v>6</v>
      </c>
      <c r="C1250">
        <v>58</v>
      </c>
      <c r="D1250" t="s">
        <v>1242</v>
      </c>
      <c r="E1250">
        <v>132376257.884653</v>
      </c>
      <c r="F1250">
        <f t="shared" si="220"/>
        <v>4.75</v>
      </c>
      <c r="G1250">
        <f t="shared" si="221"/>
        <v>8.1218100999504284</v>
      </c>
      <c r="AG1250">
        <f t="shared" si="222"/>
        <v>4.666666666666667</v>
      </c>
      <c r="BF1250" s="17"/>
    </row>
    <row r="1251" spans="2:58" x14ac:dyDescent="0.25">
      <c r="B1251">
        <v>6</v>
      </c>
      <c r="C1251">
        <v>59</v>
      </c>
      <c r="D1251" t="s">
        <v>1243</v>
      </c>
      <c r="E1251">
        <v>109767867.953364</v>
      </c>
      <c r="F1251">
        <f t="shared" si="220"/>
        <v>4.833333333333333</v>
      </c>
      <c r="G1251">
        <f t="shared" si="221"/>
        <v>8.0404752288862245</v>
      </c>
      <c r="AG1251">
        <f t="shared" si="222"/>
        <v>4.75</v>
      </c>
      <c r="BF1251" s="17"/>
    </row>
    <row r="1252" spans="2:58" x14ac:dyDescent="0.25">
      <c r="B1252">
        <v>6</v>
      </c>
      <c r="C1252">
        <v>60</v>
      </c>
      <c r="D1252" t="s">
        <v>1244</v>
      </c>
      <c r="E1252">
        <v>128155995.38969</v>
      </c>
      <c r="F1252">
        <f t="shared" si="220"/>
        <v>4.916666666666667</v>
      </c>
      <c r="G1252">
        <f t="shared" si="221"/>
        <v>8.1077389281461212</v>
      </c>
      <c r="AG1252">
        <f t="shared" si="222"/>
        <v>4.833333333333333</v>
      </c>
      <c r="BF1252" s="17"/>
    </row>
    <row r="1253" spans="2:58" x14ac:dyDescent="0.25">
      <c r="B1253">
        <v>6</v>
      </c>
      <c r="C1253">
        <v>61</v>
      </c>
      <c r="D1253" t="s">
        <v>1245</v>
      </c>
      <c r="E1253">
        <v>132468936.453122</v>
      </c>
      <c r="F1253">
        <f t="shared" si="220"/>
        <v>5</v>
      </c>
      <c r="G1253">
        <f t="shared" si="221"/>
        <v>8.1221140495283723</v>
      </c>
      <c r="AG1253">
        <f t="shared" si="222"/>
        <v>4.916666666666667</v>
      </c>
      <c r="BF1253" s="17"/>
    </row>
    <row r="1254" spans="2:58" x14ac:dyDescent="0.25">
      <c r="B1254">
        <v>6</v>
      </c>
      <c r="C1254">
        <v>62</v>
      </c>
      <c r="D1254" t="s">
        <v>1246</v>
      </c>
      <c r="E1254">
        <v>142901088.05770499</v>
      </c>
      <c r="F1254">
        <f t="shared" si="220"/>
        <v>5.083333333333333</v>
      </c>
      <c r="G1254">
        <f t="shared" si="221"/>
        <v>8.1550355355485511</v>
      </c>
      <c r="AG1254">
        <f t="shared" si="222"/>
        <v>5</v>
      </c>
      <c r="BF1254" s="17"/>
    </row>
    <row r="1255" spans="2:58" x14ac:dyDescent="0.25">
      <c r="B1255">
        <v>6</v>
      </c>
      <c r="C1255">
        <v>63</v>
      </c>
      <c r="D1255" t="s">
        <v>1247</v>
      </c>
      <c r="E1255">
        <v>136706590.392387</v>
      </c>
      <c r="F1255">
        <f t="shared" si="220"/>
        <v>5.166666666666667</v>
      </c>
      <c r="G1255">
        <f t="shared" si="221"/>
        <v>8.1357894516713767</v>
      </c>
      <c r="AG1255">
        <f t="shared" si="222"/>
        <v>5.083333333333333</v>
      </c>
      <c r="BF1255" s="17"/>
    </row>
    <row r="1256" spans="2:58" x14ac:dyDescent="0.25">
      <c r="B1256">
        <v>6</v>
      </c>
      <c r="C1256">
        <v>64</v>
      </c>
      <c r="D1256" t="s">
        <v>1248</v>
      </c>
      <c r="E1256">
        <v>131467448.30265599</v>
      </c>
      <c r="F1256">
        <f t="shared" si="220"/>
        <v>5.25</v>
      </c>
      <c r="G1256">
        <f t="shared" si="221"/>
        <v>8.1188182336427257</v>
      </c>
      <c r="AG1256">
        <f t="shared" si="222"/>
        <v>5.166666666666667</v>
      </c>
      <c r="BF1256" s="17"/>
    </row>
    <row r="1257" spans="2:58" x14ac:dyDescent="0.25">
      <c r="B1257">
        <v>6</v>
      </c>
      <c r="C1257">
        <v>65</v>
      </c>
      <c r="D1257" t="s">
        <v>1249</v>
      </c>
      <c r="E1257">
        <v>158964515.95150301</v>
      </c>
      <c r="F1257">
        <f t="shared" si="220"/>
        <v>5.333333333333333</v>
      </c>
      <c r="G1257">
        <f t="shared" si="221"/>
        <v>8.2013001919537967</v>
      </c>
      <c r="AG1257">
        <f t="shared" si="222"/>
        <v>5.25</v>
      </c>
      <c r="BF1257" s="17"/>
    </row>
    <row r="1258" spans="2:58" x14ac:dyDescent="0.25">
      <c r="B1258">
        <v>6</v>
      </c>
      <c r="C1258">
        <v>66</v>
      </c>
      <c r="D1258" t="s">
        <v>1250</v>
      </c>
      <c r="E1258">
        <v>143202824.03946099</v>
      </c>
      <c r="F1258">
        <f t="shared" si="220"/>
        <v>5.416666666666667</v>
      </c>
      <c r="G1258">
        <f t="shared" si="221"/>
        <v>8.1559515825853932</v>
      </c>
      <c r="AG1258">
        <f t="shared" si="222"/>
        <v>5.333333333333333</v>
      </c>
      <c r="BF1258" s="17"/>
    </row>
    <row r="1259" spans="2:58" x14ac:dyDescent="0.25">
      <c r="B1259">
        <v>6</v>
      </c>
      <c r="C1259">
        <v>67</v>
      </c>
      <c r="D1259" t="s">
        <v>1251</v>
      </c>
      <c r="E1259">
        <v>159174932.13488099</v>
      </c>
      <c r="F1259">
        <f t="shared" si="220"/>
        <v>5.5</v>
      </c>
      <c r="G1259">
        <f t="shared" si="221"/>
        <v>8.201874673372048</v>
      </c>
      <c r="AG1259">
        <f t="shared" si="222"/>
        <v>5.416666666666667</v>
      </c>
      <c r="BF1259" s="17"/>
    </row>
    <row r="1260" spans="2:58" x14ac:dyDescent="0.25">
      <c r="B1260">
        <v>6</v>
      </c>
      <c r="C1260">
        <v>68</v>
      </c>
      <c r="D1260" t="s">
        <v>1252</v>
      </c>
      <c r="E1260">
        <v>178710150.68191999</v>
      </c>
      <c r="F1260">
        <f t="shared" si="220"/>
        <v>5.583333333333333</v>
      </c>
      <c r="G1260">
        <f t="shared" si="221"/>
        <v>8.2521492210000229</v>
      </c>
      <c r="AG1260">
        <f t="shared" si="222"/>
        <v>5.5</v>
      </c>
      <c r="BF1260" s="17"/>
    </row>
    <row r="1261" spans="2:58" x14ac:dyDescent="0.25">
      <c r="B1261">
        <v>6</v>
      </c>
      <c r="C1261">
        <v>69</v>
      </c>
      <c r="D1261" t="s">
        <v>1253</v>
      </c>
      <c r="E1261">
        <v>247577333.60146999</v>
      </c>
      <c r="F1261">
        <f t="shared" si="220"/>
        <v>5.666666666666667</v>
      </c>
      <c r="G1261">
        <f t="shared" si="221"/>
        <v>8.3937108812914953</v>
      </c>
      <c r="AG1261">
        <f t="shared" si="222"/>
        <v>5.583333333333333</v>
      </c>
      <c r="BF1261" s="17"/>
    </row>
    <row r="1262" spans="2:58" x14ac:dyDescent="0.25">
      <c r="B1262">
        <v>6</v>
      </c>
      <c r="C1262">
        <v>70</v>
      </c>
      <c r="D1262" t="s">
        <v>1254</v>
      </c>
      <c r="E1262">
        <v>219236405.82082501</v>
      </c>
      <c r="F1262">
        <f t="shared" si="220"/>
        <v>5.75</v>
      </c>
      <c r="G1262">
        <f t="shared" si="221"/>
        <v>8.3409126736000463</v>
      </c>
      <c r="AG1262">
        <f t="shared" si="222"/>
        <v>5.666666666666667</v>
      </c>
      <c r="BF1262" s="17"/>
    </row>
    <row r="1263" spans="2:58" x14ac:dyDescent="0.25">
      <c r="B1263">
        <v>6</v>
      </c>
      <c r="C1263">
        <v>71</v>
      </c>
      <c r="D1263" t="s">
        <v>1255</v>
      </c>
      <c r="E1263">
        <v>293401079.49711603</v>
      </c>
      <c r="F1263">
        <f t="shared" si="220"/>
        <v>5.833333333333333</v>
      </c>
      <c r="G1263">
        <f t="shared" si="221"/>
        <v>8.4674617073899441</v>
      </c>
      <c r="AG1263">
        <f t="shared" si="222"/>
        <v>5.75</v>
      </c>
      <c r="BF1263" s="17"/>
    </row>
    <row r="1264" spans="2:58" x14ac:dyDescent="0.25">
      <c r="B1264">
        <v>6</v>
      </c>
      <c r="C1264">
        <v>72</v>
      </c>
      <c r="D1264" t="s">
        <v>1256</v>
      </c>
      <c r="E1264">
        <v>300247015.65348798</v>
      </c>
      <c r="F1264">
        <f t="shared" si="220"/>
        <v>5.916666666666667</v>
      </c>
      <c r="G1264">
        <f t="shared" si="221"/>
        <v>8.4774786993666549</v>
      </c>
      <c r="AG1264">
        <f t="shared" si="222"/>
        <v>5.833333333333333</v>
      </c>
      <c r="BF1264" s="17"/>
    </row>
    <row r="1265" spans="2:58" x14ac:dyDescent="0.25">
      <c r="B1265">
        <v>6</v>
      </c>
      <c r="C1265">
        <v>73</v>
      </c>
      <c r="D1265" t="s">
        <v>1257</v>
      </c>
      <c r="E1265">
        <v>427790841.47328001</v>
      </c>
      <c r="F1265">
        <f t="shared" si="220"/>
        <v>6</v>
      </c>
      <c r="G1265">
        <f t="shared" si="221"/>
        <v>8.6312314825725984</v>
      </c>
      <c r="AG1265">
        <f t="shared" si="222"/>
        <v>5.916666666666667</v>
      </c>
      <c r="BF1265" s="17"/>
    </row>
    <row r="1266" spans="2:58" x14ac:dyDescent="0.25">
      <c r="B1266">
        <v>6</v>
      </c>
      <c r="C1266">
        <v>74</v>
      </c>
      <c r="D1266" t="s">
        <v>1258</v>
      </c>
      <c r="E1266">
        <v>341146650.98198599</v>
      </c>
      <c r="F1266">
        <f t="shared" si="220"/>
        <v>6.083333333333333</v>
      </c>
      <c r="G1266">
        <f t="shared" si="221"/>
        <v>8.5329411121916756</v>
      </c>
      <c r="AG1266">
        <f t="shared" si="222"/>
        <v>6</v>
      </c>
      <c r="BF1266" s="17"/>
    </row>
    <row r="1267" spans="2:58" x14ac:dyDescent="0.25">
      <c r="B1267">
        <v>6</v>
      </c>
      <c r="C1267">
        <v>75</v>
      </c>
      <c r="D1267" t="s">
        <v>1259</v>
      </c>
      <c r="E1267">
        <v>669404802.95946598</v>
      </c>
      <c r="F1267">
        <f t="shared" si="220"/>
        <v>6.166666666666667</v>
      </c>
      <c r="G1267">
        <f t="shared" si="221"/>
        <v>8.8256888240828726</v>
      </c>
      <c r="AG1267">
        <f t="shared" si="222"/>
        <v>6.083333333333333</v>
      </c>
      <c r="BF1267" s="17"/>
    </row>
    <row r="1268" spans="2:58" x14ac:dyDescent="0.25">
      <c r="B1268">
        <v>6</v>
      </c>
      <c r="C1268">
        <v>76</v>
      </c>
      <c r="D1268" t="s">
        <v>1260</v>
      </c>
      <c r="E1268">
        <v>555509246.14808297</v>
      </c>
      <c r="F1268">
        <f t="shared" si="220"/>
        <v>6.25</v>
      </c>
      <c r="G1268">
        <f t="shared" si="221"/>
        <v>8.7446912919315629</v>
      </c>
      <c r="AG1268">
        <f t="shared" si="222"/>
        <v>6.166666666666667</v>
      </c>
      <c r="BF1268" s="17"/>
    </row>
    <row r="1269" spans="2:58" x14ac:dyDescent="0.25">
      <c r="B1269">
        <v>6</v>
      </c>
      <c r="C1269">
        <v>77</v>
      </c>
      <c r="D1269" t="s">
        <v>1261</v>
      </c>
      <c r="E1269">
        <v>521340425.12131</v>
      </c>
      <c r="F1269">
        <f t="shared" si="220"/>
        <v>6.333333333333333</v>
      </c>
      <c r="G1269">
        <f t="shared" si="221"/>
        <v>8.7171214017473329</v>
      </c>
      <c r="AG1269">
        <f t="shared" si="222"/>
        <v>6.25</v>
      </c>
      <c r="BF1269" s="17"/>
    </row>
    <row r="1270" spans="2:58" x14ac:dyDescent="0.25">
      <c r="B1270">
        <v>6</v>
      </c>
      <c r="C1270">
        <v>78</v>
      </c>
      <c r="D1270" t="s">
        <v>1262</v>
      </c>
      <c r="E1270">
        <v>494345454.163324</v>
      </c>
      <c r="F1270">
        <f t="shared" si="220"/>
        <v>6.416666666666667</v>
      </c>
      <c r="G1270">
        <f t="shared" si="221"/>
        <v>8.6940305448826507</v>
      </c>
      <c r="AG1270">
        <f t="shared" si="222"/>
        <v>6.333333333333333</v>
      </c>
      <c r="BF1270" s="17"/>
    </row>
    <row r="1271" spans="2:58" x14ac:dyDescent="0.25">
      <c r="B1271">
        <v>6</v>
      </c>
      <c r="C1271">
        <v>79</v>
      </c>
      <c r="D1271" t="s">
        <v>1263</v>
      </c>
      <c r="E1271">
        <v>766158505.81613696</v>
      </c>
      <c r="F1271">
        <f t="shared" si="220"/>
        <v>6.5</v>
      </c>
      <c r="G1271">
        <f t="shared" si="221"/>
        <v>8.884318627439459</v>
      </c>
      <c r="AG1271">
        <f t="shared" si="222"/>
        <v>6.416666666666667</v>
      </c>
      <c r="BF1271" s="17"/>
    </row>
    <row r="1272" spans="2:58" x14ac:dyDescent="0.25">
      <c r="B1272">
        <v>6</v>
      </c>
      <c r="C1272">
        <v>80</v>
      </c>
      <c r="D1272" t="s">
        <v>1264</v>
      </c>
      <c r="E1272">
        <v>599068781.43934095</v>
      </c>
      <c r="F1272">
        <f t="shared" si="220"/>
        <v>6.583333333333333</v>
      </c>
      <c r="G1272">
        <f t="shared" si="221"/>
        <v>8.7774766883069599</v>
      </c>
      <c r="AG1272">
        <f t="shared" si="222"/>
        <v>6.5</v>
      </c>
      <c r="BF1272" s="17"/>
    </row>
    <row r="1273" spans="2:58" x14ac:dyDescent="0.25">
      <c r="B1273">
        <v>6</v>
      </c>
      <c r="C1273">
        <v>81</v>
      </c>
      <c r="D1273" t="s">
        <v>1265</v>
      </c>
      <c r="E1273">
        <v>550238409.94417906</v>
      </c>
      <c r="F1273">
        <f t="shared" si="220"/>
        <v>6.666666666666667</v>
      </c>
      <c r="G1273">
        <f t="shared" si="221"/>
        <v>8.7405509034738191</v>
      </c>
      <c r="AG1273">
        <f t="shared" si="222"/>
        <v>6.583333333333333</v>
      </c>
      <c r="BF1273" s="17"/>
    </row>
    <row r="1274" spans="2:58" x14ac:dyDescent="0.25">
      <c r="B1274">
        <v>6</v>
      </c>
      <c r="C1274">
        <v>82</v>
      </c>
      <c r="D1274" t="s">
        <v>1266</v>
      </c>
      <c r="E1274">
        <v>513665698.49739897</v>
      </c>
      <c r="F1274">
        <f t="shared" si="220"/>
        <v>6.75</v>
      </c>
      <c r="G1274">
        <f t="shared" si="221"/>
        <v>8.7106805654310087</v>
      </c>
      <c r="AG1274">
        <f t="shared" si="222"/>
        <v>6.666666666666667</v>
      </c>
      <c r="BF1274" s="17"/>
    </row>
    <row r="1275" spans="2:58" x14ac:dyDescent="0.25">
      <c r="B1275">
        <v>6</v>
      </c>
      <c r="C1275">
        <v>83</v>
      </c>
      <c r="D1275" t="s">
        <v>1267</v>
      </c>
      <c r="E1275">
        <v>456907020.60146302</v>
      </c>
      <c r="F1275">
        <f t="shared" si="220"/>
        <v>6.833333333333333</v>
      </c>
      <c r="G1275">
        <f t="shared" si="221"/>
        <v>8.6598278312556403</v>
      </c>
      <c r="AG1275">
        <f t="shared" si="222"/>
        <v>6.75</v>
      </c>
      <c r="BF1275" s="17"/>
    </row>
    <row r="1276" spans="2:58" x14ac:dyDescent="0.25">
      <c r="B1276">
        <v>6</v>
      </c>
      <c r="C1276">
        <v>84</v>
      </c>
      <c r="D1276" t="s">
        <v>1268</v>
      </c>
      <c r="E1276">
        <v>553553602.93536794</v>
      </c>
      <c r="F1276">
        <f t="shared" si="220"/>
        <v>6.916666666666667</v>
      </c>
      <c r="G1276">
        <f t="shared" si="221"/>
        <v>8.7431596818215773</v>
      </c>
      <c r="AG1276">
        <f t="shared" si="222"/>
        <v>6.833333333333333</v>
      </c>
      <c r="BF1276" s="17"/>
    </row>
    <row r="1277" spans="2:58" x14ac:dyDescent="0.25">
      <c r="B1277">
        <v>6</v>
      </c>
      <c r="C1277">
        <v>85</v>
      </c>
      <c r="D1277" t="s">
        <v>1269</v>
      </c>
      <c r="E1277">
        <v>544780315.46027696</v>
      </c>
      <c r="F1277">
        <f t="shared" si="220"/>
        <v>7</v>
      </c>
      <c r="G1277">
        <f t="shared" si="221"/>
        <v>8.7362214068316248</v>
      </c>
      <c r="AG1277">
        <f t="shared" si="222"/>
        <v>6.916666666666667</v>
      </c>
      <c r="BF1277" s="17"/>
    </row>
    <row r="1278" spans="2:58" x14ac:dyDescent="0.25">
      <c r="B1278">
        <v>6</v>
      </c>
      <c r="C1278">
        <v>86</v>
      </c>
      <c r="D1278" t="s">
        <v>1270</v>
      </c>
      <c r="E1278">
        <v>545639080.58822</v>
      </c>
      <c r="F1278">
        <f t="shared" si="220"/>
        <v>7.083333333333333</v>
      </c>
      <c r="G1278">
        <f t="shared" si="221"/>
        <v>8.7369054684592449</v>
      </c>
      <c r="AG1278">
        <f t="shared" si="222"/>
        <v>7</v>
      </c>
      <c r="BF1278" s="17"/>
    </row>
    <row r="1279" spans="2:58" x14ac:dyDescent="0.25">
      <c r="B1279">
        <v>6</v>
      </c>
      <c r="C1279">
        <v>87</v>
      </c>
      <c r="D1279" t="s">
        <v>1271</v>
      </c>
      <c r="E1279">
        <v>450079192.71146101</v>
      </c>
      <c r="F1279">
        <f t="shared" si="220"/>
        <v>7.166666666666667</v>
      </c>
      <c r="G1279">
        <f t="shared" si="221"/>
        <v>8.6532889358456728</v>
      </c>
      <c r="AG1279">
        <f t="shared" si="222"/>
        <v>7.083333333333333</v>
      </c>
      <c r="BF1279" s="17"/>
    </row>
    <row r="1280" spans="2:58" x14ac:dyDescent="0.25">
      <c r="B1280">
        <v>6</v>
      </c>
      <c r="C1280">
        <v>88</v>
      </c>
      <c r="D1280" t="s">
        <v>1272</v>
      </c>
      <c r="E1280">
        <v>561266289.64687204</v>
      </c>
      <c r="F1280">
        <f t="shared" si="220"/>
        <v>7.25</v>
      </c>
      <c r="G1280">
        <f t="shared" si="221"/>
        <v>8.7491689587349182</v>
      </c>
      <c r="AG1280">
        <f t="shared" si="222"/>
        <v>7.166666666666667</v>
      </c>
      <c r="BF1280" s="17"/>
    </row>
    <row r="1281" spans="2:58" x14ac:dyDescent="0.25">
      <c r="B1281">
        <v>6</v>
      </c>
      <c r="C1281">
        <v>89</v>
      </c>
      <c r="D1281" t="s">
        <v>1273</v>
      </c>
      <c r="E1281">
        <v>482044936.35922301</v>
      </c>
      <c r="F1281">
        <f t="shared" si="220"/>
        <v>7.333333333333333</v>
      </c>
      <c r="G1281">
        <f t="shared" si="221"/>
        <v>8.6830875251749369</v>
      </c>
      <c r="AG1281">
        <f t="shared" si="222"/>
        <v>7.25</v>
      </c>
      <c r="BF1281" s="17"/>
    </row>
    <row r="1282" spans="2:58" x14ac:dyDescent="0.25">
      <c r="B1282">
        <v>6</v>
      </c>
      <c r="C1282">
        <v>90</v>
      </c>
      <c r="D1282" t="s">
        <v>1274</v>
      </c>
      <c r="E1282">
        <v>485003346.13137102</v>
      </c>
      <c r="F1282">
        <f t="shared" si="220"/>
        <v>7.416666666666667</v>
      </c>
      <c r="G1282">
        <f t="shared" si="221"/>
        <v>8.6857447348937633</v>
      </c>
      <c r="AG1282">
        <f t="shared" si="222"/>
        <v>7.333333333333333</v>
      </c>
      <c r="BF1282" s="17"/>
    </row>
    <row r="1283" spans="2:58" x14ac:dyDescent="0.25">
      <c r="B1283">
        <v>6</v>
      </c>
      <c r="C1283">
        <v>91</v>
      </c>
      <c r="D1283" t="s">
        <v>1275</v>
      </c>
      <c r="E1283">
        <v>597792888.03366601</v>
      </c>
      <c r="F1283">
        <f t="shared" si="220"/>
        <v>7.5</v>
      </c>
      <c r="G1283">
        <f t="shared" si="221"/>
        <v>8.7765507439148589</v>
      </c>
      <c r="AG1283">
        <f t="shared" si="222"/>
        <v>7.416666666666667</v>
      </c>
      <c r="BF1283" s="17"/>
    </row>
    <row r="1284" spans="2:58" x14ac:dyDescent="0.25">
      <c r="B1284">
        <v>6</v>
      </c>
      <c r="C1284">
        <v>92</v>
      </c>
      <c r="D1284" t="s">
        <v>1276</v>
      </c>
      <c r="E1284">
        <v>583773816.58855796</v>
      </c>
      <c r="F1284">
        <f t="shared" si="220"/>
        <v>7.583333333333333</v>
      </c>
      <c r="G1284">
        <f t="shared" si="221"/>
        <v>8.7662446121214792</v>
      </c>
      <c r="AG1284">
        <f t="shared" si="222"/>
        <v>7.5</v>
      </c>
      <c r="BF1284" s="17"/>
    </row>
    <row r="1285" spans="2:58" x14ac:dyDescent="0.25">
      <c r="B1285">
        <v>6</v>
      </c>
      <c r="C1285">
        <v>93</v>
      </c>
      <c r="D1285" t="s">
        <v>1277</v>
      </c>
      <c r="E1285">
        <v>533174013.668217</v>
      </c>
      <c r="F1285">
        <f t="shared" si="220"/>
        <v>7.666666666666667</v>
      </c>
      <c r="G1285">
        <f t="shared" si="221"/>
        <v>8.7268689742085872</v>
      </c>
      <c r="AG1285">
        <f t="shared" si="222"/>
        <v>7.583333333333333</v>
      </c>
      <c r="BF1285" s="17"/>
    </row>
    <row r="1286" spans="2:58" x14ac:dyDescent="0.25">
      <c r="B1286">
        <v>6</v>
      </c>
      <c r="C1286">
        <v>94</v>
      </c>
      <c r="D1286" t="s">
        <v>1278</v>
      </c>
      <c r="E1286">
        <v>488823642.53527099</v>
      </c>
      <c r="F1286">
        <f t="shared" si="220"/>
        <v>7.75</v>
      </c>
      <c r="G1286">
        <f t="shared" si="221"/>
        <v>8.6891522029102237</v>
      </c>
      <c r="AG1286">
        <f t="shared" si="222"/>
        <v>7.666666666666667</v>
      </c>
      <c r="BF1286" s="17"/>
    </row>
    <row r="1287" spans="2:58" x14ac:dyDescent="0.25">
      <c r="B1287">
        <v>6</v>
      </c>
      <c r="C1287">
        <v>95</v>
      </c>
      <c r="D1287" t="s">
        <v>1279</v>
      </c>
      <c r="E1287">
        <v>446707976.645383</v>
      </c>
      <c r="F1287">
        <f t="shared" si="220"/>
        <v>7.833333333333333</v>
      </c>
      <c r="G1287">
        <f t="shared" si="221"/>
        <v>8.6500237075247703</v>
      </c>
      <c r="AG1287">
        <f t="shared" si="222"/>
        <v>7.75</v>
      </c>
      <c r="BF1287" s="17"/>
    </row>
    <row r="1288" spans="2:58" x14ac:dyDescent="0.25">
      <c r="B1288">
        <v>6</v>
      </c>
      <c r="C1288">
        <v>96</v>
      </c>
      <c r="D1288" t="s">
        <v>1280</v>
      </c>
      <c r="E1288">
        <v>501231726.64778697</v>
      </c>
      <c r="F1288">
        <f t="shared" si="220"/>
        <v>7.916666666666667</v>
      </c>
      <c r="G1288">
        <f t="shared" si="221"/>
        <v>8.7000385528887048</v>
      </c>
      <c r="AG1288">
        <f t="shared" si="222"/>
        <v>7.833333333333333</v>
      </c>
      <c r="BF1288" s="17"/>
    </row>
    <row r="1289" spans="2:58" x14ac:dyDescent="0.25">
      <c r="B1289">
        <v>6</v>
      </c>
      <c r="C1289">
        <v>97</v>
      </c>
      <c r="D1289" t="s">
        <v>1281</v>
      </c>
      <c r="E1289">
        <v>424789524.99152797</v>
      </c>
      <c r="F1289">
        <f t="shared" si="220"/>
        <v>8</v>
      </c>
      <c r="G1289">
        <f t="shared" si="221"/>
        <v>8.6281737988114831</v>
      </c>
      <c r="AG1289">
        <f t="shared" si="222"/>
        <v>7.916666666666667</v>
      </c>
      <c r="BF1289" s="17"/>
    </row>
    <row r="1290" spans="2:58" x14ac:dyDescent="0.25">
      <c r="B1290">
        <v>6</v>
      </c>
      <c r="C1290">
        <v>98</v>
      </c>
      <c r="D1290" t="s">
        <v>1282</v>
      </c>
      <c r="E1290">
        <v>480358446.83028698</v>
      </c>
      <c r="F1290">
        <f t="shared" si="220"/>
        <v>8.0833333333333339</v>
      </c>
      <c r="G1290">
        <f t="shared" si="221"/>
        <v>8.6815654319264706</v>
      </c>
      <c r="AG1290">
        <f t="shared" si="222"/>
        <v>8</v>
      </c>
      <c r="BF1290" s="17"/>
    </row>
    <row r="1291" spans="2:58" x14ac:dyDescent="0.25">
      <c r="B1291">
        <v>6</v>
      </c>
      <c r="C1291">
        <v>99</v>
      </c>
      <c r="D1291" t="s">
        <v>1283</v>
      </c>
      <c r="E1291">
        <v>542711703.71997297</v>
      </c>
      <c r="F1291">
        <f t="shared" si="220"/>
        <v>8.1666666666666661</v>
      </c>
      <c r="G1291">
        <f t="shared" si="221"/>
        <v>8.7345691873546656</v>
      </c>
      <c r="AG1291">
        <f t="shared" si="222"/>
        <v>8.0833333333333339</v>
      </c>
      <c r="BF1291" s="17"/>
    </row>
    <row r="1292" spans="2:58" x14ac:dyDescent="0.25">
      <c r="B1292">
        <v>6</v>
      </c>
      <c r="C1292">
        <v>100</v>
      </c>
      <c r="D1292" t="s">
        <v>1284</v>
      </c>
      <c r="E1292">
        <v>510474596.54847997</v>
      </c>
      <c r="F1292">
        <f t="shared" si="220"/>
        <v>8.25</v>
      </c>
      <c r="G1292">
        <f t="shared" si="221"/>
        <v>8.707974134565287</v>
      </c>
      <c r="AG1292">
        <f t="shared" si="222"/>
        <v>8.1666666666666661</v>
      </c>
      <c r="BF1292" s="17"/>
    </row>
    <row r="1293" spans="2:58" x14ac:dyDescent="0.25">
      <c r="B1293">
        <v>6</v>
      </c>
      <c r="C1293">
        <v>101</v>
      </c>
      <c r="D1293" t="s">
        <v>1285</v>
      </c>
      <c r="E1293">
        <v>486664287.63393998</v>
      </c>
      <c r="F1293">
        <f t="shared" si="220"/>
        <v>8.3333333333333339</v>
      </c>
      <c r="G1293">
        <f t="shared" si="221"/>
        <v>8.6872294780442729</v>
      </c>
      <c r="AG1293">
        <f t="shared" si="222"/>
        <v>8.25</v>
      </c>
      <c r="BF1293" s="17"/>
    </row>
    <row r="1294" spans="2:58" x14ac:dyDescent="0.25">
      <c r="B1294">
        <v>6</v>
      </c>
      <c r="C1294">
        <v>102</v>
      </c>
      <c r="D1294" t="s">
        <v>1286</v>
      </c>
      <c r="E1294">
        <v>535285624.06599301</v>
      </c>
      <c r="F1294">
        <f t="shared" si="220"/>
        <v>8.4166666666666661</v>
      </c>
      <c r="G1294">
        <f t="shared" si="221"/>
        <v>8.7285855798813792</v>
      </c>
      <c r="AG1294">
        <f t="shared" si="222"/>
        <v>8.3333333333333339</v>
      </c>
      <c r="BF1294" s="17"/>
    </row>
    <row r="1295" spans="2:58" x14ac:dyDescent="0.25">
      <c r="B1295">
        <v>6</v>
      </c>
      <c r="C1295">
        <v>103</v>
      </c>
      <c r="D1295" t="s">
        <v>1287</v>
      </c>
      <c r="E1295">
        <v>485711154.42853498</v>
      </c>
      <c r="F1295">
        <f t="shared" si="220"/>
        <v>8.5</v>
      </c>
      <c r="G1295">
        <f t="shared" si="221"/>
        <v>8.6863780772246031</v>
      </c>
      <c r="AG1295">
        <f t="shared" si="222"/>
        <v>8.4166666666666661</v>
      </c>
      <c r="BF1295" s="17"/>
    </row>
    <row r="1296" spans="2:58" x14ac:dyDescent="0.25">
      <c r="B1296">
        <v>6</v>
      </c>
      <c r="C1296">
        <v>104</v>
      </c>
      <c r="D1296" t="s">
        <v>1288</v>
      </c>
      <c r="E1296">
        <v>444291901.61149597</v>
      </c>
      <c r="F1296">
        <f t="shared" si="220"/>
        <v>8.5833333333333339</v>
      </c>
      <c r="G1296">
        <f t="shared" si="221"/>
        <v>8.6476683971537831</v>
      </c>
      <c r="AG1296">
        <f t="shared" si="222"/>
        <v>8.5</v>
      </c>
      <c r="BF1296" s="17"/>
    </row>
    <row r="1297" spans="2:58" x14ac:dyDescent="0.25">
      <c r="B1297">
        <v>6</v>
      </c>
      <c r="C1297">
        <v>105</v>
      </c>
      <c r="D1297" t="s">
        <v>1289</v>
      </c>
      <c r="E1297">
        <v>550855310.586133</v>
      </c>
      <c r="F1297">
        <f t="shared" si="220"/>
        <v>8.6666666666666661</v>
      </c>
      <c r="G1297">
        <f t="shared" si="221"/>
        <v>8.7410375406559595</v>
      </c>
      <c r="AG1297">
        <f t="shared" si="222"/>
        <v>8.5833333333333339</v>
      </c>
      <c r="BF1297" s="17"/>
    </row>
    <row r="1298" spans="2:58" x14ac:dyDescent="0.25">
      <c r="B1298">
        <v>6</v>
      </c>
      <c r="C1298">
        <v>106</v>
      </c>
      <c r="D1298" t="s">
        <v>1290</v>
      </c>
      <c r="E1298">
        <v>483372614.99282598</v>
      </c>
      <c r="F1298">
        <f t="shared" si="220"/>
        <v>8.75</v>
      </c>
      <c r="G1298">
        <f t="shared" si="221"/>
        <v>8.6842820422354841</v>
      </c>
      <c r="AG1298">
        <f t="shared" si="222"/>
        <v>8.6666666666666661</v>
      </c>
      <c r="BF1298" s="17"/>
    </row>
    <row r="1299" spans="2:58" x14ac:dyDescent="0.25">
      <c r="B1299">
        <v>6</v>
      </c>
      <c r="C1299">
        <v>107</v>
      </c>
      <c r="D1299" t="s">
        <v>1291</v>
      </c>
      <c r="E1299">
        <v>551624513.99091995</v>
      </c>
      <c r="F1299">
        <f t="shared" ref="F1299:F1362" si="223">(C1299-1)*5/60</f>
        <v>8.8333333333333339</v>
      </c>
      <c r="G1299">
        <f t="shared" ref="G1299:G1362" si="224">LOG10(E1299)</f>
        <v>8.7416435578200264</v>
      </c>
      <c r="AG1299">
        <f t="shared" si="222"/>
        <v>8.75</v>
      </c>
      <c r="BF1299" s="17"/>
    </row>
    <row r="1300" spans="2:58" x14ac:dyDescent="0.25">
      <c r="B1300">
        <v>6</v>
      </c>
      <c r="C1300">
        <v>108</v>
      </c>
      <c r="D1300" t="s">
        <v>1292</v>
      </c>
      <c r="E1300">
        <v>475194316.200688</v>
      </c>
      <c r="F1300">
        <f t="shared" si="223"/>
        <v>8.9166666666666661</v>
      </c>
      <c r="G1300">
        <f t="shared" si="224"/>
        <v>8.6768712374078181</v>
      </c>
      <c r="AG1300">
        <f t="shared" si="222"/>
        <v>8.8333333333333339</v>
      </c>
      <c r="BF1300" s="17"/>
    </row>
    <row r="1301" spans="2:58" x14ac:dyDescent="0.25">
      <c r="B1301">
        <v>6</v>
      </c>
      <c r="C1301">
        <v>109</v>
      </c>
      <c r="D1301" t="s">
        <v>1293</v>
      </c>
      <c r="E1301">
        <v>453959921.06106198</v>
      </c>
      <c r="F1301">
        <f t="shared" si="223"/>
        <v>9</v>
      </c>
      <c r="G1301">
        <f t="shared" si="224"/>
        <v>8.6570175118210546</v>
      </c>
      <c r="AG1301">
        <f t="shared" ref="AG1301:AG1364" si="225">F1300</f>
        <v>8.9166666666666661</v>
      </c>
      <c r="BF1301" s="17"/>
    </row>
    <row r="1302" spans="2:58" x14ac:dyDescent="0.25">
      <c r="B1302">
        <v>6</v>
      </c>
      <c r="C1302">
        <v>110</v>
      </c>
      <c r="D1302" t="s">
        <v>1294</v>
      </c>
      <c r="E1302">
        <v>461761857.484326</v>
      </c>
      <c r="F1302">
        <f t="shared" si="223"/>
        <v>9.0833333333333339</v>
      </c>
      <c r="G1302">
        <f t="shared" si="224"/>
        <v>8.664418056410911</v>
      </c>
      <c r="AG1302">
        <f t="shared" si="225"/>
        <v>9</v>
      </c>
      <c r="BF1302" s="17"/>
    </row>
    <row r="1303" spans="2:58" x14ac:dyDescent="0.25">
      <c r="B1303">
        <v>6</v>
      </c>
      <c r="C1303">
        <v>111</v>
      </c>
      <c r="D1303" t="s">
        <v>1295</v>
      </c>
      <c r="E1303">
        <v>542811056.217471</v>
      </c>
      <c r="F1303">
        <f t="shared" si="223"/>
        <v>9.1666666666666661</v>
      </c>
      <c r="G1303">
        <f t="shared" si="224"/>
        <v>8.7346486849813196</v>
      </c>
      <c r="AG1303">
        <f t="shared" si="225"/>
        <v>9.0833333333333339</v>
      </c>
      <c r="BF1303" s="17"/>
    </row>
    <row r="1304" spans="2:58" x14ac:dyDescent="0.25">
      <c r="B1304">
        <v>6</v>
      </c>
      <c r="C1304">
        <v>112</v>
      </c>
      <c r="D1304" t="s">
        <v>1296</v>
      </c>
      <c r="E1304">
        <v>589297760.08683801</v>
      </c>
      <c r="F1304">
        <f t="shared" si="223"/>
        <v>9.25</v>
      </c>
      <c r="G1304">
        <f t="shared" si="224"/>
        <v>8.7703347903505797</v>
      </c>
      <c r="AG1304">
        <f t="shared" si="225"/>
        <v>9.1666666666666661</v>
      </c>
      <c r="BF1304" s="17"/>
    </row>
    <row r="1305" spans="2:58" x14ac:dyDescent="0.25">
      <c r="B1305">
        <v>6</v>
      </c>
      <c r="C1305">
        <v>113</v>
      </c>
      <c r="D1305" t="s">
        <v>1297</v>
      </c>
      <c r="E1305">
        <v>563643326.61001897</v>
      </c>
      <c r="F1305">
        <f t="shared" si="223"/>
        <v>9.3333333333333339</v>
      </c>
      <c r="G1305">
        <f t="shared" si="224"/>
        <v>8.7510043694345345</v>
      </c>
      <c r="AG1305">
        <f t="shared" si="225"/>
        <v>9.25</v>
      </c>
      <c r="BF1305" s="17"/>
    </row>
    <row r="1306" spans="2:58" x14ac:dyDescent="0.25">
      <c r="B1306">
        <v>6</v>
      </c>
      <c r="C1306">
        <v>114</v>
      </c>
      <c r="D1306" t="s">
        <v>1298</v>
      </c>
      <c r="E1306">
        <v>593155367.15817106</v>
      </c>
      <c r="F1306">
        <f t="shared" si="223"/>
        <v>9.4166666666666661</v>
      </c>
      <c r="G1306">
        <f t="shared" si="224"/>
        <v>8.7731684644632555</v>
      </c>
      <c r="AG1306">
        <f t="shared" si="225"/>
        <v>9.3333333333333339</v>
      </c>
      <c r="BF1306" s="17"/>
    </row>
    <row r="1307" spans="2:58" x14ac:dyDescent="0.25">
      <c r="B1307">
        <v>6</v>
      </c>
      <c r="C1307">
        <v>115</v>
      </c>
      <c r="D1307" t="s">
        <v>1299</v>
      </c>
      <c r="E1307">
        <v>523389316.45245302</v>
      </c>
      <c r="F1307">
        <f t="shared" si="223"/>
        <v>9.5</v>
      </c>
      <c r="G1307">
        <f t="shared" si="224"/>
        <v>8.7188248534718014</v>
      </c>
      <c r="AG1307">
        <f t="shared" si="225"/>
        <v>9.4166666666666661</v>
      </c>
      <c r="BF1307" s="17"/>
    </row>
    <row r="1308" spans="2:58" x14ac:dyDescent="0.25">
      <c r="B1308">
        <v>6</v>
      </c>
      <c r="C1308">
        <v>116</v>
      </c>
      <c r="D1308" t="s">
        <v>1300</v>
      </c>
      <c r="E1308">
        <v>533516840.33269501</v>
      </c>
      <c r="F1308">
        <f t="shared" si="223"/>
        <v>9.5833333333333339</v>
      </c>
      <c r="G1308">
        <f t="shared" si="224"/>
        <v>8.7271481323792983</v>
      </c>
      <c r="AG1308">
        <f t="shared" si="225"/>
        <v>9.5</v>
      </c>
      <c r="BF1308" s="17"/>
    </row>
    <row r="1309" spans="2:58" x14ac:dyDescent="0.25">
      <c r="B1309">
        <v>6</v>
      </c>
      <c r="C1309">
        <v>117</v>
      </c>
      <c r="D1309" t="s">
        <v>1301</v>
      </c>
      <c r="E1309">
        <v>518854032.78060102</v>
      </c>
      <c r="F1309">
        <f t="shared" si="223"/>
        <v>9.6666666666666661</v>
      </c>
      <c r="G1309">
        <f t="shared" si="224"/>
        <v>8.7150451966266687</v>
      </c>
      <c r="AG1309">
        <f t="shared" si="225"/>
        <v>9.5833333333333339</v>
      </c>
      <c r="BF1309" s="17"/>
    </row>
    <row r="1310" spans="2:58" x14ac:dyDescent="0.25">
      <c r="B1310">
        <v>6</v>
      </c>
      <c r="C1310">
        <v>118</v>
      </c>
      <c r="D1310" t="s">
        <v>1302</v>
      </c>
      <c r="E1310">
        <v>611916953.27044106</v>
      </c>
      <c r="F1310">
        <f t="shared" si="223"/>
        <v>9.75</v>
      </c>
      <c r="G1310">
        <f t="shared" si="224"/>
        <v>8.7866924855709083</v>
      </c>
      <c r="AG1310">
        <f t="shared" si="225"/>
        <v>9.6666666666666661</v>
      </c>
      <c r="BF1310" s="17"/>
    </row>
    <row r="1311" spans="2:58" x14ac:dyDescent="0.25">
      <c r="B1311">
        <v>6</v>
      </c>
      <c r="C1311">
        <v>119</v>
      </c>
      <c r="D1311" t="s">
        <v>1303</v>
      </c>
      <c r="E1311">
        <v>481523813.06415099</v>
      </c>
      <c r="F1311">
        <f t="shared" si="223"/>
        <v>9.8333333333333339</v>
      </c>
      <c r="G1311">
        <f t="shared" si="224"/>
        <v>8.6826177693974849</v>
      </c>
      <c r="AG1311">
        <f t="shared" si="225"/>
        <v>9.75</v>
      </c>
      <c r="BF1311" s="17"/>
    </row>
    <row r="1312" spans="2:58" x14ac:dyDescent="0.25">
      <c r="B1312">
        <v>6</v>
      </c>
      <c r="C1312">
        <v>120</v>
      </c>
      <c r="D1312" t="s">
        <v>1304</v>
      </c>
      <c r="E1312">
        <v>453480376.11831498</v>
      </c>
      <c r="F1312">
        <f t="shared" si="223"/>
        <v>9.9166666666666661</v>
      </c>
      <c r="G1312">
        <f t="shared" si="224"/>
        <v>8.6565584981702521</v>
      </c>
      <c r="AG1312">
        <f t="shared" si="225"/>
        <v>9.8333333333333339</v>
      </c>
      <c r="BF1312" s="17"/>
    </row>
    <row r="1313" spans="2:58" x14ac:dyDescent="0.25">
      <c r="B1313">
        <v>6</v>
      </c>
      <c r="C1313">
        <v>121</v>
      </c>
      <c r="D1313" t="s">
        <v>1305</v>
      </c>
      <c r="E1313">
        <v>532707033.81793302</v>
      </c>
      <c r="F1313">
        <f t="shared" si="223"/>
        <v>10</v>
      </c>
      <c r="G1313">
        <f t="shared" si="224"/>
        <v>8.7264884312097362</v>
      </c>
      <c r="AG1313">
        <f t="shared" si="225"/>
        <v>9.9166666666666661</v>
      </c>
      <c r="BF1313" s="17"/>
    </row>
    <row r="1314" spans="2:58" x14ac:dyDescent="0.25">
      <c r="B1314">
        <v>6</v>
      </c>
      <c r="C1314">
        <v>122</v>
      </c>
      <c r="D1314" t="s">
        <v>1306</v>
      </c>
      <c r="E1314">
        <v>554951079.41997504</v>
      </c>
      <c r="F1314">
        <f t="shared" si="223"/>
        <v>10.083333333333334</v>
      </c>
      <c r="G1314">
        <f t="shared" si="224"/>
        <v>8.7442547004661453</v>
      </c>
      <c r="AG1314">
        <f t="shared" si="225"/>
        <v>10</v>
      </c>
      <c r="BF1314" s="17"/>
    </row>
    <row r="1315" spans="2:58" x14ac:dyDescent="0.25">
      <c r="B1315">
        <v>6</v>
      </c>
      <c r="C1315">
        <v>123</v>
      </c>
      <c r="D1315" t="s">
        <v>1307</v>
      </c>
      <c r="E1315">
        <v>456883554.52362901</v>
      </c>
      <c r="F1315">
        <f t="shared" si="223"/>
        <v>10.166666666666666</v>
      </c>
      <c r="G1315">
        <f t="shared" si="224"/>
        <v>8.6598055259520077</v>
      </c>
      <c r="AG1315">
        <f t="shared" si="225"/>
        <v>10.083333333333334</v>
      </c>
      <c r="BF1315" s="17"/>
    </row>
    <row r="1316" spans="2:58" x14ac:dyDescent="0.25">
      <c r="B1316">
        <v>6</v>
      </c>
      <c r="C1316">
        <v>124</v>
      </c>
      <c r="D1316" t="s">
        <v>1308</v>
      </c>
      <c r="E1316">
        <v>434346162.41479099</v>
      </c>
      <c r="F1316">
        <f t="shared" si="223"/>
        <v>10.25</v>
      </c>
      <c r="G1316">
        <f t="shared" si="224"/>
        <v>8.6378359887373612</v>
      </c>
      <c r="AG1316">
        <f t="shared" si="225"/>
        <v>10.166666666666666</v>
      </c>
      <c r="BF1316" s="17"/>
    </row>
    <row r="1317" spans="2:58" x14ac:dyDescent="0.25">
      <c r="B1317">
        <v>6</v>
      </c>
      <c r="C1317">
        <v>125</v>
      </c>
      <c r="D1317" t="s">
        <v>1309</v>
      </c>
      <c r="E1317">
        <v>539477737.64921904</v>
      </c>
      <c r="F1317">
        <f t="shared" si="223"/>
        <v>10.333333333333334</v>
      </c>
      <c r="G1317">
        <f t="shared" si="224"/>
        <v>8.7319735275813279</v>
      </c>
      <c r="AG1317">
        <f t="shared" si="225"/>
        <v>10.25</v>
      </c>
      <c r="BF1317" s="17"/>
    </row>
    <row r="1318" spans="2:58" x14ac:dyDescent="0.25">
      <c r="B1318">
        <v>6</v>
      </c>
      <c r="C1318">
        <v>126</v>
      </c>
      <c r="D1318" t="s">
        <v>1310</v>
      </c>
      <c r="E1318">
        <v>477030478.74339902</v>
      </c>
      <c r="F1318">
        <f t="shared" si="223"/>
        <v>10.416666666666666</v>
      </c>
      <c r="G1318">
        <f t="shared" si="224"/>
        <v>8.678546128153739</v>
      </c>
      <c r="AG1318">
        <f t="shared" si="225"/>
        <v>10.333333333333334</v>
      </c>
      <c r="BF1318" s="17"/>
    </row>
    <row r="1319" spans="2:58" x14ac:dyDescent="0.25">
      <c r="B1319">
        <v>6</v>
      </c>
      <c r="C1319">
        <v>127</v>
      </c>
      <c r="D1319" t="s">
        <v>1311</v>
      </c>
      <c r="E1319">
        <v>551320749.22509098</v>
      </c>
      <c r="F1319">
        <f t="shared" si="223"/>
        <v>10.5</v>
      </c>
      <c r="G1319">
        <f t="shared" si="224"/>
        <v>8.7414043376713373</v>
      </c>
      <c r="AG1319">
        <f t="shared" si="225"/>
        <v>10.416666666666666</v>
      </c>
      <c r="BF1319" s="17"/>
    </row>
    <row r="1320" spans="2:58" x14ac:dyDescent="0.25">
      <c r="B1320">
        <v>6</v>
      </c>
      <c r="C1320">
        <v>128</v>
      </c>
      <c r="D1320" t="s">
        <v>1312</v>
      </c>
      <c r="E1320">
        <v>471066637.21698099</v>
      </c>
      <c r="F1320">
        <f t="shared" si="223"/>
        <v>10.583333333333334</v>
      </c>
      <c r="G1320">
        <f t="shared" si="224"/>
        <v>8.6730823468923468</v>
      </c>
      <c r="AG1320">
        <f t="shared" si="225"/>
        <v>10.5</v>
      </c>
      <c r="BF1320" s="17"/>
    </row>
    <row r="1321" spans="2:58" x14ac:dyDescent="0.25">
      <c r="B1321">
        <v>6</v>
      </c>
      <c r="C1321">
        <v>129</v>
      </c>
      <c r="D1321" t="s">
        <v>1313</v>
      </c>
      <c r="E1321">
        <v>471560765.09220397</v>
      </c>
      <c r="F1321">
        <f t="shared" si="223"/>
        <v>10.666666666666666</v>
      </c>
      <c r="G1321">
        <f t="shared" si="224"/>
        <v>8.6735376636563082</v>
      </c>
      <c r="AG1321">
        <f t="shared" si="225"/>
        <v>10.583333333333334</v>
      </c>
      <c r="BF1321" s="17"/>
    </row>
    <row r="1322" spans="2:58" x14ac:dyDescent="0.25">
      <c r="B1322">
        <v>6</v>
      </c>
      <c r="C1322">
        <v>130</v>
      </c>
      <c r="D1322" t="s">
        <v>1314</v>
      </c>
      <c r="E1322">
        <v>540048800.65074694</v>
      </c>
      <c r="F1322">
        <f t="shared" si="223"/>
        <v>10.75</v>
      </c>
      <c r="G1322">
        <f t="shared" si="224"/>
        <v>8.7324330059261719</v>
      </c>
      <c r="AG1322">
        <f t="shared" si="225"/>
        <v>10.666666666666666</v>
      </c>
      <c r="BF1322" s="17"/>
    </row>
    <row r="1323" spans="2:58" x14ac:dyDescent="0.25">
      <c r="B1323">
        <v>6</v>
      </c>
      <c r="C1323">
        <v>131</v>
      </c>
      <c r="D1323" t="s">
        <v>1315</v>
      </c>
      <c r="E1323">
        <v>409906253.25100899</v>
      </c>
      <c r="F1323">
        <f t="shared" si="223"/>
        <v>10.833333333333334</v>
      </c>
      <c r="G1323">
        <f t="shared" si="224"/>
        <v>8.6126845436682764</v>
      </c>
      <c r="AG1323">
        <f t="shared" si="225"/>
        <v>10.75</v>
      </c>
      <c r="BF1323" s="17"/>
    </row>
    <row r="1324" spans="2:58" x14ac:dyDescent="0.25">
      <c r="B1324">
        <v>6</v>
      </c>
      <c r="C1324">
        <v>132</v>
      </c>
      <c r="D1324" t="s">
        <v>1316</v>
      </c>
      <c r="E1324">
        <v>485959468.53678298</v>
      </c>
      <c r="F1324">
        <f t="shared" si="223"/>
        <v>10.916666666666666</v>
      </c>
      <c r="G1324">
        <f t="shared" si="224"/>
        <v>8.6866000484292272</v>
      </c>
      <c r="AG1324">
        <f t="shared" si="225"/>
        <v>10.833333333333334</v>
      </c>
      <c r="BF1324" s="17"/>
    </row>
    <row r="1325" spans="2:58" x14ac:dyDescent="0.25">
      <c r="B1325">
        <v>6</v>
      </c>
      <c r="C1325">
        <v>133</v>
      </c>
      <c r="D1325" t="s">
        <v>1317</v>
      </c>
      <c r="E1325">
        <v>519202991.12035799</v>
      </c>
      <c r="F1325">
        <f t="shared" si="223"/>
        <v>11</v>
      </c>
      <c r="G1325">
        <f t="shared" si="224"/>
        <v>8.7153371857632767</v>
      </c>
      <c r="AG1325">
        <f t="shared" si="225"/>
        <v>10.916666666666666</v>
      </c>
      <c r="BF1325" s="17"/>
    </row>
    <row r="1326" spans="2:58" x14ac:dyDescent="0.25">
      <c r="B1326">
        <v>6</v>
      </c>
      <c r="C1326">
        <v>134</v>
      </c>
      <c r="D1326" t="s">
        <v>1318</v>
      </c>
      <c r="E1326">
        <v>514196621.23615301</v>
      </c>
      <c r="F1326">
        <f t="shared" si="223"/>
        <v>11.083333333333334</v>
      </c>
      <c r="G1326">
        <f t="shared" si="224"/>
        <v>8.7111292185858868</v>
      </c>
      <c r="AG1326">
        <f t="shared" si="225"/>
        <v>11</v>
      </c>
      <c r="BF1326" s="17"/>
    </row>
    <row r="1327" spans="2:58" x14ac:dyDescent="0.25">
      <c r="B1327">
        <v>6</v>
      </c>
      <c r="C1327">
        <v>135</v>
      </c>
      <c r="D1327" t="s">
        <v>1319</v>
      </c>
      <c r="E1327">
        <v>505173973.92295998</v>
      </c>
      <c r="F1327">
        <f t="shared" si="223"/>
        <v>11.166666666666666</v>
      </c>
      <c r="G1327">
        <f t="shared" si="224"/>
        <v>8.7034409680258147</v>
      </c>
      <c r="AG1327">
        <f t="shared" si="225"/>
        <v>11.083333333333334</v>
      </c>
      <c r="BF1327" s="17"/>
    </row>
    <row r="1328" spans="2:58" x14ac:dyDescent="0.25">
      <c r="B1328">
        <v>6</v>
      </c>
      <c r="C1328">
        <v>136</v>
      </c>
      <c r="D1328" t="s">
        <v>1320</v>
      </c>
      <c r="E1328">
        <v>509742428.87143898</v>
      </c>
      <c r="F1328">
        <f t="shared" si="223"/>
        <v>11.25</v>
      </c>
      <c r="G1328">
        <f t="shared" si="224"/>
        <v>8.7073507839866675</v>
      </c>
      <c r="AG1328">
        <f t="shared" si="225"/>
        <v>11.166666666666666</v>
      </c>
      <c r="BF1328" s="17"/>
    </row>
    <row r="1329" spans="2:58" x14ac:dyDescent="0.25">
      <c r="B1329">
        <v>6</v>
      </c>
      <c r="C1329">
        <v>137</v>
      </c>
      <c r="D1329" t="s">
        <v>1321</v>
      </c>
      <c r="E1329">
        <v>525654640.69694799</v>
      </c>
      <c r="F1329">
        <f t="shared" si="223"/>
        <v>11.333333333333334</v>
      </c>
      <c r="G1329">
        <f t="shared" si="224"/>
        <v>8.7207005028983371</v>
      </c>
      <c r="AG1329">
        <f t="shared" si="225"/>
        <v>11.25</v>
      </c>
      <c r="BF1329" s="17"/>
    </row>
    <row r="1330" spans="2:58" x14ac:dyDescent="0.25">
      <c r="B1330">
        <v>6</v>
      </c>
      <c r="C1330">
        <v>138</v>
      </c>
      <c r="D1330" t="s">
        <v>1322</v>
      </c>
      <c r="E1330">
        <v>414648117.01597202</v>
      </c>
      <c r="F1330">
        <f t="shared" si="223"/>
        <v>11.416666666666666</v>
      </c>
      <c r="G1330">
        <f t="shared" si="224"/>
        <v>8.617679697521476</v>
      </c>
      <c r="AG1330">
        <f t="shared" si="225"/>
        <v>11.333333333333334</v>
      </c>
      <c r="BF1330" s="17"/>
    </row>
    <row r="1331" spans="2:58" x14ac:dyDescent="0.25">
      <c r="B1331">
        <v>6</v>
      </c>
      <c r="C1331">
        <v>139</v>
      </c>
      <c r="D1331" t="s">
        <v>1323</v>
      </c>
      <c r="E1331">
        <v>536166478.33168298</v>
      </c>
      <c r="F1331">
        <f t="shared" si="223"/>
        <v>11.5</v>
      </c>
      <c r="G1331">
        <f t="shared" si="224"/>
        <v>8.7292996579671449</v>
      </c>
      <c r="AG1331">
        <f t="shared" si="225"/>
        <v>11.416666666666666</v>
      </c>
      <c r="BF1331" s="17"/>
    </row>
    <row r="1332" spans="2:58" x14ac:dyDescent="0.25">
      <c r="B1332">
        <v>6</v>
      </c>
      <c r="C1332">
        <v>140</v>
      </c>
      <c r="D1332" t="s">
        <v>1324</v>
      </c>
      <c r="E1332">
        <v>502642333.25164902</v>
      </c>
      <c r="F1332">
        <f t="shared" si="223"/>
        <v>11.583333333333334</v>
      </c>
      <c r="G1332">
        <f t="shared" si="224"/>
        <v>8.7012590626953976</v>
      </c>
      <c r="AG1332">
        <f t="shared" si="225"/>
        <v>11.5</v>
      </c>
      <c r="BF1332" s="17"/>
    </row>
    <row r="1333" spans="2:58" x14ac:dyDescent="0.25">
      <c r="B1333">
        <v>6</v>
      </c>
      <c r="C1333">
        <v>141</v>
      </c>
      <c r="D1333" t="s">
        <v>1325</v>
      </c>
      <c r="E1333">
        <v>439955190.18217301</v>
      </c>
      <c r="F1333">
        <f t="shared" si="223"/>
        <v>11.666666666666666</v>
      </c>
      <c r="G1333">
        <f t="shared" si="224"/>
        <v>8.6434084454688556</v>
      </c>
      <c r="AG1333">
        <f t="shared" si="225"/>
        <v>11.583333333333334</v>
      </c>
      <c r="BF1333" s="17"/>
    </row>
    <row r="1334" spans="2:58" x14ac:dyDescent="0.25">
      <c r="B1334">
        <v>6</v>
      </c>
      <c r="C1334">
        <v>142</v>
      </c>
      <c r="D1334" t="s">
        <v>1326</v>
      </c>
      <c r="E1334">
        <v>496877138.090523</v>
      </c>
      <c r="F1334">
        <f t="shared" si="223"/>
        <v>11.75</v>
      </c>
      <c r="G1334">
        <f t="shared" si="224"/>
        <v>8.6962490147983686</v>
      </c>
      <c r="AG1334">
        <f t="shared" si="225"/>
        <v>11.666666666666666</v>
      </c>
      <c r="BF1334" s="17"/>
    </row>
    <row r="1335" spans="2:58" x14ac:dyDescent="0.25">
      <c r="B1335">
        <v>6</v>
      </c>
      <c r="C1335">
        <v>143</v>
      </c>
      <c r="D1335" t="s">
        <v>1327</v>
      </c>
      <c r="E1335">
        <v>507771943.147367</v>
      </c>
      <c r="F1335">
        <f t="shared" si="223"/>
        <v>11.833333333333334</v>
      </c>
      <c r="G1335">
        <f t="shared" si="224"/>
        <v>8.7056687003326818</v>
      </c>
      <c r="AG1335">
        <f t="shared" si="225"/>
        <v>11.75</v>
      </c>
      <c r="BF1335" s="17"/>
    </row>
    <row r="1336" spans="2:58" x14ac:dyDescent="0.25">
      <c r="B1336">
        <v>6</v>
      </c>
      <c r="C1336">
        <v>144</v>
      </c>
      <c r="D1336" t="s">
        <v>1328</v>
      </c>
      <c r="E1336">
        <v>573207604.66557896</v>
      </c>
      <c r="F1336">
        <f t="shared" si="223"/>
        <v>11.916666666666666</v>
      </c>
      <c r="G1336">
        <f t="shared" si="224"/>
        <v>8.7583119434880246</v>
      </c>
      <c r="AG1336">
        <f t="shared" si="225"/>
        <v>11.833333333333334</v>
      </c>
      <c r="BF1336" s="17"/>
    </row>
    <row r="1337" spans="2:58" x14ac:dyDescent="0.25">
      <c r="B1337">
        <v>6</v>
      </c>
      <c r="C1337">
        <v>145</v>
      </c>
      <c r="D1337" t="s">
        <v>1329</v>
      </c>
      <c r="E1337">
        <v>567773996.29088104</v>
      </c>
      <c r="F1337">
        <f t="shared" si="223"/>
        <v>12</v>
      </c>
      <c r="G1337">
        <f t="shared" si="224"/>
        <v>8.7541754982180393</v>
      </c>
      <c r="AG1337">
        <f t="shared" si="225"/>
        <v>11.916666666666666</v>
      </c>
      <c r="BF1337" s="17"/>
    </row>
    <row r="1338" spans="2:58" x14ac:dyDescent="0.25">
      <c r="B1338">
        <v>6</v>
      </c>
      <c r="C1338">
        <v>146</v>
      </c>
      <c r="D1338" t="s">
        <v>1330</v>
      </c>
      <c r="E1338">
        <v>455938452.55977303</v>
      </c>
      <c r="F1338">
        <f t="shared" si="223"/>
        <v>12.083333333333334</v>
      </c>
      <c r="G1338">
        <f t="shared" si="224"/>
        <v>8.6589062209150587</v>
      </c>
      <c r="AG1338">
        <f t="shared" si="225"/>
        <v>12</v>
      </c>
      <c r="BF1338" s="17"/>
    </row>
    <row r="1339" spans="2:58" x14ac:dyDescent="0.25">
      <c r="B1339">
        <v>6</v>
      </c>
      <c r="C1339">
        <v>147</v>
      </c>
      <c r="D1339" t="s">
        <v>1331</v>
      </c>
      <c r="E1339">
        <v>484681387.815323</v>
      </c>
      <c r="F1339">
        <f t="shared" si="223"/>
        <v>12.166666666666666</v>
      </c>
      <c r="G1339">
        <f t="shared" si="224"/>
        <v>8.6854563427590712</v>
      </c>
      <c r="AG1339">
        <f t="shared" si="225"/>
        <v>12.083333333333334</v>
      </c>
      <c r="BF1339" s="17"/>
    </row>
    <row r="1340" spans="2:58" x14ac:dyDescent="0.25">
      <c r="B1340">
        <v>6</v>
      </c>
      <c r="C1340">
        <v>148</v>
      </c>
      <c r="D1340" t="s">
        <v>1332</v>
      </c>
      <c r="E1340">
        <v>394168565.40853798</v>
      </c>
      <c r="F1340">
        <f t="shared" si="223"/>
        <v>12.25</v>
      </c>
      <c r="G1340">
        <f t="shared" si="224"/>
        <v>8.5956819867268823</v>
      </c>
      <c r="AG1340">
        <f t="shared" si="225"/>
        <v>12.166666666666666</v>
      </c>
      <c r="BF1340" s="17"/>
    </row>
    <row r="1341" spans="2:58" x14ac:dyDescent="0.25">
      <c r="B1341">
        <v>6</v>
      </c>
      <c r="C1341">
        <v>149</v>
      </c>
      <c r="D1341" t="s">
        <v>1333</v>
      </c>
      <c r="E1341">
        <v>553048483.690943</v>
      </c>
      <c r="F1341">
        <f t="shared" si="223"/>
        <v>12.333333333333334</v>
      </c>
      <c r="G1341">
        <f t="shared" si="224"/>
        <v>8.7427632059456624</v>
      </c>
      <c r="AG1341">
        <f t="shared" si="225"/>
        <v>12.25</v>
      </c>
      <c r="BF1341" s="17"/>
    </row>
    <row r="1342" spans="2:58" x14ac:dyDescent="0.25">
      <c r="B1342">
        <v>6</v>
      </c>
      <c r="C1342">
        <v>150</v>
      </c>
      <c r="D1342" t="s">
        <v>1334</v>
      </c>
      <c r="E1342">
        <v>462698344.66790903</v>
      </c>
      <c r="F1342">
        <f t="shared" si="223"/>
        <v>12.416666666666666</v>
      </c>
      <c r="G1342">
        <f t="shared" si="224"/>
        <v>8.6652979457871702</v>
      </c>
      <c r="AG1342">
        <f t="shared" si="225"/>
        <v>12.333333333333334</v>
      </c>
      <c r="BF1342" s="17"/>
    </row>
    <row r="1343" spans="2:58" x14ac:dyDescent="0.25">
      <c r="B1343">
        <v>6</v>
      </c>
      <c r="C1343">
        <v>151</v>
      </c>
      <c r="D1343" t="s">
        <v>1335</v>
      </c>
      <c r="E1343">
        <v>436325158.64929301</v>
      </c>
      <c r="F1343">
        <f t="shared" si="223"/>
        <v>12.5</v>
      </c>
      <c r="G1343">
        <f t="shared" si="224"/>
        <v>8.6398102552686176</v>
      </c>
      <c r="AG1343">
        <f t="shared" si="225"/>
        <v>12.416666666666666</v>
      </c>
      <c r="BF1343" s="17"/>
    </row>
    <row r="1344" spans="2:58" x14ac:dyDescent="0.25">
      <c r="B1344">
        <v>6</v>
      </c>
      <c r="C1344">
        <v>152</v>
      </c>
      <c r="D1344" t="s">
        <v>1336</v>
      </c>
      <c r="E1344">
        <v>437356353.52870798</v>
      </c>
      <c r="F1344">
        <f t="shared" si="223"/>
        <v>12.583333333333334</v>
      </c>
      <c r="G1344">
        <f t="shared" si="224"/>
        <v>8.6408354399557474</v>
      </c>
      <c r="AG1344">
        <f t="shared" si="225"/>
        <v>12.5</v>
      </c>
      <c r="BF1344" s="17"/>
    </row>
    <row r="1345" spans="2:58" x14ac:dyDescent="0.25">
      <c r="B1345">
        <v>6</v>
      </c>
      <c r="C1345">
        <v>153</v>
      </c>
      <c r="D1345" t="s">
        <v>1337</v>
      </c>
      <c r="E1345">
        <v>411593613.43441498</v>
      </c>
      <c r="F1345">
        <f t="shared" si="223"/>
        <v>12.666666666666666</v>
      </c>
      <c r="G1345">
        <f t="shared" si="224"/>
        <v>8.6144686273350235</v>
      </c>
      <c r="AG1345">
        <f t="shared" si="225"/>
        <v>12.583333333333334</v>
      </c>
      <c r="BF1345" s="17"/>
    </row>
    <row r="1346" spans="2:58" x14ac:dyDescent="0.25">
      <c r="B1346">
        <v>6</v>
      </c>
      <c r="C1346">
        <v>154</v>
      </c>
      <c r="D1346" t="s">
        <v>1338</v>
      </c>
      <c r="E1346">
        <v>458792514.82813799</v>
      </c>
      <c r="F1346">
        <f t="shared" si="223"/>
        <v>12.75</v>
      </c>
      <c r="G1346">
        <f t="shared" si="224"/>
        <v>8.6616163237990786</v>
      </c>
      <c r="AG1346">
        <f t="shared" si="225"/>
        <v>12.666666666666666</v>
      </c>
      <c r="BF1346" s="17"/>
    </row>
    <row r="1347" spans="2:58" x14ac:dyDescent="0.25">
      <c r="B1347">
        <v>6</v>
      </c>
      <c r="C1347">
        <v>155</v>
      </c>
      <c r="D1347" t="s">
        <v>1339</v>
      </c>
      <c r="E1347">
        <v>419669167.89164901</v>
      </c>
      <c r="F1347">
        <f t="shared" si="223"/>
        <v>12.833333333333334</v>
      </c>
      <c r="G1347">
        <f t="shared" si="224"/>
        <v>8.6229070637876539</v>
      </c>
      <c r="AG1347">
        <f t="shared" si="225"/>
        <v>12.75</v>
      </c>
      <c r="BF1347" s="17"/>
    </row>
    <row r="1348" spans="2:58" x14ac:dyDescent="0.25">
      <c r="B1348">
        <v>6</v>
      </c>
      <c r="C1348">
        <v>156</v>
      </c>
      <c r="D1348" t="s">
        <v>1340</v>
      </c>
      <c r="E1348">
        <v>413711774.66623002</v>
      </c>
      <c r="F1348">
        <f t="shared" si="223"/>
        <v>12.916666666666666</v>
      </c>
      <c r="G1348">
        <f t="shared" si="224"/>
        <v>8.616697881542839</v>
      </c>
      <c r="AG1348">
        <f t="shared" si="225"/>
        <v>12.833333333333334</v>
      </c>
      <c r="BF1348" s="17"/>
    </row>
    <row r="1349" spans="2:58" x14ac:dyDescent="0.25">
      <c r="B1349">
        <v>6</v>
      </c>
      <c r="C1349">
        <v>157</v>
      </c>
      <c r="D1349" t="s">
        <v>1341</v>
      </c>
      <c r="E1349">
        <v>391754476.770437</v>
      </c>
      <c r="F1349">
        <f t="shared" si="223"/>
        <v>13</v>
      </c>
      <c r="G1349">
        <f t="shared" si="224"/>
        <v>8.5930139680649127</v>
      </c>
      <c r="AG1349">
        <f t="shared" si="225"/>
        <v>12.916666666666666</v>
      </c>
      <c r="BF1349" s="17"/>
    </row>
    <row r="1350" spans="2:58" x14ac:dyDescent="0.25">
      <c r="B1350">
        <v>6</v>
      </c>
      <c r="C1350">
        <v>158</v>
      </c>
      <c r="D1350" t="s">
        <v>1342</v>
      </c>
      <c r="E1350">
        <v>392664863.866898</v>
      </c>
      <c r="F1350">
        <f t="shared" si="223"/>
        <v>13.083333333333334</v>
      </c>
      <c r="G1350">
        <f t="shared" si="224"/>
        <v>8.5940220418066602</v>
      </c>
      <c r="AG1350">
        <f t="shared" si="225"/>
        <v>13</v>
      </c>
      <c r="BF1350" s="17"/>
    </row>
    <row r="1351" spans="2:58" x14ac:dyDescent="0.25">
      <c r="B1351">
        <v>6</v>
      </c>
      <c r="C1351">
        <v>159</v>
      </c>
      <c r="D1351" t="s">
        <v>1343</v>
      </c>
      <c r="E1351">
        <v>480971871.988837</v>
      </c>
      <c r="F1351">
        <f t="shared" si="223"/>
        <v>13.166666666666666</v>
      </c>
      <c r="G1351">
        <f t="shared" si="224"/>
        <v>8.6821196788743951</v>
      </c>
      <c r="AG1351">
        <f t="shared" si="225"/>
        <v>13.083333333333334</v>
      </c>
      <c r="BF1351" s="17"/>
    </row>
    <row r="1352" spans="2:58" x14ac:dyDescent="0.25">
      <c r="B1352">
        <v>6</v>
      </c>
      <c r="C1352">
        <v>160</v>
      </c>
      <c r="D1352" t="s">
        <v>1344</v>
      </c>
      <c r="E1352">
        <v>470217187.58899802</v>
      </c>
      <c r="F1352">
        <f t="shared" si="223"/>
        <v>13.25</v>
      </c>
      <c r="G1352">
        <f t="shared" si="224"/>
        <v>8.6722984996052439</v>
      </c>
      <c r="AG1352">
        <f t="shared" si="225"/>
        <v>13.166666666666666</v>
      </c>
      <c r="BF1352" s="17"/>
    </row>
    <row r="1353" spans="2:58" x14ac:dyDescent="0.25">
      <c r="B1353">
        <v>6</v>
      </c>
      <c r="C1353">
        <v>161</v>
      </c>
      <c r="D1353" t="s">
        <v>1345</v>
      </c>
      <c r="E1353">
        <v>448423285.93171799</v>
      </c>
      <c r="F1353">
        <f t="shared" si="223"/>
        <v>13.333333333333334</v>
      </c>
      <c r="G1353">
        <f t="shared" si="224"/>
        <v>8.6516881567531581</v>
      </c>
      <c r="AG1353">
        <f t="shared" si="225"/>
        <v>13.25</v>
      </c>
      <c r="BF1353" s="17"/>
    </row>
    <row r="1354" spans="2:58" x14ac:dyDescent="0.25">
      <c r="B1354">
        <v>6</v>
      </c>
      <c r="C1354">
        <v>162</v>
      </c>
      <c r="D1354" t="s">
        <v>1346</v>
      </c>
      <c r="E1354">
        <v>473161047.53877699</v>
      </c>
      <c r="F1354">
        <f t="shared" si="223"/>
        <v>13.416666666666666</v>
      </c>
      <c r="G1354">
        <f t="shared" si="224"/>
        <v>8.6750089846133811</v>
      </c>
      <c r="AG1354">
        <f t="shared" si="225"/>
        <v>13.333333333333334</v>
      </c>
      <c r="BF1354" s="17"/>
    </row>
    <row r="1355" spans="2:58" x14ac:dyDescent="0.25">
      <c r="B1355">
        <v>6</v>
      </c>
      <c r="C1355">
        <v>163</v>
      </c>
      <c r="D1355" t="s">
        <v>1347</v>
      </c>
      <c r="E1355">
        <v>502369254.13033301</v>
      </c>
      <c r="F1355">
        <f t="shared" si="223"/>
        <v>13.5</v>
      </c>
      <c r="G1355">
        <f t="shared" si="224"/>
        <v>8.7010230519669278</v>
      </c>
      <c r="AG1355">
        <f t="shared" si="225"/>
        <v>13.416666666666666</v>
      </c>
      <c r="BF1355" s="17"/>
    </row>
    <row r="1356" spans="2:58" x14ac:dyDescent="0.25">
      <c r="B1356">
        <v>6</v>
      </c>
      <c r="C1356">
        <v>164</v>
      </c>
      <c r="D1356" t="s">
        <v>1348</v>
      </c>
      <c r="E1356">
        <v>407747627.89134902</v>
      </c>
      <c r="F1356">
        <f t="shared" si="223"/>
        <v>13.583333333333334</v>
      </c>
      <c r="G1356">
        <f t="shared" si="224"/>
        <v>8.6103914431722917</v>
      </c>
      <c r="AG1356">
        <f t="shared" si="225"/>
        <v>13.5</v>
      </c>
      <c r="BF1356" s="17"/>
    </row>
    <row r="1357" spans="2:58" x14ac:dyDescent="0.25">
      <c r="B1357">
        <v>6</v>
      </c>
      <c r="C1357">
        <v>165</v>
      </c>
      <c r="D1357" t="s">
        <v>1349</v>
      </c>
      <c r="E1357">
        <v>441549593.71704602</v>
      </c>
      <c r="F1357">
        <f t="shared" si="223"/>
        <v>13.666666666666666</v>
      </c>
      <c r="G1357">
        <f t="shared" si="224"/>
        <v>8.6449794894946592</v>
      </c>
      <c r="AG1357">
        <f t="shared" si="225"/>
        <v>13.583333333333334</v>
      </c>
      <c r="BF1357" s="17"/>
    </row>
    <row r="1358" spans="2:58" x14ac:dyDescent="0.25">
      <c r="B1358">
        <v>6</v>
      </c>
      <c r="C1358">
        <v>166</v>
      </c>
      <c r="D1358" t="s">
        <v>1350</v>
      </c>
      <c r="E1358">
        <v>453415099.58527303</v>
      </c>
      <c r="F1358">
        <f t="shared" si="223"/>
        <v>13.75</v>
      </c>
      <c r="G1358">
        <f t="shared" si="224"/>
        <v>8.6564959788636582</v>
      </c>
      <c r="AG1358">
        <f t="shared" si="225"/>
        <v>13.666666666666666</v>
      </c>
      <c r="BF1358" s="17"/>
    </row>
    <row r="1359" spans="2:58" x14ac:dyDescent="0.25">
      <c r="B1359">
        <v>6</v>
      </c>
      <c r="C1359">
        <v>167</v>
      </c>
      <c r="D1359" t="s">
        <v>1351</v>
      </c>
      <c r="E1359">
        <v>400219745.36878699</v>
      </c>
      <c r="F1359">
        <f t="shared" si="223"/>
        <v>13.833333333333334</v>
      </c>
      <c r="G1359">
        <f t="shared" si="224"/>
        <v>8.6022985113195993</v>
      </c>
      <c r="AG1359">
        <f t="shared" si="225"/>
        <v>13.75</v>
      </c>
      <c r="BF1359" s="17"/>
    </row>
    <row r="1360" spans="2:58" x14ac:dyDescent="0.25">
      <c r="B1360">
        <v>6</v>
      </c>
      <c r="C1360">
        <v>168</v>
      </c>
      <c r="D1360" t="s">
        <v>1352</v>
      </c>
      <c r="E1360">
        <v>409928673.96910697</v>
      </c>
      <c r="F1360">
        <f t="shared" si="223"/>
        <v>13.916666666666666</v>
      </c>
      <c r="G1360">
        <f t="shared" si="224"/>
        <v>8.6127082977041916</v>
      </c>
      <c r="AG1360">
        <f t="shared" si="225"/>
        <v>13.833333333333334</v>
      </c>
      <c r="BF1360" s="17"/>
    </row>
    <row r="1361" spans="2:58" x14ac:dyDescent="0.25">
      <c r="B1361">
        <v>6</v>
      </c>
      <c r="C1361">
        <v>169</v>
      </c>
      <c r="D1361" t="s">
        <v>1353</v>
      </c>
      <c r="E1361">
        <v>384782539.56800097</v>
      </c>
      <c r="F1361">
        <f t="shared" si="223"/>
        <v>14</v>
      </c>
      <c r="G1361">
        <f t="shared" si="224"/>
        <v>8.5852153566575797</v>
      </c>
      <c r="AG1361">
        <f t="shared" si="225"/>
        <v>13.916666666666666</v>
      </c>
      <c r="BF1361" s="17"/>
    </row>
    <row r="1362" spans="2:58" x14ac:dyDescent="0.25">
      <c r="B1362">
        <v>6</v>
      </c>
      <c r="C1362">
        <v>170</v>
      </c>
      <c r="D1362" t="s">
        <v>1354</v>
      </c>
      <c r="E1362">
        <v>380750812.93903297</v>
      </c>
      <c r="F1362">
        <f t="shared" si="223"/>
        <v>14.083333333333334</v>
      </c>
      <c r="G1362">
        <f t="shared" si="224"/>
        <v>8.5806408392689058</v>
      </c>
      <c r="AG1362">
        <f t="shared" si="225"/>
        <v>14</v>
      </c>
      <c r="BF1362" s="17"/>
    </row>
    <row r="1363" spans="2:58" x14ac:dyDescent="0.25">
      <c r="B1363">
        <v>6</v>
      </c>
      <c r="C1363">
        <v>171</v>
      </c>
      <c r="D1363" t="s">
        <v>1355</v>
      </c>
      <c r="E1363">
        <v>365631498.90010297</v>
      </c>
      <c r="F1363">
        <f t="shared" ref="F1363:F1426" si="226">(C1363-1)*5/60</f>
        <v>14.166666666666666</v>
      </c>
      <c r="G1363">
        <f t="shared" ref="G1363:G1426" si="227">LOG10(E1363)</f>
        <v>8.563043602841967</v>
      </c>
      <c r="AG1363">
        <f t="shared" si="225"/>
        <v>14.083333333333334</v>
      </c>
      <c r="BF1363" s="17"/>
    </row>
    <row r="1364" spans="2:58" x14ac:dyDescent="0.25">
      <c r="B1364">
        <v>6</v>
      </c>
      <c r="C1364">
        <v>172</v>
      </c>
      <c r="D1364" t="s">
        <v>1356</v>
      </c>
      <c r="E1364">
        <v>438117457.30563498</v>
      </c>
      <c r="F1364">
        <f t="shared" si="226"/>
        <v>14.25</v>
      </c>
      <c r="G1364">
        <f t="shared" si="227"/>
        <v>8.6415905584976347</v>
      </c>
      <c r="AG1364">
        <f t="shared" si="225"/>
        <v>14.166666666666666</v>
      </c>
      <c r="BF1364" s="17"/>
    </row>
    <row r="1365" spans="2:58" x14ac:dyDescent="0.25">
      <c r="B1365">
        <v>6</v>
      </c>
      <c r="C1365">
        <v>173</v>
      </c>
      <c r="D1365" t="s">
        <v>1357</v>
      </c>
      <c r="E1365">
        <v>433305024.31752098</v>
      </c>
      <c r="F1365">
        <f t="shared" si="226"/>
        <v>14.333333333333334</v>
      </c>
      <c r="G1365">
        <f t="shared" si="227"/>
        <v>8.6367937248541846</v>
      </c>
      <c r="AG1365">
        <f t="shared" ref="AG1365:AG1428" si="228">F1364</f>
        <v>14.25</v>
      </c>
      <c r="BF1365" s="17"/>
    </row>
    <row r="1366" spans="2:58" x14ac:dyDescent="0.25">
      <c r="B1366">
        <v>6</v>
      </c>
      <c r="C1366">
        <v>174</v>
      </c>
      <c r="D1366" t="s">
        <v>1358</v>
      </c>
      <c r="E1366">
        <v>370365374.63662201</v>
      </c>
      <c r="F1366">
        <f t="shared" si="226"/>
        <v>14.416666666666666</v>
      </c>
      <c r="G1366">
        <f t="shared" si="227"/>
        <v>8.5686303778285851</v>
      </c>
      <c r="AG1366">
        <f t="shared" si="228"/>
        <v>14.333333333333334</v>
      </c>
      <c r="BF1366" s="17"/>
    </row>
    <row r="1367" spans="2:58" x14ac:dyDescent="0.25">
      <c r="B1367">
        <v>6</v>
      </c>
      <c r="C1367">
        <v>175</v>
      </c>
      <c r="D1367" t="s">
        <v>1359</v>
      </c>
      <c r="E1367">
        <v>421488685.23583502</v>
      </c>
      <c r="F1367">
        <f t="shared" si="226"/>
        <v>14.5</v>
      </c>
      <c r="G1367">
        <f t="shared" si="227"/>
        <v>8.6247859205844932</v>
      </c>
      <c r="AG1367">
        <f t="shared" si="228"/>
        <v>14.416666666666666</v>
      </c>
      <c r="BF1367" s="17"/>
    </row>
    <row r="1368" spans="2:58" x14ac:dyDescent="0.25">
      <c r="B1368">
        <v>6</v>
      </c>
      <c r="C1368">
        <v>176</v>
      </c>
      <c r="D1368" t="s">
        <v>1360</v>
      </c>
      <c r="E1368">
        <v>341059104.70003802</v>
      </c>
      <c r="F1368">
        <f t="shared" si="226"/>
        <v>14.583333333333334</v>
      </c>
      <c r="G1368">
        <f t="shared" si="227"/>
        <v>8.5328296476751344</v>
      </c>
      <c r="AG1368">
        <f t="shared" si="228"/>
        <v>14.5</v>
      </c>
      <c r="BF1368" s="17"/>
    </row>
    <row r="1369" spans="2:58" x14ac:dyDescent="0.25">
      <c r="B1369">
        <v>6</v>
      </c>
      <c r="C1369">
        <v>177</v>
      </c>
      <c r="D1369" t="s">
        <v>1361</v>
      </c>
      <c r="E1369">
        <v>359545776.10974997</v>
      </c>
      <c r="F1369">
        <f t="shared" si="226"/>
        <v>14.666666666666666</v>
      </c>
      <c r="G1369">
        <f t="shared" si="227"/>
        <v>8.5557541910923867</v>
      </c>
      <c r="AG1369">
        <f t="shared" si="228"/>
        <v>14.583333333333334</v>
      </c>
      <c r="BF1369" s="17"/>
    </row>
    <row r="1370" spans="2:58" x14ac:dyDescent="0.25">
      <c r="B1370">
        <v>6</v>
      </c>
      <c r="C1370">
        <v>178</v>
      </c>
      <c r="D1370" t="s">
        <v>1362</v>
      </c>
      <c r="E1370">
        <v>500524260.13526797</v>
      </c>
      <c r="F1370">
        <f t="shared" si="226"/>
        <v>14.75</v>
      </c>
      <c r="G1370">
        <f t="shared" si="227"/>
        <v>8.6994251323398828</v>
      </c>
      <c r="AG1370">
        <f t="shared" si="228"/>
        <v>14.666666666666666</v>
      </c>
      <c r="BF1370" s="17"/>
    </row>
    <row r="1371" spans="2:58" x14ac:dyDescent="0.25">
      <c r="B1371">
        <v>6</v>
      </c>
      <c r="C1371">
        <v>179</v>
      </c>
      <c r="D1371" t="s">
        <v>1363</v>
      </c>
      <c r="E1371">
        <v>451496260.37297601</v>
      </c>
      <c r="F1371">
        <f t="shared" si="226"/>
        <v>14.833333333333334</v>
      </c>
      <c r="G1371">
        <f t="shared" si="227"/>
        <v>8.6546541575152904</v>
      </c>
      <c r="AG1371">
        <f t="shared" si="228"/>
        <v>14.75</v>
      </c>
      <c r="BF1371" s="17"/>
    </row>
    <row r="1372" spans="2:58" x14ac:dyDescent="0.25">
      <c r="B1372">
        <v>6</v>
      </c>
      <c r="C1372">
        <v>180</v>
      </c>
      <c r="D1372" t="s">
        <v>1364</v>
      </c>
      <c r="E1372">
        <v>449664895.65253103</v>
      </c>
      <c r="F1372">
        <f t="shared" si="226"/>
        <v>14.916666666666666</v>
      </c>
      <c r="G1372">
        <f t="shared" si="227"/>
        <v>8.6528889844781549</v>
      </c>
      <c r="AG1372">
        <f t="shared" si="228"/>
        <v>14.833333333333334</v>
      </c>
      <c r="BF1372" s="17"/>
    </row>
    <row r="1373" spans="2:58" x14ac:dyDescent="0.25">
      <c r="B1373">
        <v>6</v>
      </c>
      <c r="C1373">
        <v>181</v>
      </c>
      <c r="D1373" t="s">
        <v>1365</v>
      </c>
      <c r="E1373">
        <v>374632694.62987697</v>
      </c>
      <c r="F1373">
        <f t="shared" si="226"/>
        <v>15</v>
      </c>
      <c r="G1373">
        <f t="shared" si="227"/>
        <v>8.573605676076431</v>
      </c>
      <c r="AG1373">
        <f t="shared" si="228"/>
        <v>14.916666666666666</v>
      </c>
      <c r="BF1373" s="17"/>
    </row>
    <row r="1374" spans="2:58" x14ac:dyDescent="0.25">
      <c r="B1374">
        <v>6</v>
      </c>
      <c r="C1374">
        <v>182</v>
      </c>
      <c r="D1374" t="s">
        <v>1366</v>
      </c>
      <c r="E1374">
        <v>462873842.73081702</v>
      </c>
      <c r="F1374">
        <f t="shared" si="226"/>
        <v>15.083333333333334</v>
      </c>
      <c r="G1374">
        <f t="shared" si="227"/>
        <v>8.6654626392432981</v>
      </c>
      <c r="AG1374">
        <f t="shared" si="228"/>
        <v>15</v>
      </c>
      <c r="BF1374" s="17"/>
    </row>
    <row r="1375" spans="2:58" x14ac:dyDescent="0.25">
      <c r="B1375">
        <v>6</v>
      </c>
      <c r="C1375">
        <v>183</v>
      </c>
      <c r="D1375" t="s">
        <v>1367</v>
      </c>
      <c r="E1375">
        <v>416264667.54473799</v>
      </c>
      <c r="F1375">
        <f t="shared" si="226"/>
        <v>15.166666666666666</v>
      </c>
      <c r="G1375">
        <f t="shared" si="227"/>
        <v>8.6193695496291252</v>
      </c>
      <c r="AG1375">
        <f t="shared" si="228"/>
        <v>15.083333333333334</v>
      </c>
      <c r="BF1375" s="17"/>
    </row>
    <row r="1376" spans="2:58" x14ac:dyDescent="0.25">
      <c r="B1376">
        <v>6</v>
      </c>
      <c r="C1376">
        <v>184</v>
      </c>
      <c r="D1376" t="s">
        <v>1368</v>
      </c>
      <c r="E1376">
        <v>413165668.277951</v>
      </c>
      <c r="F1376">
        <f t="shared" si="226"/>
        <v>15.25</v>
      </c>
      <c r="G1376">
        <f t="shared" si="227"/>
        <v>8.616124226940288</v>
      </c>
      <c r="AG1376">
        <f t="shared" si="228"/>
        <v>15.166666666666666</v>
      </c>
      <c r="BF1376" s="17"/>
    </row>
    <row r="1377" spans="2:58" x14ac:dyDescent="0.25">
      <c r="B1377">
        <v>6</v>
      </c>
      <c r="C1377">
        <v>185</v>
      </c>
      <c r="D1377" t="s">
        <v>1369</v>
      </c>
      <c r="E1377">
        <v>384705288.48156798</v>
      </c>
      <c r="F1377">
        <f t="shared" si="226"/>
        <v>15.333333333333334</v>
      </c>
      <c r="G1377">
        <f t="shared" si="227"/>
        <v>8.5851281565240658</v>
      </c>
      <c r="AG1377">
        <f t="shared" si="228"/>
        <v>15.25</v>
      </c>
      <c r="BF1377" s="17"/>
    </row>
    <row r="1378" spans="2:58" x14ac:dyDescent="0.25">
      <c r="B1378">
        <v>6</v>
      </c>
      <c r="C1378">
        <v>186</v>
      </c>
      <c r="D1378" t="s">
        <v>1370</v>
      </c>
      <c r="E1378">
        <v>406908193.27589798</v>
      </c>
      <c r="F1378">
        <f t="shared" si="226"/>
        <v>15.416666666666666</v>
      </c>
      <c r="G1378">
        <f t="shared" si="227"/>
        <v>8.6094964346522218</v>
      </c>
      <c r="AG1378">
        <f t="shared" si="228"/>
        <v>15.333333333333334</v>
      </c>
      <c r="BF1378" s="17"/>
    </row>
    <row r="1379" spans="2:58" x14ac:dyDescent="0.25">
      <c r="B1379">
        <v>6</v>
      </c>
      <c r="C1379">
        <v>187</v>
      </c>
      <c r="D1379" t="s">
        <v>1371</v>
      </c>
      <c r="E1379">
        <v>457547816.01205701</v>
      </c>
      <c r="F1379">
        <f t="shared" si="226"/>
        <v>15.5</v>
      </c>
      <c r="G1379">
        <f t="shared" si="227"/>
        <v>8.6604364866976766</v>
      </c>
      <c r="AG1379">
        <f t="shared" si="228"/>
        <v>15.416666666666666</v>
      </c>
      <c r="BF1379" s="17"/>
    </row>
    <row r="1380" spans="2:58" x14ac:dyDescent="0.25">
      <c r="B1380">
        <v>6</v>
      </c>
      <c r="C1380">
        <v>188</v>
      </c>
      <c r="D1380" t="s">
        <v>1372</v>
      </c>
      <c r="E1380">
        <v>463453537.80095702</v>
      </c>
      <c r="F1380">
        <f t="shared" si="226"/>
        <v>15.583333333333334</v>
      </c>
      <c r="G1380">
        <f t="shared" si="227"/>
        <v>8.6660062017208936</v>
      </c>
      <c r="AG1380">
        <f t="shared" si="228"/>
        <v>15.5</v>
      </c>
      <c r="BF1380" s="17"/>
    </row>
    <row r="1381" spans="2:58" x14ac:dyDescent="0.25">
      <c r="B1381">
        <v>6</v>
      </c>
      <c r="C1381">
        <v>189</v>
      </c>
      <c r="D1381" t="s">
        <v>1373</v>
      </c>
      <c r="E1381">
        <v>408694578.43804801</v>
      </c>
      <c r="F1381">
        <f t="shared" si="226"/>
        <v>15.666666666666666</v>
      </c>
      <c r="G1381">
        <f t="shared" si="227"/>
        <v>8.6113988765908296</v>
      </c>
      <c r="AG1381">
        <f t="shared" si="228"/>
        <v>15.583333333333334</v>
      </c>
      <c r="BF1381" s="17"/>
    </row>
    <row r="1382" spans="2:58" x14ac:dyDescent="0.25">
      <c r="B1382">
        <v>6</v>
      </c>
      <c r="C1382">
        <v>190</v>
      </c>
      <c r="D1382" t="s">
        <v>1374</v>
      </c>
      <c r="E1382">
        <v>398598594.393282</v>
      </c>
      <c r="F1382">
        <f t="shared" si="226"/>
        <v>15.75</v>
      </c>
      <c r="G1382">
        <f t="shared" si="227"/>
        <v>8.6005357628834904</v>
      </c>
      <c r="AG1382">
        <f t="shared" si="228"/>
        <v>15.666666666666666</v>
      </c>
      <c r="BF1382" s="17"/>
    </row>
    <row r="1383" spans="2:58" x14ac:dyDescent="0.25">
      <c r="B1383">
        <v>6</v>
      </c>
      <c r="C1383">
        <v>191</v>
      </c>
      <c r="D1383" t="s">
        <v>1375</v>
      </c>
      <c r="E1383">
        <v>428798789.64870697</v>
      </c>
      <c r="F1383">
        <f t="shared" si="226"/>
        <v>15.833333333333334</v>
      </c>
      <c r="G1383">
        <f t="shared" si="227"/>
        <v>8.6322535508227052</v>
      </c>
      <c r="AG1383">
        <f t="shared" si="228"/>
        <v>15.75</v>
      </c>
      <c r="BF1383" s="17"/>
    </row>
    <row r="1384" spans="2:58" x14ac:dyDescent="0.25">
      <c r="B1384">
        <v>6</v>
      </c>
      <c r="C1384">
        <v>192</v>
      </c>
      <c r="D1384" t="s">
        <v>1376</v>
      </c>
      <c r="E1384">
        <v>365883581.36080402</v>
      </c>
      <c r="F1384">
        <f t="shared" si="226"/>
        <v>15.916666666666666</v>
      </c>
      <c r="G1384">
        <f t="shared" si="227"/>
        <v>8.5633429214177692</v>
      </c>
      <c r="AG1384">
        <f t="shared" si="228"/>
        <v>15.833333333333334</v>
      </c>
      <c r="BF1384" s="17"/>
    </row>
    <row r="1385" spans="2:58" x14ac:dyDescent="0.25">
      <c r="B1385">
        <v>6</v>
      </c>
      <c r="C1385">
        <v>193</v>
      </c>
      <c r="D1385" t="s">
        <v>1377</v>
      </c>
      <c r="E1385">
        <v>382807916.83594197</v>
      </c>
      <c r="F1385">
        <f t="shared" si="226"/>
        <v>16</v>
      </c>
      <c r="G1385">
        <f t="shared" si="227"/>
        <v>8.5829809108253148</v>
      </c>
      <c r="AG1385">
        <f t="shared" si="228"/>
        <v>15.916666666666666</v>
      </c>
      <c r="BF1385" s="17"/>
    </row>
    <row r="1386" spans="2:58" x14ac:dyDescent="0.25">
      <c r="B1386">
        <v>6</v>
      </c>
      <c r="C1386">
        <v>194</v>
      </c>
      <c r="D1386" t="s">
        <v>1378</v>
      </c>
      <c r="E1386">
        <v>405414077.36322302</v>
      </c>
      <c r="F1386">
        <f t="shared" si="226"/>
        <v>16.083333333333332</v>
      </c>
      <c r="G1386">
        <f t="shared" si="227"/>
        <v>8.6078988248084496</v>
      </c>
      <c r="AG1386">
        <f t="shared" si="228"/>
        <v>16</v>
      </c>
      <c r="BF1386" s="17"/>
    </row>
    <row r="1387" spans="2:58" x14ac:dyDescent="0.25">
      <c r="B1387">
        <v>6</v>
      </c>
      <c r="C1387">
        <v>195</v>
      </c>
      <c r="D1387" t="s">
        <v>1379</v>
      </c>
      <c r="E1387">
        <v>429223373.13097799</v>
      </c>
      <c r="F1387">
        <f t="shared" si="226"/>
        <v>16.166666666666668</v>
      </c>
      <c r="G1387">
        <f t="shared" si="227"/>
        <v>8.6326833632133564</v>
      </c>
      <c r="AG1387">
        <f t="shared" si="228"/>
        <v>16.083333333333332</v>
      </c>
      <c r="BF1387" s="17"/>
    </row>
    <row r="1388" spans="2:58" x14ac:dyDescent="0.25">
      <c r="B1388">
        <v>6</v>
      </c>
      <c r="C1388">
        <v>196</v>
      </c>
      <c r="D1388" t="s">
        <v>1380</v>
      </c>
      <c r="E1388">
        <v>421954426.76227599</v>
      </c>
      <c r="F1388">
        <f t="shared" si="226"/>
        <v>16.25</v>
      </c>
      <c r="G1388">
        <f t="shared" si="227"/>
        <v>8.6252655474676985</v>
      </c>
      <c r="AG1388">
        <f t="shared" si="228"/>
        <v>16.166666666666668</v>
      </c>
      <c r="BF1388" s="17"/>
    </row>
    <row r="1389" spans="2:58" x14ac:dyDescent="0.25">
      <c r="B1389">
        <v>6</v>
      </c>
      <c r="C1389">
        <v>197</v>
      </c>
      <c r="D1389" t="s">
        <v>1381</v>
      </c>
      <c r="E1389">
        <v>397345521.29469299</v>
      </c>
      <c r="F1389">
        <f t="shared" si="226"/>
        <v>16.333333333333332</v>
      </c>
      <c r="G1389">
        <f t="shared" si="227"/>
        <v>8.5991683222026349</v>
      </c>
      <c r="AG1389">
        <f t="shared" si="228"/>
        <v>16.25</v>
      </c>
      <c r="BF1389" s="17"/>
    </row>
    <row r="1390" spans="2:58" x14ac:dyDescent="0.25">
      <c r="B1390">
        <v>6</v>
      </c>
      <c r="C1390">
        <v>198</v>
      </c>
      <c r="D1390" t="s">
        <v>1382</v>
      </c>
      <c r="E1390">
        <v>413755400.91590297</v>
      </c>
      <c r="F1390">
        <f t="shared" si="226"/>
        <v>16.416666666666668</v>
      </c>
      <c r="G1390">
        <f t="shared" si="227"/>
        <v>8.6167436758415761</v>
      </c>
      <c r="AG1390">
        <f t="shared" si="228"/>
        <v>16.333333333333332</v>
      </c>
      <c r="BF1390" s="17"/>
    </row>
    <row r="1391" spans="2:58" x14ac:dyDescent="0.25">
      <c r="B1391">
        <v>6</v>
      </c>
      <c r="C1391">
        <v>199</v>
      </c>
      <c r="D1391" t="s">
        <v>1383</v>
      </c>
      <c r="E1391">
        <v>380297819.272039</v>
      </c>
      <c r="F1391">
        <f t="shared" si="226"/>
        <v>16.5</v>
      </c>
      <c r="G1391">
        <f t="shared" si="227"/>
        <v>8.5801238350596627</v>
      </c>
      <c r="AG1391">
        <f t="shared" si="228"/>
        <v>16.416666666666668</v>
      </c>
      <c r="BF1391" s="17"/>
    </row>
    <row r="1392" spans="2:58" x14ac:dyDescent="0.25">
      <c r="B1392">
        <v>6</v>
      </c>
      <c r="C1392">
        <v>200</v>
      </c>
      <c r="D1392" t="s">
        <v>1384</v>
      </c>
      <c r="E1392">
        <v>345660129.14297497</v>
      </c>
      <c r="F1392">
        <f t="shared" si="226"/>
        <v>16.583333333333332</v>
      </c>
      <c r="G1392">
        <f t="shared" si="227"/>
        <v>8.5386492878680862</v>
      </c>
      <c r="AG1392">
        <f t="shared" si="228"/>
        <v>16.5</v>
      </c>
      <c r="BF1392" s="17"/>
    </row>
    <row r="1393" spans="2:58" x14ac:dyDescent="0.25">
      <c r="B1393">
        <v>6</v>
      </c>
      <c r="C1393">
        <v>201</v>
      </c>
      <c r="D1393" t="s">
        <v>1385</v>
      </c>
      <c r="E1393">
        <v>440872106.39608902</v>
      </c>
      <c r="F1393">
        <f t="shared" si="226"/>
        <v>16.666666666666668</v>
      </c>
      <c r="G1393">
        <f t="shared" si="227"/>
        <v>8.6443126222523308</v>
      </c>
      <c r="AG1393">
        <f t="shared" si="228"/>
        <v>16.583333333333332</v>
      </c>
      <c r="BF1393" s="17"/>
    </row>
    <row r="1394" spans="2:58" x14ac:dyDescent="0.25">
      <c r="B1394">
        <v>6</v>
      </c>
      <c r="C1394">
        <v>202</v>
      </c>
      <c r="D1394" t="s">
        <v>1386</v>
      </c>
      <c r="E1394">
        <v>400378313.7511</v>
      </c>
      <c r="F1394">
        <f t="shared" si="226"/>
        <v>16.75</v>
      </c>
      <c r="G1394">
        <f t="shared" si="227"/>
        <v>8.6024705461467121</v>
      </c>
      <c r="AG1394">
        <f t="shared" si="228"/>
        <v>16.666666666666668</v>
      </c>
      <c r="BF1394" s="17"/>
    </row>
    <row r="1395" spans="2:58" x14ac:dyDescent="0.25">
      <c r="B1395">
        <v>6</v>
      </c>
      <c r="C1395">
        <v>203</v>
      </c>
      <c r="D1395" t="s">
        <v>1387</v>
      </c>
      <c r="E1395">
        <v>307232307.51474798</v>
      </c>
      <c r="F1395">
        <f t="shared" si="226"/>
        <v>16.833333333333332</v>
      </c>
      <c r="G1395">
        <f t="shared" si="227"/>
        <v>8.4874668827059203</v>
      </c>
      <c r="AG1395">
        <f t="shared" si="228"/>
        <v>16.75</v>
      </c>
      <c r="BF1395" s="17"/>
    </row>
    <row r="1396" spans="2:58" x14ac:dyDescent="0.25">
      <c r="B1396">
        <v>6</v>
      </c>
      <c r="C1396">
        <v>204</v>
      </c>
      <c r="D1396" t="s">
        <v>1388</v>
      </c>
      <c r="E1396">
        <v>399807187.340312</v>
      </c>
      <c r="F1396">
        <f t="shared" si="226"/>
        <v>16.916666666666668</v>
      </c>
      <c r="G1396">
        <f t="shared" si="227"/>
        <v>8.6018505971712429</v>
      </c>
      <c r="AG1396">
        <f t="shared" si="228"/>
        <v>16.833333333333332</v>
      </c>
      <c r="BF1396" s="17"/>
    </row>
    <row r="1397" spans="2:58" x14ac:dyDescent="0.25">
      <c r="B1397">
        <v>6</v>
      </c>
      <c r="C1397">
        <v>205</v>
      </c>
      <c r="D1397" t="s">
        <v>1389</v>
      </c>
      <c r="E1397">
        <v>438821322.89273602</v>
      </c>
      <c r="F1397">
        <f t="shared" si="226"/>
        <v>17</v>
      </c>
      <c r="G1397">
        <f t="shared" si="227"/>
        <v>8.6422877223431076</v>
      </c>
      <c r="AG1397">
        <f t="shared" si="228"/>
        <v>16.916666666666668</v>
      </c>
      <c r="BF1397" s="17"/>
    </row>
    <row r="1398" spans="2:58" x14ac:dyDescent="0.25">
      <c r="B1398">
        <v>6</v>
      </c>
      <c r="C1398">
        <v>206</v>
      </c>
      <c r="D1398" t="s">
        <v>1390</v>
      </c>
      <c r="E1398">
        <v>354752424.60993898</v>
      </c>
      <c r="F1398">
        <f t="shared" si="226"/>
        <v>17.083333333333332</v>
      </c>
      <c r="G1398">
        <f t="shared" si="227"/>
        <v>8.5499253723920035</v>
      </c>
      <c r="AG1398">
        <f t="shared" si="228"/>
        <v>17</v>
      </c>
      <c r="BF1398" s="17"/>
    </row>
    <row r="1399" spans="2:58" x14ac:dyDescent="0.25">
      <c r="B1399">
        <v>6</v>
      </c>
      <c r="C1399">
        <v>207</v>
      </c>
      <c r="D1399" t="s">
        <v>1391</v>
      </c>
      <c r="E1399">
        <v>361399936.619497</v>
      </c>
      <c r="F1399">
        <f t="shared" si="226"/>
        <v>17.166666666666668</v>
      </c>
      <c r="G1399">
        <f t="shared" si="227"/>
        <v>8.5579880720605388</v>
      </c>
      <c r="AG1399">
        <f t="shared" si="228"/>
        <v>17.083333333333332</v>
      </c>
      <c r="BF1399" s="17"/>
    </row>
    <row r="1400" spans="2:58" x14ac:dyDescent="0.25">
      <c r="B1400">
        <v>6</v>
      </c>
      <c r="C1400">
        <v>208</v>
      </c>
      <c r="D1400" t="s">
        <v>1392</v>
      </c>
      <c r="E1400">
        <v>410527116.057962</v>
      </c>
      <c r="F1400">
        <f t="shared" si="226"/>
        <v>17.25</v>
      </c>
      <c r="G1400">
        <f t="shared" si="227"/>
        <v>8.6133418483383117</v>
      </c>
      <c r="AG1400">
        <f t="shared" si="228"/>
        <v>17.166666666666668</v>
      </c>
      <c r="BF1400" s="17"/>
    </row>
    <row r="1401" spans="2:58" x14ac:dyDescent="0.25">
      <c r="B1401">
        <v>6</v>
      </c>
      <c r="C1401">
        <v>209</v>
      </c>
      <c r="D1401" t="s">
        <v>1393</v>
      </c>
      <c r="E1401">
        <v>371270214.99190801</v>
      </c>
      <c r="F1401">
        <f t="shared" si="226"/>
        <v>17.333333333333332</v>
      </c>
      <c r="G1401">
        <f t="shared" si="227"/>
        <v>8.5696901095183353</v>
      </c>
      <c r="AG1401">
        <f t="shared" si="228"/>
        <v>17.25</v>
      </c>
      <c r="BF1401" s="17"/>
    </row>
    <row r="1402" spans="2:58" x14ac:dyDescent="0.25">
      <c r="B1402">
        <v>6</v>
      </c>
      <c r="C1402">
        <v>210</v>
      </c>
      <c r="D1402" t="s">
        <v>1394</v>
      </c>
      <c r="E1402">
        <v>425990257.55088103</v>
      </c>
      <c r="F1402">
        <f t="shared" si="226"/>
        <v>17.416666666666668</v>
      </c>
      <c r="G1402">
        <f t="shared" si="227"/>
        <v>8.6293996668485526</v>
      </c>
      <c r="AG1402">
        <f t="shared" si="228"/>
        <v>17.333333333333332</v>
      </c>
      <c r="BF1402" s="17"/>
    </row>
    <row r="1403" spans="2:58" x14ac:dyDescent="0.25">
      <c r="B1403">
        <v>6</v>
      </c>
      <c r="C1403">
        <v>211</v>
      </c>
      <c r="D1403" t="s">
        <v>1395</v>
      </c>
      <c r="E1403">
        <v>427015345.84177798</v>
      </c>
      <c r="F1403">
        <f t="shared" si="226"/>
        <v>17.5</v>
      </c>
      <c r="G1403">
        <f t="shared" si="227"/>
        <v>8.6304434827408283</v>
      </c>
      <c r="AG1403">
        <f t="shared" si="228"/>
        <v>17.416666666666668</v>
      </c>
      <c r="BF1403" s="17"/>
    </row>
    <row r="1404" spans="2:58" x14ac:dyDescent="0.25">
      <c r="B1404">
        <v>6</v>
      </c>
      <c r="C1404">
        <v>212</v>
      </c>
      <c r="D1404" t="s">
        <v>1396</v>
      </c>
      <c r="E1404">
        <v>366705423.38220501</v>
      </c>
      <c r="F1404">
        <f t="shared" si="226"/>
        <v>17.583333333333332</v>
      </c>
      <c r="G1404">
        <f t="shared" si="227"/>
        <v>8.564317332997275</v>
      </c>
      <c r="AG1404">
        <f t="shared" si="228"/>
        <v>17.5</v>
      </c>
      <c r="BF1404" s="17"/>
    </row>
    <row r="1405" spans="2:58" x14ac:dyDescent="0.25">
      <c r="B1405">
        <v>6</v>
      </c>
      <c r="C1405">
        <v>213</v>
      </c>
      <c r="D1405" t="s">
        <v>1397</v>
      </c>
      <c r="E1405">
        <v>316452996.790685</v>
      </c>
      <c r="F1405">
        <f t="shared" si="226"/>
        <v>17.666666666666668</v>
      </c>
      <c r="G1405">
        <f t="shared" si="227"/>
        <v>8.5003092127724411</v>
      </c>
      <c r="AG1405">
        <f t="shared" si="228"/>
        <v>17.583333333333332</v>
      </c>
      <c r="BF1405" s="17"/>
    </row>
    <row r="1406" spans="2:58" x14ac:dyDescent="0.25">
      <c r="B1406">
        <v>6</v>
      </c>
      <c r="C1406">
        <v>214</v>
      </c>
      <c r="D1406" t="s">
        <v>1398</v>
      </c>
      <c r="E1406">
        <v>308133493.94939703</v>
      </c>
      <c r="F1406">
        <f t="shared" si="226"/>
        <v>17.75</v>
      </c>
      <c r="G1406">
        <f t="shared" si="227"/>
        <v>8.4887389084655531</v>
      </c>
      <c r="AG1406">
        <f t="shared" si="228"/>
        <v>17.666666666666668</v>
      </c>
      <c r="BF1406" s="17"/>
    </row>
    <row r="1407" spans="2:58" x14ac:dyDescent="0.25">
      <c r="B1407">
        <v>6</v>
      </c>
      <c r="C1407">
        <v>215</v>
      </c>
      <c r="D1407" t="s">
        <v>1399</v>
      </c>
      <c r="E1407">
        <v>313953896.35070401</v>
      </c>
      <c r="F1407">
        <f t="shared" si="226"/>
        <v>17.833333333333332</v>
      </c>
      <c r="G1407">
        <f t="shared" si="227"/>
        <v>8.4968658772752725</v>
      </c>
      <c r="AG1407">
        <f t="shared" si="228"/>
        <v>17.75</v>
      </c>
      <c r="BF1407" s="17"/>
    </row>
    <row r="1408" spans="2:58" x14ac:dyDescent="0.25">
      <c r="B1408">
        <v>6</v>
      </c>
      <c r="C1408">
        <v>216</v>
      </c>
      <c r="D1408" t="s">
        <v>1400</v>
      </c>
      <c r="E1408">
        <v>347609464.91422898</v>
      </c>
      <c r="F1408">
        <f t="shared" si="226"/>
        <v>17.916666666666668</v>
      </c>
      <c r="G1408">
        <f t="shared" si="227"/>
        <v>8.5410915931622977</v>
      </c>
      <c r="AG1408">
        <f t="shared" si="228"/>
        <v>17.833333333333332</v>
      </c>
      <c r="BF1408" s="17"/>
    </row>
    <row r="1409" spans="2:58" x14ac:dyDescent="0.25">
      <c r="B1409">
        <v>6</v>
      </c>
      <c r="C1409">
        <v>217</v>
      </c>
      <c r="D1409" t="s">
        <v>1401</v>
      </c>
      <c r="E1409">
        <v>354233931.00828999</v>
      </c>
      <c r="F1409">
        <f t="shared" si="226"/>
        <v>18</v>
      </c>
      <c r="G1409">
        <f t="shared" si="227"/>
        <v>8.5492901586154399</v>
      </c>
      <c r="AG1409">
        <f t="shared" si="228"/>
        <v>17.916666666666668</v>
      </c>
      <c r="BF1409" s="17"/>
    </row>
    <row r="1410" spans="2:58" x14ac:dyDescent="0.25">
      <c r="B1410">
        <v>6</v>
      </c>
      <c r="C1410">
        <v>218</v>
      </c>
      <c r="D1410" t="s">
        <v>1402</v>
      </c>
      <c r="E1410">
        <v>346415001.31241298</v>
      </c>
      <c r="F1410">
        <f t="shared" si="226"/>
        <v>18.083333333333332</v>
      </c>
      <c r="G1410">
        <f t="shared" si="227"/>
        <v>8.5395966906378504</v>
      </c>
      <c r="AG1410">
        <f t="shared" si="228"/>
        <v>18</v>
      </c>
      <c r="BF1410" s="17"/>
    </row>
    <row r="1411" spans="2:58" x14ac:dyDescent="0.25">
      <c r="B1411">
        <v>6</v>
      </c>
      <c r="C1411">
        <v>219</v>
      </c>
      <c r="D1411" t="s">
        <v>1403</v>
      </c>
      <c r="E1411">
        <v>334005447.62541902</v>
      </c>
      <c r="F1411">
        <f t="shared" si="226"/>
        <v>18.166666666666668</v>
      </c>
      <c r="G1411">
        <f t="shared" si="227"/>
        <v>8.5237535502078678</v>
      </c>
      <c r="AG1411">
        <f t="shared" si="228"/>
        <v>18.083333333333332</v>
      </c>
      <c r="BF1411" s="17"/>
    </row>
    <row r="1412" spans="2:58" x14ac:dyDescent="0.25">
      <c r="B1412">
        <v>6</v>
      </c>
      <c r="C1412">
        <v>220</v>
      </c>
      <c r="D1412" t="s">
        <v>1404</v>
      </c>
      <c r="E1412">
        <v>348651351.571253</v>
      </c>
      <c r="F1412">
        <f t="shared" si="226"/>
        <v>18.25</v>
      </c>
      <c r="G1412">
        <f t="shared" si="227"/>
        <v>8.542391353117015</v>
      </c>
      <c r="AG1412">
        <f t="shared" si="228"/>
        <v>18.166666666666668</v>
      </c>
      <c r="BF1412" s="17"/>
    </row>
    <row r="1413" spans="2:58" x14ac:dyDescent="0.25">
      <c r="B1413">
        <v>6</v>
      </c>
      <c r="C1413">
        <v>221</v>
      </c>
      <c r="D1413" t="s">
        <v>1405</v>
      </c>
      <c r="E1413">
        <v>314673171.42171502</v>
      </c>
      <c r="F1413">
        <f t="shared" si="226"/>
        <v>18.333333333333332</v>
      </c>
      <c r="G1413">
        <f t="shared" si="227"/>
        <v>8.4978597171738262</v>
      </c>
      <c r="AG1413">
        <f t="shared" si="228"/>
        <v>18.25</v>
      </c>
      <c r="BF1413" s="17"/>
    </row>
    <row r="1414" spans="2:58" x14ac:dyDescent="0.25">
      <c r="B1414">
        <v>6</v>
      </c>
      <c r="C1414">
        <v>222</v>
      </c>
      <c r="D1414" t="s">
        <v>1406</v>
      </c>
      <c r="E1414">
        <v>346432418.036421</v>
      </c>
      <c r="F1414">
        <f t="shared" si="226"/>
        <v>18.416666666666668</v>
      </c>
      <c r="G1414">
        <f t="shared" si="227"/>
        <v>8.53961852513393</v>
      </c>
      <c r="AG1414">
        <f t="shared" si="228"/>
        <v>18.333333333333332</v>
      </c>
      <c r="BF1414" s="17"/>
    </row>
    <row r="1415" spans="2:58" x14ac:dyDescent="0.25">
      <c r="B1415">
        <v>6</v>
      </c>
      <c r="C1415">
        <v>223</v>
      </c>
      <c r="D1415" t="s">
        <v>1407</v>
      </c>
      <c r="E1415">
        <v>370950242.39709598</v>
      </c>
      <c r="F1415">
        <f t="shared" si="226"/>
        <v>18.5</v>
      </c>
      <c r="G1415">
        <f t="shared" si="227"/>
        <v>8.5693156592064028</v>
      </c>
      <c r="AG1415">
        <f t="shared" si="228"/>
        <v>18.416666666666668</v>
      </c>
      <c r="BF1415" s="17"/>
    </row>
    <row r="1416" spans="2:58" x14ac:dyDescent="0.25">
      <c r="B1416">
        <v>6</v>
      </c>
      <c r="C1416">
        <v>224</v>
      </c>
      <c r="D1416" t="s">
        <v>1408</v>
      </c>
      <c r="E1416">
        <v>473646265.74676299</v>
      </c>
      <c r="F1416">
        <f t="shared" si="226"/>
        <v>18.583333333333332</v>
      </c>
      <c r="G1416">
        <f t="shared" si="227"/>
        <v>8.6754541176530999</v>
      </c>
      <c r="AG1416">
        <f t="shared" si="228"/>
        <v>18.5</v>
      </c>
      <c r="BF1416" s="17"/>
    </row>
    <row r="1417" spans="2:58" x14ac:dyDescent="0.25">
      <c r="B1417">
        <v>6</v>
      </c>
      <c r="C1417">
        <v>225</v>
      </c>
      <c r="D1417" t="s">
        <v>1409</v>
      </c>
      <c r="E1417">
        <v>370708031.75360399</v>
      </c>
      <c r="F1417">
        <f t="shared" si="226"/>
        <v>18.666666666666668</v>
      </c>
      <c r="G1417">
        <f t="shared" si="227"/>
        <v>8.5690319955479968</v>
      </c>
      <c r="AG1417">
        <f t="shared" si="228"/>
        <v>18.583333333333332</v>
      </c>
      <c r="BF1417" s="17"/>
    </row>
    <row r="1418" spans="2:58" x14ac:dyDescent="0.25">
      <c r="B1418">
        <v>6</v>
      </c>
      <c r="C1418">
        <v>226</v>
      </c>
      <c r="D1418" t="s">
        <v>1410</v>
      </c>
      <c r="E1418">
        <v>302869355.36055702</v>
      </c>
      <c r="F1418">
        <f t="shared" si="226"/>
        <v>18.75</v>
      </c>
      <c r="G1418">
        <f t="shared" si="227"/>
        <v>8.4812553331840075</v>
      </c>
      <c r="AG1418">
        <f t="shared" si="228"/>
        <v>18.666666666666668</v>
      </c>
      <c r="BF1418" s="17"/>
    </row>
    <row r="1419" spans="2:58" x14ac:dyDescent="0.25">
      <c r="B1419">
        <v>6</v>
      </c>
      <c r="C1419">
        <v>227</v>
      </c>
      <c r="D1419" t="s">
        <v>1411</v>
      </c>
      <c r="E1419">
        <v>327953613.70318502</v>
      </c>
      <c r="F1419">
        <f t="shared" si="226"/>
        <v>18.833333333333332</v>
      </c>
      <c r="G1419">
        <f t="shared" si="227"/>
        <v>8.5158124207318977</v>
      </c>
      <c r="AG1419">
        <f t="shared" si="228"/>
        <v>18.75</v>
      </c>
      <c r="BF1419" s="17"/>
    </row>
    <row r="1420" spans="2:58" x14ac:dyDescent="0.25">
      <c r="B1420">
        <v>6</v>
      </c>
      <c r="C1420">
        <v>228</v>
      </c>
      <c r="D1420" t="s">
        <v>1412</v>
      </c>
      <c r="E1420">
        <v>345122954.05036497</v>
      </c>
      <c r="F1420">
        <f t="shared" si="226"/>
        <v>18.916666666666668</v>
      </c>
      <c r="G1420">
        <f t="shared" si="227"/>
        <v>8.5379738450807992</v>
      </c>
      <c r="AG1420">
        <f t="shared" si="228"/>
        <v>18.833333333333332</v>
      </c>
      <c r="BF1420" s="17"/>
    </row>
    <row r="1421" spans="2:58" x14ac:dyDescent="0.25">
      <c r="B1421">
        <v>6</v>
      </c>
      <c r="C1421">
        <v>229</v>
      </c>
      <c r="D1421" t="s">
        <v>1413</v>
      </c>
      <c r="E1421">
        <v>334297512.55774599</v>
      </c>
      <c r="F1421">
        <f t="shared" si="226"/>
        <v>19</v>
      </c>
      <c r="G1421">
        <f t="shared" si="227"/>
        <v>8.524133145104491</v>
      </c>
      <c r="AG1421">
        <f t="shared" si="228"/>
        <v>18.916666666666668</v>
      </c>
      <c r="BF1421" s="17"/>
    </row>
    <row r="1422" spans="2:58" x14ac:dyDescent="0.25">
      <c r="B1422">
        <v>6</v>
      </c>
      <c r="C1422">
        <v>230</v>
      </c>
      <c r="D1422" t="s">
        <v>1414</v>
      </c>
      <c r="E1422">
        <v>392970376.17935503</v>
      </c>
      <c r="F1422">
        <f t="shared" si="226"/>
        <v>19.083333333333332</v>
      </c>
      <c r="G1422">
        <f t="shared" si="227"/>
        <v>8.5943598125974265</v>
      </c>
      <c r="AG1422">
        <f t="shared" si="228"/>
        <v>19</v>
      </c>
      <c r="BF1422" s="17"/>
    </row>
    <row r="1423" spans="2:58" x14ac:dyDescent="0.25">
      <c r="B1423">
        <v>6</v>
      </c>
      <c r="C1423">
        <v>231</v>
      </c>
      <c r="D1423" t="s">
        <v>1415</v>
      </c>
      <c r="E1423">
        <v>356777578.89465702</v>
      </c>
      <c r="F1423">
        <f t="shared" si="226"/>
        <v>19.166666666666668</v>
      </c>
      <c r="G1423">
        <f t="shared" si="227"/>
        <v>8.5523975540328792</v>
      </c>
      <c r="AG1423">
        <f t="shared" si="228"/>
        <v>19.083333333333332</v>
      </c>
      <c r="BF1423" s="17"/>
    </row>
    <row r="1424" spans="2:58" x14ac:dyDescent="0.25">
      <c r="B1424">
        <v>6</v>
      </c>
      <c r="C1424">
        <v>232</v>
      </c>
      <c r="D1424" t="s">
        <v>1416</v>
      </c>
      <c r="E1424">
        <v>318822815.69871002</v>
      </c>
      <c r="F1424">
        <f t="shared" si="226"/>
        <v>19.25</v>
      </c>
      <c r="G1424">
        <f t="shared" si="227"/>
        <v>8.5035493929546142</v>
      </c>
      <c r="AG1424">
        <f t="shared" si="228"/>
        <v>19.166666666666668</v>
      </c>
      <c r="BF1424" s="17"/>
    </row>
    <row r="1425" spans="2:58" x14ac:dyDescent="0.25">
      <c r="B1425">
        <v>6</v>
      </c>
      <c r="C1425">
        <v>233</v>
      </c>
      <c r="D1425" t="s">
        <v>1417</v>
      </c>
      <c r="E1425">
        <v>414950639.237055</v>
      </c>
      <c r="F1425">
        <f t="shared" si="226"/>
        <v>19.333333333333332</v>
      </c>
      <c r="G1425">
        <f t="shared" si="227"/>
        <v>8.6179964379604002</v>
      </c>
      <c r="AG1425">
        <f t="shared" si="228"/>
        <v>19.25</v>
      </c>
      <c r="BF1425" s="17"/>
    </row>
    <row r="1426" spans="2:58" x14ac:dyDescent="0.25">
      <c r="B1426">
        <v>6</v>
      </c>
      <c r="C1426">
        <v>234</v>
      </c>
      <c r="D1426" t="s">
        <v>1418</v>
      </c>
      <c r="E1426">
        <v>380260031.61644</v>
      </c>
      <c r="F1426">
        <f t="shared" si="226"/>
        <v>19.416666666666668</v>
      </c>
      <c r="G1426">
        <f t="shared" si="227"/>
        <v>8.5800806799721041</v>
      </c>
      <c r="AG1426">
        <f t="shared" si="228"/>
        <v>19.333333333333332</v>
      </c>
      <c r="BF1426" s="17"/>
    </row>
    <row r="1427" spans="2:58" x14ac:dyDescent="0.25">
      <c r="B1427">
        <v>6</v>
      </c>
      <c r="C1427">
        <v>235</v>
      </c>
      <c r="D1427" t="s">
        <v>1419</v>
      </c>
      <c r="E1427">
        <v>412371230.70199198</v>
      </c>
      <c r="F1427">
        <f t="shared" ref="F1427:F1490" si="229">(C1427-1)*5/60</f>
        <v>19.5</v>
      </c>
      <c r="G1427">
        <f t="shared" ref="G1427:G1490" si="230">LOG10(E1427)</f>
        <v>8.6152883588830598</v>
      </c>
      <c r="AG1427">
        <f t="shared" si="228"/>
        <v>19.416666666666668</v>
      </c>
      <c r="BF1427" s="17"/>
    </row>
    <row r="1428" spans="2:58" x14ac:dyDescent="0.25">
      <c r="B1428">
        <v>7</v>
      </c>
      <c r="C1428">
        <v>1</v>
      </c>
      <c r="D1428" t="s">
        <v>1420</v>
      </c>
      <c r="E1428">
        <v>526541.97717151395</v>
      </c>
      <c r="F1428">
        <f t="shared" si="229"/>
        <v>0</v>
      </c>
      <c r="G1428">
        <f t="shared" si="230"/>
        <v>5.7214329998847484</v>
      </c>
      <c r="AG1428">
        <f t="shared" si="228"/>
        <v>19.5</v>
      </c>
      <c r="BF1428" s="17"/>
    </row>
    <row r="1429" spans="2:58" x14ac:dyDescent="0.25">
      <c r="B1429">
        <v>7</v>
      </c>
      <c r="C1429">
        <v>2</v>
      </c>
      <c r="D1429" t="s">
        <v>1421</v>
      </c>
      <c r="E1429">
        <v>503775.27678472199</v>
      </c>
      <c r="F1429">
        <f t="shared" si="229"/>
        <v>8.3333333333333329E-2</v>
      </c>
      <c r="G1429">
        <f t="shared" si="230"/>
        <v>5.7022368503009719</v>
      </c>
    </row>
    <row r="1430" spans="2:58" x14ac:dyDescent="0.25">
      <c r="B1430">
        <v>7</v>
      </c>
      <c r="C1430">
        <v>3</v>
      </c>
      <c r="D1430" t="s">
        <v>1422</v>
      </c>
      <c r="E1430">
        <v>430792.53300230001</v>
      </c>
      <c r="F1430">
        <f t="shared" si="229"/>
        <v>0.16666666666666666</v>
      </c>
      <c r="G1430">
        <f t="shared" si="230"/>
        <v>5.6342681669936274</v>
      </c>
    </row>
    <row r="1431" spans="2:58" x14ac:dyDescent="0.25">
      <c r="B1431">
        <v>7</v>
      </c>
      <c r="C1431">
        <v>4</v>
      </c>
      <c r="D1431" t="s">
        <v>1423</v>
      </c>
      <c r="E1431">
        <v>843571.871916048</v>
      </c>
      <c r="F1431">
        <f t="shared" si="229"/>
        <v>0.25</v>
      </c>
      <c r="G1431">
        <f t="shared" si="230"/>
        <v>5.9261220901815932</v>
      </c>
    </row>
    <row r="1432" spans="2:58" x14ac:dyDescent="0.25">
      <c r="B1432">
        <v>7</v>
      </c>
      <c r="C1432">
        <v>5</v>
      </c>
      <c r="D1432" t="s">
        <v>1424</v>
      </c>
      <c r="E1432">
        <v>519089.04477297701</v>
      </c>
      <c r="F1432">
        <f t="shared" si="229"/>
        <v>0.33333333333333331</v>
      </c>
      <c r="G1432">
        <f t="shared" si="230"/>
        <v>5.7152418633137367</v>
      </c>
    </row>
    <row r="1433" spans="2:58" x14ac:dyDescent="0.25">
      <c r="B1433">
        <v>7</v>
      </c>
      <c r="C1433">
        <v>6</v>
      </c>
      <c r="D1433" t="s">
        <v>1425</v>
      </c>
      <c r="E1433">
        <v>664217.06181052304</v>
      </c>
      <c r="F1433">
        <f t="shared" si="229"/>
        <v>0.41666666666666669</v>
      </c>
      <c r="G1433">
        <f t="shared" si="230"/>
        <v>5.822310027171719</v>
      </c>
    </row>
    <row r="1434" spans="2:58" x14ac:dyDescent="0.25">
      <c r="B1434">
        <v>7</v>
      </c>
      <c r="C1434">
        <v>7</v>
      </c>
      <c r="D1434" t="s">
        <v>1426</v>
      </c>
      <c r="E1434">
        <v>969682.22538371698</v>
      </c>
      <c r="F1434">
        <f t="shared" si="229"/>
        <v>0.5</v>
      </c>
      <c r="G1434">
        <f t="shared" si="230"/>
        <v>5.986629434912496</v>
      </c>
    </row>
    <row r="1435" spans="2:58" x14ac:dyDescent="0.25">
      <c r="B1435">
        <v>7</v>
      </c>
      <c r="C1435">
        <v>8</v>
      </c>
      <c r="D1435" t="s">
        <v>1427</v>
      </c>
      <c r="E1435">
        <v>962789.33103334904</v>
      </c>
      <c r="F1435">
        <f t="shared" si="229"/>
        <v>0.58333333333333337</v>
      </c>
      <c r="G1435">
        <f t="shared" si="230"/>
        <v>5.983531269078048</v>
      </c>
    </row>
    <row r="1436" spans="2:58" x14ac:dyDescent="0.25">
      <c r="B1436">
        <v>7</v>
      </c>
      <c r="C1436">
        <v>9</v>
      </c>
      <c r="D1436" t="s">
        <v>1428</v>
      </c>
      <c r="E1436">
        <v>1290747.8877259099</v>
      </c>
      <c r="F1436">
        <f t="shared" si="229"/>
        <v>0.66666666666666663</v>
      </c>
      <c r="G1436">
        <f t="shared" si="230"/>
        <v>6.1108414230086412</v>
      </c>
    </row>
    <row r="1437" spans="2:58" x14ac:dyDescent="0.25">
      <c r="B1437">
        <v>7</v>
      </c>
      <c r="C1437">
        <v>10</v>
      </c>
      <c r="D1437" t="s">
        <v>1429</v>
      </c>
      <c r="E1437">
        <v>1326668.65908807</v>
      </c>
      <c r="F1437">
        <f t="shared" si="229"/>
        <v>0.75</v>
      </c>
      <c r="G1437">
        <f t="shared" si="230"/>
        <v>6.122762469587923</v>
      </c>
    </row>
    <row r="1438" spans="2:58" x14ac:dyDescent="0.25">
      <c r="B1438">
        <v>7</v>
      </c>
      <c r="C1438">
        <v>11</v>
      </c>
      <c r="D1438" t="s">
        <v>1430</v>
      </c>
      <c r="E1438">
        <v>1413447.5076353301</v>
      </c>
      <c r="F1438">
        <f t="shared" si="229"/>
        <v>0.83333333333333337</v>
      </c>
      <c r="G1438">
        <f t="shared" si="230"/>
        <v>6.1502796843730225</v>
      </c>
    </row>
    <row r="1439" spans="2:58" x14ac:dyDescent="0.25">
      <c r="B1439">
        <v>7</v>
      </c>
      <c r="C1439">
        <v>12</v>
      </c>
      <c r="D1439" t="s">
        <v>1431</v>
      </c>
      <c r="E1439">
        <v>1787848.0748411701</v>
      </c>
      <c r="F1439">
        <f t="shared" si="229"/>
        <v>0.91666666666666663</v>
      </c>
      <c r="G1439">
        <f t="shared" si="230"/>
        <v>6.2523306111816828</v>
      </c>
    </row>
    <row r="1440" spans="2:58" x14ac:dyDescent="0.25">
      <c r="B1440">
        <v>7</v>
      </c>
      <c r="C1440">
        <v>13</v>
      </c>
      <c r="D1440" t="s">
        <v>1432</v>
      </c>
      <c r="E1440">
        <v>2063549.9749725801</v>
      </c>
      <c r="F1440">
        <f t="shared" si="229"/>
        <v>1</v>
      </c>
      <c r="G1440">
        <f t="shared" si="230"/>
        <v>6.3146149910675717</v>
      </c>
    </row>
    <row r="1441" spans="2:7" x14ac:dyDescent="0.25">
      <c r="B1441">
        <v>7</v>
      </c>
      <c r="C1441">
        <v>14</v>
      </c>
      <c r="D1441" t="s">
        <v>1433</v>
      </c>
      <c r="E1441">
        <v>2414625.0592139601</v>
      </c>
      <c r="F1441">
        <f t="shared" si="229"/>
        <v>1.0833333333333333</v>
      </c>
      <c r="G1441">
        <f t="shared" si="230"/>
        <v>6.3828497034700664</v>
      </c>
    </row>
    <row r="1442" spans="2:7" x14ac:dyDescent="0.25">
      <c r="B1442">
        <v>7</v>
      </c>
      <c r="C1442">
        <v>15</v>
      </c>
      <c r="D1442" t="s">
        <v>1434</v>
      </c>
      <c r="E1442">
        <v>2535382.3361383402</v>
      </c>
      <c r="F1442">
        <f t="shared" si="229"/>
        <v>1.1666666666666667</v>
      </c>
      <c r="G1442">
        <f t="shared" si="230"/>
        <v>6.4040434602983742</v>
      </c>
    </row>
    <row r="1443" spans="2:7" x14ac:dyDescent="0.25">
      <c r="B1443">
        <v>7</v>
      </c>
      <c r="C1443">
        <v>16</v>
      </c>
      <c r="D1443" t="s">
        <v>1435</v>
      </c>
      <c r="E1443">
        <v>3016583.9789831201</v>
      </c>
      <c r="F1443">
        <f t="shared" si="229"/>
        <v>1.25</v>
      </c>
      <c r="G1443">
        <f t="shared" si="230"/>
        <v>6.4795154201882399</v>
      </c>
    </row>
    <row r="1444" spans="2:7" x14ac:dyDescent="0.25">
      <c r="B1444">
        <v>7</v>
      </c>
      <c r="C1444">
        <v>17</v>
      </c>
      <c r="D1444" t="s">
        <v>1436</v>
      </c>
      <c r="E1444">
        <v>4639208.3879594803</v>
      </c>
      <c r="F1444">
        <f t="shared" si="229"/>
        <v>1.3333333333333333</v>
      </c>
      <c r="G1444">
        <f t="shared" si="230"/>
        <v>6.6664438809706352</v>
      </c>
    </row>
    <row r="1445" spans="2:7" x14ac:dyDescent="0.25">
      <c r="B1445">
        <v>7</v>
      </c>
      <c r="C1445">
        <v>18</v>
      </c>
      <c r="D1445" t="s">
        <v>1437</v>
      </c>
      <c r="E1445">
        <v>5174461.5016671102</v>
      </c>
      <c r="F1445">
        <f t="shared" si="229"/>
        <v>1.4166666666666667</v>
      </c>
      <c r="G1445">
        <f t="shared" si="230"/>
        <v>6.7138651601148203</v>
      </c>
    </row>
    <row r="1446" spans="2:7" x14ac:dyDescent="0.25">
      <c r="B1446">
        <v>7</v>
      </c>
      <c r="C1446">
        <v>19</v>
      </c>
      <c r="D1446" t="s">
        <v>1438</v>
      </c>
      <c r="E1446">
        <v>6727165.42402298</v>
      </c>
      <c r="F1446">
        <f t="shared" si="229"/>
        <v>1.5</v>
      </c>
      <c r="G1446">
        <f t="shared" si="230"/>
        <v>6.8278321073107229</v>
      </c>
    </row>
    <row r="1447" spans="2:7" x14ac:dyDescent="0.25">
      <c r="B1447">
        <v>7</v>
      </c>
      <c r="C1447">
        <v>20</v>
      </c>
      <c r="D1447" t="s">
        <v>1439</v>
      </c>
      <c r="E1447">
        <v>6074234.6687904997</v>
      </c>
      <c r="F1447">
        <f t="shared" si="229"/>
        <v>1.5833333333333333</v>
      </c>
      <c r="G1447">
        <f t="shared" si="230"/>
        <v>6.7834915662111719</v>
      </c>
    </row>
    <row r="1448" spans="2:7" x14ac:dyDescent="0.25">
      <c r="B1448">
        <v>7</v>
      </c>
      <c r="C1448">
        <v>21</v>
      </c>
      <c r="D1448" t="s">
        <v>1440</v>
      </c>
      <c r="E1448">
        <v>8323234.29723447</v>
      </c>
      <c r="F1448">
        <f t="shared" si="229"/>
        <v>1.6666666666666667</v>
      </c>
      <c r="G1448">
        <f t="shared" si="230"/>
        <v>6.9202921201001919</v>
      </c>
    </row>
    <row r="1449" spans="2:7" x14ac:dyDescent="0.25">
      <c r="B1449">
        <v>7</v>
      </c>
      <c r="C1449">
        <v>22</v>
      </c>
      <c r="D1449" t="s">
        <v>1441</v>
      </c>
      <c r="E1449">
        <v>9220518.3889031298</v>
      </c>
      <c r="F1449">
        <f t="shared" si="229"/>
        <v>1.75</v>
      </c>
      <c r="G1449">
        <f t="shared" si="230"/>
        <v>6.9647553383108258</v>
      </c>
    </row>
    <row r="1450" spans="2:7" x14ac:dyDescent="0.25">
      <c r="B1450">
        <v>7</v>
      </c>
      <c r="C1450">
        <v>23</v>
      </c>
      <c r="D1450" t="s">
        <v>1442</v>
      </c>
      <c r="E1450">
        <v>7933200.3919125702</v>
      </c>
      <c r="F1450">
        <f t="shared" si="229"/>
        <v>1.8333333333333333</v>
      </c>
      <c r="G1450">
        <f t="shared" si="230"/>
        <v>6.8994484246634205</v>
      </c>
    </row>
    <row r="1451" spans="2:7" x14ac:dyDescent="0.25">
      <c r="B1451">
        <v>7</v>
      </c>
      <c r="C1451">
        <v>24</v>
      </c>
      <c r="D1451" t="s">
        <v>1443</v>
      </c>
      <c r="E1451">
        <v>8256684.6197873903</v>
      </c>
      <c r="F1451">
        <f t="shared" si="229"/>
        <v>1.9166666666666667</v>
      </c>
      <c r="G1451">
        <f t="shared" si="230"/>
        <v>6.9168056961858495</v>
      </c>
    </row>
    <row r="1452" spans="2:7" x14ac:dyDescent="0.25">
      <c r="B1452">
        <v>7</v>
      </c>
      <c r="C1452">
        <v>25</v>
      </c>
      <c r="D1452" t="s">
        <v>1444</v>
      </c>
      <c r="E1452">
        <v>9686021.2115838397</v>
      </c>
      <c r="F1452">
        <f t="shared" si="229"/>
        <v>2</v>
      </c>
      <c r="G1452">
        <f t="shared" si="230"/>
        <v>6.9861454157804905</v>
      </c>
    </row>
    <row r="1453" spans="2:7" x14ac:dyDescent="0.25">
      <c r="B1453">
        <v>7</v>
      </c>
      <c r="C1453">
        <v>26</v>
      </c>
      <c r="D1453" t="s">
        <v>1445</v>
      </c>
      <c r="E1453">
        <v>11048713.8770779</v>
      </c>
      <c r="F1453">
        <f t="shared" si="229"/>
        <v>2.0833333333333335</v>
      </c>
      <c r="G1453">
        <f t="shared" si="230"/>
        <v>7.0433117270169534</v>
      </c>
    </row>
    <row r="1454" spans="2:7" x14ac:dyDescent="0.25">
      <c r="B1454">
        <v>7</v>
      </c>
      <c r="C1454">
        <v>27</v>
      </c>
      <c r="D1454" t="s">
        <v>1446</v>
      </c>
      <c r="E1454">
        <v>14828011.998036001</v>
      </c>
      <c r="F1454">
        <f t="shared" si="229"/>
        <v>2.1666666666666665</v>
      </c>
      <c r="G1454">
        <f t="shared" si="230"/>
        <v>7.1710829287655864</v>
      </c>
    </row>
    <row r="1455" spans="2:7" x14ac:dyDescent="0.25">
      <c r="B1455">
        <v>7</v>
      </c>
      <c r="C1455">
        <v>28</v>
      </c>
      <c r="D1455" t="s">
        <v>1447</v>
      </c>
      <c r="E1455">
        <v>12971739.5215644</v>
      </c>
      <c r="F1455">
        <f t="shared" si="229"/>
        <v>2.25</v>
      </c>
      <c r="G1455">
        <f t="shared" si="230"/>
        <v>7.1129982192575634</v>
      </c>
    </row>
    <row r="1456" spans="2:7" x14ac:dyDescent="0.25">
      <c r="B1456">
        <v>7</v>
      </c>
      <c r="C1456">
        <v>29</v>
      </c>
      <c r="D1456" t="s">
        <v>1448</v>
      </c>
      <c r="E1456">
        <v>11643478.0974641</v>
      </c>
      <c r="F1456">
        <f t="shared" si="229"/>
        <v>2.3333333333333335</v>
      </c>
      <c r="G1456">
        <f t="shared" si="230"/>
        <v>7.0660827305634752</v>
      </c>
    </row>
    <row r="1457" spans="2:7" x14ac:dyDescent="0.25">
      <c r="B1457">
        <v>7</v>
      </c>
      <c r="C1457">
        <v>30</v>
      </c>
      <c r="D1457" t="s">
        <v>1449</v>
      </c>
      <c r="E1457">
        <v>13715133.9623105</v>
      </c>
      <c r="F1457">
        <f t="shared" si="229"/>
        <v>2.4166666666666665</v>
      </c>
      <c r="G1457">
        <f t="shared" si="230"/>
        <v>7.137200053924369</v>
      </c>
    </row>
    <row r="1458" spans="2:7" x14ac:dyDescent="0.25">
      <c r="B1458">
        <v>7</v>
      </c>
      <c r="C1458">
        <v>31</v>
      </c>
      <c r="D1458" t="s">
        <v>1450</v>
      </c>
      <c r="E1458">
        <v>15452146.0317304</v>
      </c>
      <c r="F1458">
        <f t="shared" si="229"/>
        <v>2.5</v>
      </c>
      <c r="G1458">
        <f t="shared" si="230"/>
        <v>7.1889888038265886</v>
      </c>
    </row>
    <row r="1459" spans="2:7" x14ac:dyDescent="0.25">
      <c r="B1459">
        <v>7</v>
      </c>
      <c r="C1459">
        <v>32</v>
      </c>
      <c r="D1459" t="s">
        <v>1451</v>
      </c>
      <c r="E1459">
        <v>19132668.486032099</v>
      </c>
      <c r="F1459">
        <f t="shared" si="229"/>
        <v>2.5833333333333335</v>
      </c>
      <c r="G1459">
        <f t="shared" si="230"/>
        <v>7.2817755465007368</v>
      </c>
    </row>
    <row r="1460" spans="2:7" x14ac:dyDescent="0.25">
      <c r="B1460">
        <v>7</v>
      </c>
      <c r="C1460">
        <v>33</v>
      </c>
      <c r="D1460" t="s">
        <v>1452</v>
      </c>
      <c r="E1460">
        <v>16733406.0570719</v>
      </c>
      <c r="F1460">
        <f t="shared" si="229"/>
        <v>2.6666666666666665</v>
      </c>
      <c r="G1460">
        <f t="shared" si="230"/>
        <v>7.2235843498825121</v>
      </c>
    </row>
    <row r="1461" spans="2:7" x14ac:dyDescent="0.25">
      <c r="B1461">
        <v>7</v>
      </c>
      <c r="C1461">
        <v>34</v>
      </c>
      <c r="D1461" t="s">
        <v>1453</v>
      </c>
      <c r="E1461">
        <v>19735548.498567302</v>
      </c>
      <c r="F1461">
        <f t="shared" si="229"/>
        <v>2.75</v>
      </c>
      <c r="G1461">
        <f t="shared" si="230"/>
        <v>7.2952492009920293</v>
      </c>
    </row>
    <row r="1462" spans="2:7" x14ac:dyDescent="0.25">
      <c r="B1462">
        <v>7</v>
      </c>
      <c r="C1462">
        <v>35</v>
      </c>
      <c r="D1462" t="s">
        <v>1454</v>
      </c>
      <c r="E1462">
        <v>17551947.643964801</v>
      </c>
      <c r="F1462">
        <f t="shared" si="229"/>
        <v>2.8333333333333335</v>
      </c>
      <c r="G1462">
        <f t="shared" si="230"/>
        <v>7.2443253147673783</v>
      </c>
    </row>
    <row r="1463" spans="2:7" x14ac:dyDescent="0.25">
      <c r="B1463">
        <v>7</v>
      </c>
      <c r="C1463">
        <v>36</v>
      </c>
      <c r="D1463" t="s">
        <v>1455</v>
      </c>
      <c r="E1463">
        <v>22019817.7151867</v>
      </c>
      <c r="F1463">
        <f t="shared" si="229"/>
        <v>2.9166666666666665</v>
      </c>
      <c r="G1463">
        <f t="shared" si="230"/>
        <v>7.3428137194669674</v>
      </c>
    </row>
    <row r="1464" spans="2:7" x14ac:dyDescent="0.25">
      <c r="B1464">
        <v>7</v>
      </c>
      <c r="C1464">
        <v>37</v>
      </c>
      <c r="D1464" t="s">
        <v>1456</v>
      </c>
      <c r="E1464">
        <v>23357488.779513501</v>
      </c>
      <c r="F1464">
        <f t="shared" si="229"/>
        <v>3</v>
      </c>
      <c r="G1464">
        <f t="shared" si="230"/>
        <v>7.3684261488930565</v>
      </c>
    </row>
    <row r="1465" spans="2:7" x14ac:dyDescent="0.25">
      <c r="B1465">
        <v>7</v>
      </c>
      <c r="C1465">
        <v>38</v>
      </c>
      <c r="D1465" t="s">
        <v>1457</v>
      </c>
      <c r="E1465">
        <v>24660785.234499302</v>
      </c>
      <c r="F1465">
        <f t="shared" si="229"/>
        <v>3.0833333333333335</v>
      </c>
      <c r="G1465">
        <f t="shared" si="230"/>
        <v>7.3920069010342733</v>
      </c>
    </row>
    <row r="1466" spans="2:7" x14ac:dyDescent="0.25">
      <c r="B1466">
        <v>7</v>
      </c>
      <c r="C1466">
        <v>39</v>
      </c>
      <c r="D1466" t="s">
        <v>1458</v>
      </c>
      <c r="E1466">
        <v>25500270.805693001</v>
      </c>
      <c r="F1466">
        <f t="shared" si="229"/>
        <v>3.1666666666666665</v>
      </c>
      <c r="G1466">
        <f t="shared" si="230"/>
        <v>7.4065447925435102</v>
      </c>
    </row>
    <row r="1467" spans="2:7" x14ac:dyDescent="0.25">
      <c r="B1467">
        <v>7</v>
      </c>
      <c r="C1467">
        <v>40</v>
      </c>
      <c r="D1467" t="s">
        <v>1459</v>
      </c>
      <c r="E1467">
        <v>24764762.620932698</v>
      </c>
      <c r="F1467">
        <f t="shared" si="229"/>
        <v>3.25</v>
      </c>
      <c r="G1467">
        <f t="shared" si="230"/>
        <v>7.3938341694711847</v>
      </c>
    </row>
    <row r="1468" spans="2:7" x14ac:dyDescent="0.25">
      <c r="B1468">
        <v>7</v>
      </c>
      <c r="C1468">
        <v>41</v>
      </c>
      <c r="D1468" t="s">
        <v>1460</v>
      </c>
      <c r="E1468">
        <v>27994122.302431699</v>
      </c>
      <c r="F1468">
        <f t="shared" si="229"/>
        <v>3.3333333333333335</v>
      </c>
      <c r="G1468">
        <f t="shared" si="230"/>
        <v>7.4470668556428912</v>
      </c>
    </row>
    <row r="1469" spans="2:7" x14ac:dyDescent="0.25">
      <c r="B1469">
        <v>7</v>
      </c>
      <c r="C1469">
        <v>42</v>
      </c>
      <c r="D1469" t="s">
        <v>1461</v>
      </c>
      <c r="E1469">
        <v>32870654.9178009</v>
      </c>
      <c r="F1469">
        <f t="shared" si="229"/>
        <v>3.4166666666666665</v>
      </c>
      <c r="G1469">
        <f t="shared" si="230"/>
        <v>7.5168083570890332</v>
      </c>
    </row>
    <row r="1470" spans="2:7" x14ac:dyDescent="0.25">
      <c r="B1470">
        <v>7</v>
      </c>
      <c r="C1470">
        <v>43</v>
      </c>
      <c r="D1470" t="s">
        <v>1462</v>
      </c>
      <c r="E1470">
        <v>32458517.031412799</v>
      </c>
      <c r="F1470">
        <f t="shared" si="229"/>
        <v>3.5</v>
      </c>
      <c r="G1470">
        <f t="shared" si="230"/>
        <v>7.5113286738455232</v>
      </c>
    </row>
    <row r="1471" spans="2:7" x14ac:dyDescent="0.25">
      <c r="B1471">
        <v>7</v>
      </c>
      <c r="C1471">
        <v>44</v>
      </c>
      <c r="D1471" t="s">
        <v>1463</v>
      </c>
      <c r="E1471">
        <v>31954104.235977098</v>
      </c>
      <c r="F1471">
        <f t="shared" si="229"/>
        <v>3.5833333333333335</v>
      </c>
      <c r="G1471">
        <f t="shared" si="230"/>
        <v>7.5045266475511392</v>
      </c>
    </row>
    <row r="1472" spans="2:7" x14ac:dyDescent="0.25">
      <c r="B1472">
        <v>7</v>
      </c>
      <c r="C1472">
        <v>45</v>
      </c>
      <c r="D1472" t="s">
        <v>1464</v>
      </c>
      <c r="E1472">
        <v>35796785.557722598</v>
      </c>
      <c r="F1472">
        <f t="shared" si="229"/>
        <v>3.6666666666666665</v>
      </c>
      <c r="G1472">
        <f t="shared" si="230"/>
        <v>7.5538440300734688</v>
      </c>
    </row>
    <row r="1473" spans="2:7" x14ac:dyDescent="0.25">
      <c r="B1473">
        <v>7</v>
      </c>
      <c r="C1473">
        <v>46</v>
      </c>
      <c r="D1473" t="s">
        <v>1465</v>
      </c>
      <c r="E1473">
        <v>40295037.594242997</v>
      </c>
      <c r="F1473">
        <f t="shared" si="229"/>
        <v>3.75</v>
      </c>
      <c r="G1473">
        <f t="shared" si="230"/>
        <v>7.6052515652940427</v>
      </c>
    </row>
    <row r="1474" spans="2:7" x14ac:dyDescent="0.25">
      <c r="B1474">
        <v>7</v>
      </c>
      <c r="C1474">
        <v>47</v>
      </c>
      <c r="D1474" t="s">
        <v>1466</v>
      </c>
      <c r="E1474">
        <v>33038869.213484101</v>
      </c>
      <c r="F1474">
        <f t="shared" si="229"/>
        <v>3.8333333333333335</v>
      </c>
      <c r="G1474">
        <f t="shared" si="230"/>
        <v>7.5190251747637182</v>
      </c>
    </row>
    <row r="1475" spans="2:7" x14ac:dyDescent="0.25">
      <c r="B1475">
        <v>7</v>
      </c>
      <c r="C1475">
        <v>48</v>
      </c>
      <c r="D1475" t="s">
        <v>1467</v>
      </c>
      <c r="E1475">
        <v>41765866.055018097</v>
      </c>
      <c r="F1475">
        <f t="shared" si="229"/>
        <v>3.9166666666666665</v>
      </c>
      <c r="G1475">
        <f t="shared" si="230"/>
        <v>7.6208214913450307</v>
      </c>
    </row>
    <row r="1476" spans="2:7" x14ac:dyDescent="0.25">
      <c r="B1476">
        <v>7</v>
      </c>
      <c r="C1476">
        <v>49</v>
      </c>
      <c r="D1476" t="s">
        <v>1468</v>
      </c>
      <c r="E1476">
        <v>41610743.723933898</v>
      </c>
      <c r="F1476">
        <f t="shared" si="229"/>
        <v>4</v>
      </c>
      <c r="G1476">
        <f t="shared" si="230"/>
        <v>7.61920547816531</v>
      </c>
    </row>
    <row r="1477" spans="2:7" x14ac:dyDescent="0.25">
      <c r="B1477">
        <v>7</v>
      </c>
      <c r="C1477">
        <v>50</v>
      </c>
      <c r="D1477" t="s">
        <v>1469</v>
      </c>
      <c r="E1477">
        <v>50156873.331242301</v>
      </c>
      <c r="F1477">
        <f t="shared" si="229"/>
        <v>4.083333333333333</v>
      </c>
      <c r="G1477">
        <f t="shared" si="230"/>
        <v>7.700330455707201</v>
      </c>
    </row>
    <row r="1478" spans="2:7" x14ac:dyDescent="0.25">
      <c r="B1478">
        <v>7</v>
      </c>
      <c r="C1478">
        <v>51</v>
      </c>
      <c r="D1478" t="s">
        <v>1470</v>
      </c>
      <c r="E1478">
        <v>44404194.647255696</v>
      </c>
      <c r="F1478">
        <f t="shared" si="229"/>
        <v>4.166666666666667</v>
      </c>
      <c r="G1478">
        <f t="shared" si="230"/>
        <v>7.6474239977297067</v>
      </c>
    </row>
    <row r="1479" spans="2:7" x14ac:dyDescent="0.25">
      <c r="B1479">
        <v>7</v>
      </c>
      <c r="C1479">
        <v>52</v>
      </c>
      <c r="D1479" t="s">
        <v>1471</v>
      </c>
      <c r="E1479">
        <v>49313663.308786102</v>
      </c>
      <c r="F1479">
        <f t="shared" si="229"/>
        <v>4.25</v>
      </c>
      <c r="G1479">
        <f t="shared" si="230"/>
        <v>7.6929672656764856</v>
      </c>
    </row>
    <row r="1480" spans="2:7" x14ac:dyDescent="0.25">
      <c r="B1480">
        <v>7</v>
      </c>
      <c r="C1480">
        <v>53</v>
      </c>
      <c r="D1480" t="s">
        <v>1472</v>
      </c>
      <c r="E1480">
        <v>53943122.370275602</v>
      </c>
      <c r="F1480">
        <f t="shared" si="229"/>
        <v>4.333333333333333</v>
      </c>
      <c r="G1480">
        <f t="shared" si="230"/>
        <v>7.731936080955121</v>
      </c>
    </row>
    <row r="1481" spans="2:7" x14ac:dyDescent="0.25">
      <c r="B1481">
        <v>7</v>
      </c>
      <c r="C1481">
        <v>54</v>
      </c>
      <c r="D1481" t="s">
        <v>1473</v>
      </c>
      <c r="E1481">
        <v>48227213.924983598</v>
      </c>
      <c r="F1481">
        <f t="shared" si="229"/>
        <v>4.416666666666667</v>
      </c>
      <c r="G1481">
        <f t="shared" si="230"/>
        <v>7.6832921735545767</v>
      </c>
    </row>
    <row r="1482" spans="2:7" x14ac:dyDescent="0.25">
      <c r="B1482">
        <v>7</v>
      </c>
      <c r="C1482">
        <v>55</v>
      </c>
      <c r="D1482" t="s">
        <v>1474</v>
      </c>
      <c r="E1482">
        <v>42168981.970953301</v>
      </c>
      <c r="F1482">
        <f t="shared" si="229"/>
        <v>4.5</v>
      </c>
      <c r="G1482">
        <f t="shared" si="230"/>
        <v>7.6249931165535365</v>
      </c>
    </row>
    <row r="1483" spans="2:7" x14ac:dyDescent="0.25">
      <c r="B1483">
        <v>7</v>
      </c>
      <c r="C1483">
        <v>56</v>
      </c>
      <c r="D1483" t="s">
        <v>1475</v>
      </c>
      <c r="E1483">
        <v>46368362.700279102</v>
      </c>
      <c r="F1483">
        <f t="shared" si="229"/>
        <v>4.583333333333333</v>
      </c>
      <c r="G1483">
        <f t="shared" si="230"/>
        <v>7.6662217609208625</v>
      </c>
    </row>
    <row r="1484" spans="2:7" x14ac:dyDescent="0.25">
      <c r="B1484">
        <v>7</v>
      </c>
      <c r="C1484">
        <v>57</v>
      </c>
      <c r="D1484" t="s">
        <v>1476</v>
      </c>
      <c r="E1484">
        <v>56010081.677947499</v>
      </c>
      <c r="F1484">
        <f t="shared" si="229"/>
        <v>4.666666666666667</v>
      </c>
      <c r="G1484">
        <f t="shared" si="230"/>
        <v>7.7482662059887915</v>
      </c>
    </row>
    <row r="1485" spans="2:7" x14ac:dyDescent="0.25">
      <c r="B1485">
        <v>7</v>
      </c>
      <c r="C1485">
        <v>58</v>
      </c>
      <c r="D1485" t="s">
        <v>1477</v>
      </c>
      <c r="E1485">
        <v>55055055.772748999</v>
      </c>
      <c r="F1485">
        <f t="shared" si="229"/>
        <v>4.75</v>
      </c>
      <c r="G1485">
        <f t="shared" si="230"/>
        <v>7.7407972069296944</v>
      </c>
    </row>
    <row r="1486" spans="2:7" x14ac:dyDescent="0.25">
      <c r="B1486">
        <v>7</v>
      </c>
      <c r="C1486">
        <v>59</v>
      </c>
      <c r="D1486" t="s">
        <v>1478</v>
      </c>
      <c r="E1486">
        <v>49405935.910551503</v>
      </c>
      <c r="F1486">
        <f t="shared" si="229"/>
        <v>4.833333333333333</v>
      </c>
      <c r="G1486">
        <f t="shared" si="230"/>
        <v>7.6937791306711691</v>
      </c>
    </row>
    <row r="1487" spans="2:7" x14ac:dyDescent="0.25">
      <c r="B1487">
        <v>7</v>
      </c>
      <c r="C1487">
        <v>60</v>
      </c>
      <c r="D1487" t="s">
        <v>1479</v>
      </c>
      <c r="E1487">
        <v>44008355.060838498</v>
      </c>
      <c r="F1487">
        <f t="shared" si="229"/>
        <v>4.916666666666667</v>
      </c>
      <c r="G1487">
        <f t="shared" si="230"/>
        <v>7.6435351358578352</v>
      </c>
    </row>
    <row r="1488" spans="2:7" x14ac:dyDescent="0.25">
      <c r="B1488">
        <v>7</v>
      </c>
      <c r="C1488">
        <v>61</v>
      </c>
      <c r="D1488" t="s">
        <v>1480</v>
      </c>
      <c r="E1488">
        <v>62173007.478804998</v>
      </c>
      <c r="F1488">
        <f t="shared" si="229"/>
        <v>5</v>
      </c>
      <c r="G1488">
        <f t="shared" si="230"/>
        <v>7.7936018758908894</v>
      </c>
    </row>
    <row r="1489" spans="2:7" x14ac:dyDescent="0.25">
      <c r="B1489">
        <v>7</v>
      </c>
      <c r="C1489">
        <v>62</v>
      </c>
      <c r="D1489" t="s">
        <v>1481</v>
      </c>
      <c r="E1489">
        <v>56583691.318017296</v>
      </c>
      <c r="F1489">
        <f t="shared" si="229"/>
        <v>5.083333333333333</v>
      </c>
      <c r="G1489">
        <f t="shared" si="230"/>
        <v>7.7526912758667095</v>
      </c>
    </row>
    <row r="1490" spans="2:7" x14ac:dyDescent="0.25">
      <c r="B1490">
        <v>7</v>
      </c>
      <c r="C1490">
        <v>63</v>
      </c>
      <c r="D1490" t="s">
        <v>1482</v>
      </c>
      <c r="E1490">
        <v>46267382.253186502</v>
      </c>
      <c r="F1490">
        <f t="shared" si="229"/>
        <v>5.166666666666667</v>
      </c>
      <c r="G1490">
        <f t="shared" si="230"/>
        <v>7.6652749283921189</v>
      </c>
    </row>
    <row r="1491" spans="2:7" x14ac:dyDescent="0.25">
      <c r="B1491">
        <v>7</v>
      </c>
      <c r="C1491">
        <v>64</v>
      </c>
      <c r="D1491" t="s">
        <v>1483</v>
      </c>
      <c r="E1491">
        <v>61113086.550061002</v>
      </c>
      <c r="F1491">
        <f t="shared" ref="F1491:F1554" si="231">(C1491-1)*5/60</f>
        <v>5.25</v>
      </c>
      <c r="G1491">
        <f t="shared" ref="G1491:G1554" si="232">LOG10(E1491)</f>
        <v>7.7861342185555067</v>
      </c>
    </row>
    <row r="1492" spans="2:7" x14ac:dyDescent="0.25">
      <c r="B1492">
        <v>7</v>
      </c>
      <c r="C1492">
        <v>65</v>
      </c>
      <c r="D1492" t="s">
        <v>1484</v>
      </c>
      <c r="E1492">
        <v>59939237.359980598</v>
      </c>
      <c r="F1492">
        <f t="shared" si="231"/>
        <v>5.333333333333333</v>
      </c>
      <c r="G1492">
        <f t="shared" si="232"/>
        <v>7.7777112128762393</v>
      </c>
    </row>
    <row r="1493" spans="2:7" x14ac:dyDescent="0.25">
      <c r="B1493">
        <v>7</v>
      </c>
      <c r="C1493">
        <v>66</v>
      </c>
      <c r="D1493" t="s">
        <v>1485</v>
      </c>
      <c r="E1493">
        <v>61205502.7735245</v>
      </c>
      <c r="F1493">
        <f t="shared" si="231"/>
        <v>5.416666666666667</v>
      </c>
      <c r="G1493">
        <f t="shared" si="232"/>
        <v>7.7867904698047647</v>
      </c>
    </row>
    <row r="1494" spans="2:7" x14ac:dyDescent="0.25">
      <c r="B1494">
        <v>7</v>
      </c>
      <c r="C1494">
        <v>67</v>
      </c>
      <c r="D1494" t="s">
        <v>1486</v>
      </c>
      <c r="E1494">
        <v>53015928.216828898</v>
      </c>
      <c r="F1494">
        <f t="shared" si="231"/>
        <v>5.5</v>
      </c>
      <c r="G1494">
        <f t="shared" si="232"/>
        <v>7.7244063695519518</v>
      </c>
    </row>
    <row r="1495" spans="2:7" x14ac:dyDescent="0.25">
      <c r="B1495">
        <v>7</v>
      </c>
      <c r="C1495">
        <v>68</v>
      </c>
      <c r="D1495" t="s">
        <v>1487</v>
      </c>
      <c r="E1495">
        <v>60007771.5002243</v>
      </c>
      <c r="F1495">
        <f t="shared" si="231"/>
        <v>5.583333333333333</v>
      </c>
      <c r="G1495">
        <f t="shared" si="232"/>
        <v>7.7782074987353305</v>
      </c>
    </row>
    <row r="1496" spans="2:7" x14ac:dyDescent="0.25">
      <c r="B1496">
        <v>7</v>
      </c>
      <c r="C1496">
        <v>69</v>
      </c>
      <c r="D1496" t="s">
        <v>1488</v>
      </c>
      <c r="E1496">
        <v>74452633.343712002</v>
      </c>
      <c r="F1496">
        <f t="shared" si="231"/>
        <v>5.666666666666667</v>
      </c>
      <c r="G1496">
        <f t="shared" si="232"/>
        <v>7.8718800630877626</v>
      </c>
    </row>
    <row r="1497" spans="2:7" x14ac:dyDescent="0.25">
      <c r="B1497">
        <v>7</v>
      </c>
      <c r="C1497">
        <v>70</v>
      </c>
      <c r="D1497" t="s">
        <v>1489</v>
      </c>
      <c r="E1497">
        <v>49806112.449966401</v>
      </c>
      <c r="F1497">
        <f t="shared" si="231"/>
        <v>5.75</v>
      </c>
      <c r="G1497">
        <f t="shared" si="232"/>
        <v>7.6972826447756146</v>
      </c>
    </row>
    <row r="1498" spans="2:7" x14ac:dyDescent="0.25">
      <c r="B1498">
        <v>7</v>
      </c>
      <c r="C1498">
        <v>71</v>
      </c>
      <c r="D1498" t="s">
        <v>1490</v>
      </c>
      <c r="E1498">
        <v>61512957.720551997</v>
      </c>
      <c r="F1498">
        <f t="shared" si="231"/>
        <v>5.833333333333333</v>
      </c>
      <c r="G1498">
        <f t="shared" si="232"/>
        <v>7.7889666096579937</v>
      </c>
    </row>
    <row r="1499" spans="2:7" x14ac:dyDescent="0.25">
      <c r="B1499">
        <v>7</v>
      </c>
      <c r="C1499">
        <v>72</v>
      </c>
      <c r="D1499" t="s">
        <v>1491</v>
      </c>
      <c r="E1499">
        <v>56858646.791085899</v>
      </c>
      <c r="F1499">
        <f t="shared" si="231"/>
        <v>5.916666666666667</v>
      </c>
      <c r="G1499">
        <f t="shared" si="232"/>
        <v>7.7547965194740573</v>
      </c>
    </row>
    <row r="1500" spans="2:7" x14ac:dyDescent="0.25">
      <c r="B1500">
        <v>7</v>
      </c>
      <c r="C1500">
        <v>73</v>
      </c>
      <c r="D1500" t="s">
        <v>1492</v>
      </c>
      <c r="E1500">
        <v>55729010.727161899</v>
      </c>
      <c r="F1500">
        <f t="shared" si="231"/>
        <v>6</v>
      </c>
      <c r="G1500">
        <f t="shared" si="232"/>
        <v>7.7460813337515528</v>
      </c>
    </row>
    <row r="1501" spans="2:7" x14ac:dyDescent="0.25">
      <c r="B1501">
        <v>7</v>
      </c>
      <c r="C1501">
        <v>74</v>
      </c>
      <c r="D1501" t="s">
        <v>1493</v>
      </c>
      <c r="E1501">
        <v>53973832.421952702</v>
      </c>
      <c r="F1501">
        <f t="shared" si="231"/>
        <v>6.083333333333333</v>
      </c>
      <c r="G1501">
        <f t="shared" si="232"/>
        <v>7.7321832563200683</v>
      </c>
    </row>
    <row r="1502" spans="2:7" x14ac:dyDescent="0.25">
      <c r="B1502">
        <v>7</v>
      </c>
      <c r="C1502">
        <v>75</v>
      </c>
      <c r="D1502" t="s">
        <v>1494</v>
      </c>
      <c r="E1502">
        <v>47581660.3385785</v>
      </c>
      <c r="F1502">
        <f t="shared" si="231"/>
        <v>6.166666666666667</v>
      </c>
      <c r="G1502">
        <f t="shared" si="232"/>
        <v>7.6774395924574854</v>
      </c>
    </row>
    <row r="1503" spans="2:7" x14ac:dyDescent="0.25">
      <c r="B1503">
        <v>7</v>
      </c>
      <c r="C1503">
        <v>76</v>
      </c>
      <c r="D1503" t="s">
        <v>1495</v>
      </c>
      <c r="E1503">
        <v>59530968.479899101</v>
      </c>
      <c r="F1503">
        <f t="shared" si="231"/>
        <v>6.25</v>
      </c>
      <c r="G1503">
        <f t="shared" si="232"/>
        <v>7.7747429479314727</v>
      </c>
    </row>
    <row r="1504" spans="2:7" x14ac:dyDescent="0.25">
      <c r="B1504">
        <v>7</v>
      </c>
      <c r="C1504">
        <v>77</v>
      </c>
      <c r="D1504" t="s">
        <v>1496</v>
      </c>
      <c r="E1504">
        <v>51694307.016278297</v>
      </c>
      <c r="F1504">
        <f t="shared" si="231"/>
        <v>6.333333333333333</v>
      </c>
      <c r="G1504">
        <f t="shared" si="232"/>
        <v>7.7134427178027876</v>
      </c>
    </row>
    <row r="1505" spans="2:7" x14ac:dyDescent="0.25">
      <c r="B1505">
        <v>7</v>
      </c>
      <c r="C1505">
        <v>78</v>
      </c>
      <c r="D1505" t="s">
        <v>1497</v>
      </c>
      <c r="E1505">
        <v>57039147.787923202</v>
      </c>
      <c r="F1505">
        <f t="shared" si="231"/>
        <v>6.416666666666667</v>
      </c>
      <c r="G1505">
        <f t="shared" si="232"/>
        <v>7.7561730281732757</v>
      </c>
    </row>
    <row r="1506" spans="2:7" x14ac:dyDescent="0.25">
      <c r="B1506">
        <v>7</v>
      </c>
      <c r="C1506">
        <v>79</v>
      </c>
      <c r="D1506" t="s">
        <v>1498</v>
      </c>
      <c r="E1506">
        <v>59084614.641961597</v>
      </c>
      <c r="F1506">
        <f t="shared" si="231"/>
        <v>6.5</v>
      </c>
      <c r="G1506">
        <f t="shared" si="232"/>
        <v>7.7714744073453108</v>
      </c>
    </row>
    <row r="1507" spans="2:7" x14ac:dyDescent="0.25">
      <c r="B1507">
        <v>7</v>
      </c>
      <c r="C1507">
        <v>80</v>
      </c>
      <c r="D1507" t="s">
        <v>1499</v>
      </c>
      <c r="E1507">
        <v>65444596.2774029</v>
      </c>
      <c r="F1507">
        <f t="shared" si="231"/>
        <v>6.583333333333333</v>
      </c>
      <c r="G1507">
        <f t="shared" si="232"/>
        <v>7.8158737929220647</v>
      </c>
    </row>
    <row r="1508" spans="2:7" x14ac:dyDescent="0.25">
      <c r="B1508">
        <v>7</v>
      </c>
      <c r="C1508">
        <v>81</v>
      </c>
      <c r="D1508" t="s">
        <v>1500</v>
      </c>
      <c r="E1508">
        <v>47467826.1868582</v>
      </c>
      <c r="F1508">
        <f t="shared" si="231"/>
        <v>6.666666666666667</v>
      </c>
      <c r="G1508">
        <f t="shared" si="232"/>
        <v>7.6763993434379927</v>
      </c>
    </row>
    <row r="1509" spans="2:7" x14ac:dyDescent="0.25">
      <c r="B1509">
        <v>7</v>
      </c>
      <c r="C1509">
        <v>82</v>
      </c>
      <c r="D1509" t="s">
        <v>1501</v>
      </c>
      <c r="E1509">
        <v>74425264.170887098</v>
      </c>
      <c r="F1509">
        <f t="shared" si="231"/>
        <v>6.75</v>
      </c>
      <c r="G1509">
        <f t="shared" si="232"/>
        <v>7.8717203848404944</v>
      </c>
    </row>
    <row r="1510" spans="2:7" x14ac:dyDescent="0.25">
      <c r="B1510">
        <v>7</v>
      </c>
      <c r="C1510">
        <v>83</v>
      </c>
      <c r="D1510" t="s">
        <v>1502</v>
      </c>
      <c r="E1510">
        <v>62298520.955903798</v>
      </c>
      <c r="F1510">
        <f t="shared" si="231"/>
        <v>6.833333333333333</v>
      </c>
      <c r="G1510">
        <f t="shared" si="232"/>
        <v>7.7944777360923254</v>
      </c>
    </row>
    <row r="1511" spans="2:7" x14ac:dyDescent="0.25">
      <c r="B1511">
        <v>7</v>
      </c>
      <c r="C1511">
        <v>84</v>
      </c>
      <c r="D1511" t="s">
        <v>1503</v>
      </c>
      <c r="E1511">
        <v>60881593.659075201</v>
      </c>
      <c r="F1511">
        <f t="shared" si="231"/>
        <v>6.916666666666667</v>
      </c>
      <c r="G1511">
        <f t="shared" si="232"/>
        <v>7.7844860121640238</v>
      </c>
    </row>
    <row r="1512" spans="2:7" x14ac:dyDescent="0.25">
      <c r="B1512">
        <v>7</v>
      </c>
      <c r="C1512">
        <v>85</v>
      </c>
      <c r="D1512" t="s">
        <v>1504</v>
      </c>
      <c r="E1512">
        <v>42249812.3908244</v>
      </c>
      <c r="F1512">
        <f t="shared" si="231"/>
        <v>7</v>
      </c>
      <c r="G1512">
        <f t="shared" si="232"/>
        <v>7.625824784816821</v>
      </c>
    </row>
    <row r="1513" spans="2:7" x14ac:dyDescent="0.25">
      <c r="B1513">
        <v>7</v>
      </c>
      <c r="C1513">
        <v>86</v>
      </c>
      <c r="D1513" t="s">
        <v>1505</v>
      </c>
      <c r="E1513">
        <v>57964393.046524599</v>
      </c>
      <c r="F1513">
        <f t="shared" si="231"/>
        <v>7.083333333333333</v>
      </c>
      <c r="G1513">
        <f t="shared" si="232"/>
        <v>7.7631612926646447</v>
      </c>
    </row>
    <row r="1514" spans="2:7" x14ac:dyDescent="0.25">
      <c r="B1514">
        <v>7</v>
      </c>
      <c r="C1514">
        <v>87</v>
      </c>
      <c r="D1514" t="s">
        <v>1506</v>
      </c>
      <c r="E1514">
        <v>62396882.108749703</v>
      </c>
      <c r="F1514">
        <f t="shared" si="231"/>
        <v>7.166666666666667</v>
      </c>
      <c r="G1514">
        <f t="shared" si="232"/>
        <v>7.7951628890927527</v>
      </c>
    </row>
    <row r="1515" spans="2:7" x14ac:dyDescent="0.25">
      <c r="B1515">
        <v>7</v>
      </c>
      <c r="C1515">
        <v>88</v>
      </c>
      <c r="D1515" t="s">
        <v>1507</v>
      </c>
      <c r="E1515">
        <v>54022474.335513599</v>
      </c>
      <c r="F1515">
        <f t="shared" si="231"/>
        <v>7.25</v>
      </c>
      <c r="G1515">
        <f t="shared" si="232"/>
        <v>7.7325744718479221</v>
      </c>
    </row>
    <row r="1516" spans="2:7" x14ac:dyDescent="0.25">
      <c r="B1516">
        <v>7</v>
      </c>
      <c r="C1516">
        <v>89</v>
      </c>
      <c r="D1516" t="s">
        <v>1508</v>
      </c>
      <c r="E1516">
        <v>59003810.190961003</v>
      </c>
      <c r="F1516">
        <f t="shared" si="231"/>
        <v>7.333333333333333</v>
      </c>
      <c r="G1516">
        <f t="shared" si="232"/>
        <v>7.7708800572604551</v>
      </c>
    </row>
    <row r="1517" spans="2:7" x14ac:dyDescent="0.25">
      <c r="B1517">
        <v>7</v>
      </c>
      <c r="C1517">
        <v>90</v>
      </c>
      <c r="D1517" t="s">
        <v>1509</v>
      </c>
      <c r="E1517">
        <v>66251417.376428798</v>
      </c>
      <c r="F1517">
        <f t="shared" si="231"/>
        <v>7.416666666666667</v>
      </c>
      <c r="G1517">
        <f t="shared" si="232"/>
        <v>7.8211951739624626</v>
      </c>
    </row>
    <row r="1518" spans="2:7" x14ac:dyDescent="0.25">
      <c r="B1518">
        <v>7</v>
      </c>
      <c r="C1518">
        <v>91</v>
      </c>
      <c r="D1518" t="s">
        <v>1510</v>
      </c>
      <c r="E1518">
        <v>55767052.527914703</v>
      </c>
      <c r="F1518">
        <f t="shared" si="231"/>
        <v>7.5</v>
      </c>
      <c r="G1518">
        <f t="shared" si="232"/>
        <v>7.7463776912068276</v>
      </c>
    </row>
    <row r="1519" spans="2:7" x14ac:dyDescent="0.25">
      <c r="B1519">
        <v>7</v>
      </c>
      <c r="C1519">
        <v>92</v>
      </c>
      <c r="D1519" t="s">
        <v>1511</v>
      </c>
      <c r="E1519">
        <v>55852789.568302102</v>
      </c>
      <c r="F1519">
        <f t="shared" si="231"/>
        <v>7.583333333333333</v>
      </c>
      <c r="G1519">
        <f t="shared" si="232"/>
        <v>7.7470448688368734</v>
      </c>
    </row>
    <row r="1520" spans="2:7" x14ac:dyDescent="0.25">
      <c r="B1520">
        <v>7</v>
      </c>
      <c r="C1520">
        <v>93</v>
      </c>
      <c r="D1520" t="s">
        <v>1512</v>
      </c>
      <c r="E1520">
        <v>48491641.776048101</v>
      </c>
      <c r="F1520">
        <f t="shared" si="231"/>
        <v>7.666666666666667</v>
      </c>
      <c r="G1520">
        <f t="shared" si="232"/>
        <v>7.68566688822375</v>
      </c>
    </row>
    <row r="1521" spans="2:7" x14ac:dyDescent="0.25">
      <c r="B1521">
        <v>7</v>
      </c>
      <c r="C1521">
        <v>94</v>
      </c>
      <c r="D1521" t="s">
        <v>1513</v>
      </c>
      <c r="E1521">
        <v>69995695.259197697</v>
      </c>
      <c r="F1521">
        <f t="shared" si="231"/>
        <v>7.75</v>
      </c>
      <c r="G1521">
        <f t="shared" si="232"/>
        <v>7.8450713316904963</v>
      </c>
    </row>
    <row r="1522" spans="2:7" x14ac:dyDescent="0.25">
      <c r="B1522">
        <v>7</v>
      </c>
      <c r="C1522">
        <v>95</v>
      </c>
      <c r="D1522" t="s">
        <v>1514</v>
      </c>
      <c r="E1522">
        <v>48475505.7392013</v>
      </c>
      <c r="F1522">
        <f t="shared" si="231"/>
        <v>7.833333333333333</v>
      </c>
      <c r="G1522">
        <f t="shared" si="232"/>
        <v>7.6855223487171926</v>
      </c>
    </row>
    <row r="1523" spans="2:7" x14ac:dyDescent="0.25">
      <c r="B1523">
        <v>7</v>
      </c>
      <c r="C1523">
        <v>96</v>
      </c>
      <c r="D1523" t="s">
        <v>1515</v>
      </c>
      <c r="E1523">
        <v>56185818.076213799</v>
      </c>
      <c r="F1523">
        <f t="shared" si="231"/>
        <v>7.916666666666667</v>
      </c>
      <c r="G1523">
        <f t="shared" si="232"/>
        <v>7.7496267086563524</v>
      </c>
    </row>
    <row r="1524" spans="2:7" x14ac:dyDescent="0.25">
      <c r="B1524">
        <v>7</v>
      </c>
      <c r="C1524">
        <v>97</v>
      </c>
      <c r="D1524" t="s">
        <v>1516</v>
      </c>
      <c r="E1524">
        <v>55530022.344754599</v>
      </c>
      <c r="F1524">
        <f t="shared" si="231"/>
        <v>8</v>
      </c>
      <c r="G1524">
        <f t="shared" si="232"/>
        <v>7.744527848228584</v>
      </c>
    </row>
    <row r="1525" spans="2:7" x14ac:dyDescent="0.25">
      <c r="B1525">
        <v>7</v>
      </c>
      <c r="C1525">
        <v>98</v>
      </c>
      <c r="D1525" t="s">
        <v>1517</v>
      </c>
      <c r="E1525">
        <v>44225561.629990101</v>
      </c>
      <c r="F1525">
        <f t="shared" si="231"/>
        <v>8.0833333333333339</v>
      </c>
      <c r="G1525">
        <f t="shared" si="232"/>
        <v>7.6456733568165109</v>
      </c>
    </row>
    <row r="1526" spans="2:7" x14ac:dyDescent="0.25">
      <c r="B1526">
        <v>7</v>
      </c>
      <c r="C1526">
        <v>99</v>
      </c>
      <c r="D1526" t="s">
        <v>1518</v>
      </c>
      <c r="E1526">
        <v>50528219.510666899</v>
      </c>
      <c r="F1526">
        <f t="shared" si="231"/>
        <v>8.1666666666666661</v>
      </c>
      <c r="G1526">
        <f t="shared" si="232"/>
        <v>7.7035339950457482</v>
      </c>
    </row>
    <row r="1527" spans="2:7" x14ac:dyDescent="0.25">
      <c r="B1527">
        <v>7</v>
      </c>
      <c r="C1527">
        <v>100</v>
      </c>
      <c r="D1527" t="s">
        <v>1519</v>
      </c>
      <c r="E1527">
        <v>52059617.129504599</v>
      </c>
      <c r="F1527">
        <f t="shared" si="231"/>
        <v>8.25</v>
      </c>
      <c r="G1527">
        <f t="shared" si="232"/>
        <v>7.7165009697825351</v>
      </c>
    </row>
    <row r="1528" spans="2:7" x14ac:dyDescent="0.25">
      <c r="B1528">
        <v>7</v>
      </c>
      <c r="C1528">
        <v>101</v>
      </c>
      <c r="D1528" t="s">
        <v>1520</v>
      </c>
      <c r="E1528">
        <v>56220320.389293902</v>
      </c>
      <c r="F1528">
        <f t="shared" si="231"/>
        <v>8.3333333333333339</v>
      </c>
      <c r="G1528">
        <f t="shared" si="232"/>
        <v>7.7498933162430674</v>
      </c>
    </row>
    <row r="1529" spans="2:7" x14ac:dyDescent="0.25">
      <c r="B1529">
        <v>7</v>
      </c>
      <c r="C1529">
        <v>102</v>
      </c>
      <c r="D1529" t="s">
        <v>1521</v>
      </c>
      <c r="E1529">
        <v>56906086.370036602</v>
      </c>
      <c r="F1529">
        <f t="shared" si="231"/>
        <v>8.4166666666666661</v>
      </c>
      <c r="G1529">
        <f t="shared" si="232"/>
        <v>7.7551587186896462</v>
      </c>
    </row>
    <row r="1530" spans="2:7" x14ac:dyDescent="0.25">
      <c r="B1530">
        <v>7</v>
      </c>
      <c r="C1530">
        <v>103</v>
      </c>
      <c r="D1530" t="s">
        <v>1522</v>
      </c>
      <c r="E1530">
        <v>52237320.856485397</v>
      </c>
      <c r="F1530">
        <f t="shared" si="231"/>
        <v>8.5</v>
      </c>
      <c r="G1530">
        <f t="shared" si="232"/>
        <v>7.7179808947777024</v>
      </c>
    </row>
    <row r="1531" spans="2:7" x14ac:dyDescent="0.25">
      <c r="B1531">
        <v>7</v>
      </c>
      <c r="C1531">
        <v>104</v>
      </c>
      <c r="D1531" t="s">
        <v>1523</v>
      </c>
      <c r="E1531">
        <v>42108516.516202897</v>
      </c>
      <c r="F1531">
        <f t="shared" si="231"/>
        <v>8.5833333333333339</v>
      </c>
      <c r="G1531">
        <f t="shared" si="232"/>
        <v>7.624369941487334</v>
      </c>
    </row>
    <row r="1532" spans="2:7" x14ac:dyDescent="0.25">
      <c r="B1532">
        <v>7</v>
      </c>
      <c r="C1532">
        <v>105</v>
      </c>
      <c r="D1532" t="s">
        <v>1524</v>
      </c>
      <c r="E1532">
        <v>45739457.2775314</v>
      </c>
      <c r="F1532">
        <f t="shared" si="231"/>
        <v>8.6666666666666661</v>
      </c>
      <c r="G1532">
        <f t="shared" si="232"/>
        <v>7.6602910071712182</v>
      </c>
    </row>
    <row r="1533" spans="2:7" x14ac:dyDescent="0.25">
      <c r="B1533">
        <v>7</v>
      </c>
      <c r="C1533">
        <v>106</v>
      </c>
      <c r="D1533" t="s">
        <v>1525</v>
      </c>
      <c r="E1533">
        <v>47474761.368300699</v>
      </c>
      <c r="F1533">
        <f t="shared" si="231"/>
        <v>8.75</v>
      </c>
      <c r="G1533">
        <f t="shared" si="232"/>
        <v>7.6764627904350542</v>
      </c>
    </row>
    <row r="1534" spans="2:7" x14ac:dyDescent="0.25">
      <c r="B1534">
        <v>7</v>
      </c>
      <c r="C1534">
        <v>107</v>
      </c>
      <c r="D1534" t="s">
        <v>1526</v>
      </c>
      <c r="E1534">
        <v>58436745.590762399</v>
      </c>
      <c r="F1534">
        <f t="shared" si="231"/>
        <v>8.8333333333333339</v>
      </c>
      <c r="G1534">
        <f t="shared" si="232"/>
        <v>7.7666860215790088</v>
      </c>
    </row>
    <row r="1535" spans="2:7" x14ac:dyDescent="0.25">
      <c r="B1535">
        <v>7</v>
      </c>
      <c r="C1535">
        <v>108</v>
      </c>
      <c r="D1535" t="s">
        <v>1527</v>
      </c>
      <c r="E1535">
        <v>62564345.260693699</v>
      </c>
      <c r="F1535">
        <f t="shared" si="231"/>
        <v>8.9166666666666661</v>
      </c>
      <c r="G1535">
        <f t="shared" si="232"/>
        <v>7.7963269040097094</v>
      </c>
    </row>
    <row r="1536" spans="2:7" x14ac:dyDescent="0.25">
      <c r="B1536">
        <v>7</v>
      </c>
      <c r="C1536">
        <v>109</v>
      </c>
      <c r="D1536" t="s">
        <v>1528</v>
      </c>
      <c r="E1536">
        <v>60679074.633773401</v>
      </c>
      <c r="F1536">
        <f t="shared" si="231"/>
        <v>9</v>
      </c>
      <c r="G1536">
        <f t="shared" si="232"/>
        <v>7.7830389491003498</v>
      </c>
    </row>
    <row r="1537" spans="2:7" x14ac:dyDescent="0.25">
      <c r="B1537">
        <v>7</v>
      </c>
      <c r="C1537">
        <v>110</v>
      </c>
      <c r="D1537" t="s">
        <v>1529</v>
      </c>
      <c r="E1537">
        <v>59453825.238624103</v>
      </c>
      <c r="F1537">
        <f t="shared" si="231"/>
        <v>9.0833333333333339</v>
      </c>
      <c r="G1537">
        <f t="shared" si="232"/>
        <v>7.774179802210929</v>
      </c>
    </row>
    <row r="1538" spans="2:7" x14ac:dyDescent="0.25">
      <c r="B1538">
        <v>7</v>
      </c>
      <c r="C1538">
        <v>111</v>
      </c>
      <c r="D1538" t="s">
        <v>1530</v>
      </c>
      <c r="E1538">
        <v>43535336.7338918</v>
      </c>
      <c r="F1538">
        <f t="shared" si="231"/>
        <v>9.1666666666666661</v>
      </c>
      <c r="G1538">
        <f t="shared" si="232"/>
        <v>7.6388419079572492</v>
      </c>
    </row>
    <row r="1539" spans="2:7" x14ac:dyDescent="0.25">
      <c r="B1539">
        <v>7</v>
      </c>
      <c r="C1539">
        <v>112</v>
      </c>
      <c r="D1539" t="s">
        <v>1531</v>
      </c>
      <c r="E1539">
        <v>55991645.130141303</v>
      </c>
      <c r="F1539">
        <f t="shared" si="231"/>
        <v>9.25</v>
      </c>
      <c r="G1539">
        <f t="shared" si="232"/>
        <v>7.7481232279958965</v>
      </c>
    </row>
    <row r="1540" spans="2:7" x14ac:dyDescent="0.25">
      <c r="B1540">
        <v>7</v>
      </c>
      <c r="C1540">
        <v>113</v>
      </c>
      <c r="D1540" t="s">
        <v>1532</v>
      </c>
      <c r="E1540">
        <v>75740837.613705605</v>
      </c>
      <c r="F1540">
        <f t="shared" si="231"/>
        <v>9.3333333333333339</v>
      </c>
      <c r="G1540">
        <f t="shared" si="232"/>
        <v>7.8793301036498571</v>
      </c>
    </row>
    <row r="1541" spans="2:7" x14ac:dyDescent="0.25">
      <c r="B1541">
        <v>7</v>
      </c>
      <c r="C1541">
        <v>114</v>
      </c>
      <c r="D1541" t="s">
        <v>1533</v>
      </c>
      <c r="E1541">
        <v>43532548.208843999</v>
      </c>
      <c r="F1541">
        <f t="shared" si="231"/>
        <v>9.4166666666666661</v>
      </c>
      <c r="G1541">
        <f t="shared" si="232"/>
        <v>7.638814089639574</v>
      </c>
    </row>
    <row r="1542" spans="2:7" x14ac:dyDescent="0.25">
      <c r="B1542">
        <v>7</v>
      </c>
      <c r="C1542">
        <v>115</v>
      </c>
      <c r="D1542" t="s">
        <v>1534</v>
      </c>
      <c r="E1542">
        <v>47503608.354500398</v>
      </c>
      <c r="F1542">
        <f t="shared" si="231"/>
        <v>9.5</v>
      </c>
      <c r="G1542">
        <f t="shared" si="232"/>
        <v>7.6767265997075835</v>
      </c>
    </row>
    <row r="1543" spans="2:7" x14ac:dyDescent="0.25">
      <c r="B1543">
        <v>7</v>
      </c>
      <c r="C1543">
        <v>116</v>
      </c>
      <c r="D1543" t="s">
        <v>1535</v>
      </c>
      <c r="E1543">
        <v>53386060.550551102</v>
      </c>
      <c r="F1543">
        <f t="shared" si="231"/>
        <v>9.5833333333333339</v>
      </c>
      <c r="G1543">
        <f t="shared" si="232"/>
        <v>7.7274278747016947</v>
      </c>
    </row>
    <row r="1544" spans="2:7" x14ac:dyDescent="0.25">
      <c r="B1544">
        <v>7</v>
      </c>
      <c r="C1544">
        <v>117</v>
      </c>
      <c r="D1544" t="s">
        <v>1536</v>
      </c>
      <c r="E1544">
        <v>63045305.234244801</v>
      </c>
      <c r="F1544">
        <f t="shared" si="231"/>
        <v>9.6666666666666661</v>
      </c>
      <c r="G1544">
        <f t="shared" si="232"/>
        <v>7.7996527517056942</v>
      </c>
    </row>
    <row r="1545" spans="2:7" x14ac:dyDescent="0.25">
      <c r="B1545">
        <v>7</v>
      </c>
      <c r="C1545">
        <v>118</v>
      </c>
      <c r="D1545" t="s">
        <v>1537</v>
      </c>
      <c r="E1545">
        <v>61180373.556404598</v>
      </c>
      <c r="F1545">
        <f t="shared" si="231"/>
        <v>9.75</v>
      </c>
      <c r="G1545">
        <f t="shared" si="232"/>
        <v>7.7866121243810875</v>
      </c>
    </row>
    <row r="1546" spans="2:7" x14ac:dyDescent="0.25">
      <c r="B1546">
        <v>7</v>
      </c>
      <c r="C1546">
        <v>119</v>
      </c>
      <c r="D1546" t="s">
        <v>1538</v>
      </c>
      <c r="E1546">
        <v>50916386.897038102</v>
      </c>
      <c r="F1546">
        <f t="shared" si="231"/>
        <v>9.8333333333333339</v>
      </c>
      <c r="G1546">
        <f t="shared" si="232"/>
        <v>7.7068575778890764</v>
      </c>
    </row>
    <row r="1547" spans="2:7" x14ac:dyDescent="0.25">
      <c r="B1547">
        <v>7</v>
      </c>
      <c r="C1547">
        <v>120</v>
      </c>
      <c r="D1547" t="s">
        <v>1539</v>
      </c>
      <c r="E1547">
        <v>67275153.157525003</v>
      </c>
      <c r="F1547">
        <f t="shared" si="231"/>
        <v>9.9166666666666661</v>
      </c>
      <c r="G1547">
        <f t="shared" si="232"/>
        <v>7.8278546951447074</v>
      </c>
    </row>
    <row r="1548" spans="2:7" x14ac:dyDescent="0.25">
      <c r="B1548">
        <v>7</v>
      </c>
      <c r="C1548">
        <v>121</v>
      </c>
      <c r="D1548" t="s">
        <v>1540</v>
      </c>
      <c r="E1548">
        <v>52913775.821481898</v>
      </c>
      <c r="F1548">
        <f t="shared" si="231"/>
        <v>10</v>
      </c>
      <c r="G1548">
        <f t="shared" si="232"/>
        <v>7.7235687530256456</v>
      </c>
    </row>
    <row r="1549" spans="2:7" x14ac:dyDescent="0.25">
      <c r="B1549">
        <v>7</v>
      </c>
      <c r="C1549">
        <v>122</v>
      </c>
      <c r="D1549" t="s">
        <v>1541</v>
      </c>
      <c r="E1549">
        <v>58570524.527234301</v>
      </c>
      <c r="F1549">
        <f t="shared" si="231"/>
        <v>10.083333333333334</v>
      </c>
      <c r="G1549">
        <f t="shared" si="232"/>
        <v>7.7676791133614662</v>
      </c>
    </row>
    <row r="1550" spans="2:7" x14ac:dyDescent="0.25">
      <c r="B1550">
        <v>7</v>
      </c>
      <c r="C1550">
        <v>123</v>
      </c>
      <c r="D1550" t="s">
        <v>1542</v>
      </c>
      <c r="E1550">
        <v>58112295.465439297</v>
      </c>
      <c r="F1550">
        <f t="shared" si="231"/>
        <v>10.166666666666666</v>
      </c>
      <c r="G1550">
        <f t="shared" si="232"/>
        <v>7.7642680306321008</v>
      </c>
    </row>
    <row r="1551" spans="2:7" x14ac:dyDescent="0.25">
      <c r="B1551">
        <v>7</v>
      </c>
      <c r="C1551">
        <v>124</v>
      </c>
      <c r="D1551" t="s">
        <v>1543</v>
      </c>
      <c r="E1551">
        <v>56630363.539194897</v>
      </c>
      <c r="F1551">
        <f t="shared" si="231"/>
        <v>10.25</v>
      </c>
      <c r="G1551">
        <f t="shared" si="232"/>
        <v>7.753049349593323</v>
      </c>
    </row>
    <row r="1552" spans="2:7" x14ac:dyDescent="0.25">
      <c r="B1552">
        <v>7</v>
      </c>
      <c r="C1552">
        <v>125</v>
      </c>
      <c r="D1552" t="s">
        <v>1544</v>
      </c>
      <c r="E1552">
        <v>70630328.467661902</v>
      </c>
      <c r="F1552">
        <f t="shared" si="231"/>
        <v>10.333333333333334</v>
      </c>
      <c r="G1552">
        <f t="shared" si="232"/>
        <v>7.8489912259504644</v>
      </c>
    </row>
    <row r="1553" spans="2:7" x14ac:dyDescent="0.25">
      <c r="B1553">
        <v>7</v>
      </c>
      <c r="C1553">
        <v>126</v>
      </c>
      <c r="D1553" t="s">
        <v>1545</v>
      </c>
      <c r="E1553">
        <v>58414082.978755496</v>
      </c>
      <c r="F1553">
        <f t="shared" si="231"/>
        <v>10.416666666666666</v>
      </c>
      <c r="G1553">
        <f t="shared" si="232"/>
        <v>7.766517563253398</v>
      </c>
    </row>
    <row r="1554" spans="2:7" x14ac:dyDescent="0.25">
      <c r="B1554">
        <v>7</v>
      </c>
      <c r="C1554">
        <v>127</v>
      </c>
      <c r="D1554" t="s">
        <v>1546</v>
      </c>
      <c r="E1554">
        <v>45562802.433904298</v>
      </c>
      <c r="F1554">
        <f t="shared" si="231"/>
        <v>10.5</v>
      </c>
      <c r="G1554">
        <f t="shared" si="232"/>
        <v>7.6586104284042138</v>
      </c>
    </row>
    <row r="1555" spans="2:7" x14ac:dyDescent="0.25">
      <c r="B1555">
        <v>7</v>
      </c>
      <c r="C1555">
        <v>128</v>
      </c>
      <c r="D1555" t="s">
        <v>1547</v>
      </c>
      <c r="E1555">
        <v>68972613.092523798</v>
      </c>
      <c r="F1555">
        <f t="shared" ref="F1555:F1618" si="233">(C1555-1)*5/60</f>
        <v>10.583333333333334</v>
      </c>
      <c r="G1555">
        <f t="shared" ref="G1555:G1618" si="234">LOG10(E1555)</f>
        <v>7.8386766799568415</v>
      </c>
    </row>
    <row r="1556" spans="2:7" x14ac:dyDescent="0.25">
      <c r="B1556">
        <v>7</v>
      </c>
      <c r="C1556">
        <v>129</v>
      </c>
      <c r="D1556" t="s">
        <v>1548</v>
      </c>
      <c r="E1556">
        <v>52309905.257430598</v>
      </c>
      <c r="F1556">
        <f t="shared" si="233"/>
        <v>10.666666666666666</v>
      </c>
      <c r="G1556">
        <f t="shared" si="234"/>
        <v>7.718583933443373</v>
      </c>
    </row>
    <row r="1557" spans="2:7" x14ac:dyDescent="0.25">
      <c r="B1557">
        <v>7</v>
      </c>
      <c r="C1557">
        <v>130</v>
      </c>
      <c r="D1557" t="s">
        <v>1549</v>
      </c>
      <c r="E1557">
        <v>56632754.410163499</v>
      </c>
      <c r="F1557">
        <f t="shared" si="233"/>
        <v>10.75</v>
      </c>
      <c r="G1557">
        <f t="shared" si="234"/>
        <v>7.7530676846363198</v>
      </c>
    </row>
    <row r="1558" spans="2:7" x14ac:dyDescent="0.25">
      <c r="B1558">
        <v>7</v>
      </c>
      <c r="C1558">
        <v>131</v>
      </c>
      <c r="D1558" t="s">
        <v>1550</v>
      </c>
      <c r="E1558">
        <v>67652438.713750601</v>
      </c>
      <c r="F1558">
        <f t="shared" si="233"/>
        <v>10.833333333333334</v>
      </c>
      <c r="G1558">
        <f t="shared" si="234"/>
        <v>7.8302834565261801</v>
      </c>
    </row>
    <row r="1559" spans="2:7" x14ac:dyDescent="0.25">
      <c r="B1559">
        <v>7</v>
      </c>
      <c r="C1559">
        <v>132</v>
      </c>
      <c r="D1559" t="s">
        <v>1551</v>
      </c>
      <c r="E1559">
        <v>55411652.030423701</v>
      </c>
      <c r="F1559">
        <f t="shared" si="233"/>
        <v>10.916666666666666</v>
      </c>
      <c r="G1559">
        <f t="shared" si="234"/>
        <v>7.7436010983100871</v>
      </c>
    </row>
    <row r="1560" spans="2:7" x14ac:dyDescent="0.25">
      <c r="B1560">
        <v>7</v>
      </c>
      <c r="C1560">
        <v>133</v>
      </c>
      <c r="D1560" t="s">
        <v>1552</v>
      </c>
      <c r="E1560">
        <v>55879745.844043799</v>
      </c>
      <c r="F1560">
        <f t="shared" si="233"/>
        <v>11</v>
      </c>
      <c r="G1560">
        <f t="shared" si="234"/>
        <v>7.747254422159747</v>
      </c>
    </row>
    <row r="1561" spans="2:7" x14ac:dyDescent="0.25">
      <c r="B1561">
        <v>7</v>
      </c>
      <c r="C1561">
        <v>134</v>
      </c>
      <c r="D1561" t="s">
        <v>1553</v>
      </c>
      <c r="E1561">
        <v>65116979.567541897</v>
      </c>
      <c r="F1561">
        <f t="shared" si="233"/>
        <v>11.083333333333334</v>
      </c>
      <c r="G1561">
        <f t="shared" si="234"/>
        <v>7.8136942477231015</v>
      </c>
    </row>
    <row r="1562" spans="2:7" x14ac:dyDescent="0.25">
      <c r="B1562">
        <v>7</v>
      </c>
      <c r="C1562">
        <v>135</v>
      </c>
      <c r="D1562" t="s">
        <v>1554</v>
      </c>
      <c r="E1562">
        <v>63493259.856649801</v>
      </c>
      <c r="F1562">
        <f t="shared" si="233"/>
        <v>11.166666666666666</v>
      </c>
      <c r="G1562">
        <f t="shared" si="234"/>
        <v>7.8027276250962601</v>
      </c>
    </row>
    <row r="1563" spans="2:7" x14ac:dyDescent="0.25">
      <c r="B1563">
        <v>7</v>
      </c>
      <c r="C1563">
        <v>136</v>
      </c>
      <c r="D1563" t="s">
        <v>1555</v>
      </c>
      <c r="E1563">
        <v>60766533.610324502</v>
      </c>
      <c r="F1563">
        <f t="shared" si="233"/>
        <v>11.25</v>
      </c>
      <c r="G1563">
        <f t="shared" si="234"/>
        <v>7.7836644629912914</v>
      </c>
    </row>
    <row r="1564" spans="2:7" x14ac:dyDescent="0.25">
      <c r="B1564">
        <v>7</v>
      </c>
      <c r="C1564">
        <v>137</v>
      </c>
      <c r="D1564" t="s">
        <v>1556</v>
      </c>
      <c r="E1564">
        <v>61573315.498989202</v>
      </c>
      <c r="F1564">
        <f t="shared" si="233"/>
        <v>11.333333333333334</v>
      </c>
      <c r="G1564">
        <f t="shared" si="234"/>
        <v>7.7893925393986656</v>
      </c>
    </row>
    <row r="1565" spans="2:7" x14ac:dyDescent="0.25">
      <c r="B1565">
        <v>7</v>
      </c>
      <c r="C1565">
        <v>138</v>
      </c>
      <c r="D1565" t="s">
        <v>1557</v>
      </c>
      <c r="E1565">
        <v>54153980.754420303</v>
      </c>
      <c r="F1565">
        <f t="shared" si="233"/>
        <v>11.416666666666666</v>
      </c>
      <c r="G1565">
        <f t="shared" si="234"/>
        <v>7.7336303862824085</v>
      </c>
    </row>
    <row r="1566" spans="2:7" x14ac:dyDescent="0.25">
      <c r="B1566">
        <v>7</v>
      </c>
      <c r="C1566">
        <v>139</v>
      </c>
      <c r="D1566" t="s">
        <v>1558</v>
      </c>
      <c r="E1566">
        <v>61308515.388308801</v>
      </c>
      <c r="F1566">
        <f t="shared" si="233"/>
        <v>11.5</v>
      </c>
      <c r="G1566">
        <f t="shared" si="234"/>
        <v>7.7875207996295712</v>
      </c>
    </row>
    <row r="1567" spans="2:7" x14ac:dyDescent="0.25">
      <c r="B1567">
        <v>7</v>
      </c>
      <c r="C1567">
        <v>140</v>
      </c>
      <c r="D1567" t="s">
        <v>1559</v>
      </c>
      <c r="E1567">
        <v>78547408.230482399</v>
      </c>
      <c r="F1567">
        <f t="shared" si="233"/>
        <v>11.583333333333334</v>
      </c>
      <c r="G1567">
        <f t="shared" si="234"/>
        <v>7.8951318595253266</v>
      </c>
    </row>
    <row r="1568" spans="2:7" x14ac:dyDescent="0.25">
      <c r="B1568">
        <v>7</v>
      </c>
      <c r="C1568">
        <v>141</v>
      </c>
      <c r="D1568" t="s">
        <v>1560</v>
      </c>
      <c r="E1568">
        <v>66222679.298571803</v>
      </c>
      <c r="F1568">
        <f t="shared" si="233"/>
        <v>11.666666666666666</v>
      </c>
      <c r="G1568">
        <f t="shared" si="234"/>
        <v>7.8210067478604124</v>
      </c>
    </row>
    <row r="1569" spans="2:7" x14ac:dyDescent="0.25">
      <c r="B1569">
        <v>7</v>
      </c>
      <c r="C1569">
        <v>142</v>
      </c>
      <c r="D1569" t="s">
        <v>1561</v>
      </c>
      <c r="E1569">
        <v>64041790.002555102</v>
      </c>
      <c r="F1569">
        <f t="shared" si="233"/>
        <v>11.75</v>
      </c>
      <c r="G1569">
        <f t="shared" si="234"/>
        <v>7.8064634621818021</v>
      </c>
    </row>
    <row r="1570" spans="2:7" x14ac:dyDescent="0.25">
      <c r="B1570">
        <v>7</v>
      </c>
      <c r="C1570">
        <v>143</v>
      </c>
      <c r="D1570" t="s">
        <v>1562</v>
      </c>
      <c r="E1570">
        <v>55367104.142346099</v>
      </c>
      <c r="F1570">
        <f t="shared" si="233"/>
        <v>11.833333333333334</v>
      </c>
      <c r="G1570">
        <f t="shared" si="234"/>
        <v>7.7432518092643559</v>
      </c>
    </row>
    <row r="1571" spans="2:7" x14ac:dyDescent="0.25">
      <c r="B1571">
        <v>7</v>
      </c>
      <c r="C1571">
        <v>144</v>
      </c>
      <c r="D1571" t="s">
        <v>1563</v>
      </c>
      <c r="E1571">
        <v>58315392.837649897</v>
      </c>
      <c r="F1571">
        <f t="shared" si="233"/>
        <v>11.916666666666666</v>
      </c>
      <c r="G1571">
        <f t="shared" si="234"/>
        <v>7.7657832055667395</v>
      </c>
    </row>
    <row r="1572" spans="2:7" x14ac:dyDescent="0.25">
      <c r="B1572">
        <v>7</v>
      </c>
      <c r="C1572">
        <v>145</v>
      </c>
      <c r="D1572" t="s">
        <v>1564</v>
      </c>
      <c r="E1572">
        <v>59677868.001892999</v>
      </c>
      <c r="F1572">
        <f t="shared" si="233"/>
        <v>12</v>
      </c>
      <c r="G1572">
        <f t="shared" si="234"/>
        <v>7.7758132995257334</v>
      </c>
    </row>
    <row r="1573" spans="2:7" x14ac:dyDescent="0.25">
      <c r="B1573">
        <v>7</v>
      </c>
      <c r="C1573">
        <v>146</v>
      </c>
      <c r="D1573" t="s">
        <v>1565</v>
      </c>
      <c r="E1573">
        <v>77473116.232325196</v>
      </c>
      <c r="F1573">
        <f t="shared" si="233"/>
        <v>12.083333333333334</v>
      </c>
      <c r="G1573">
        <f t="shared" si="234"/>
        <v>7.8891510251197428</v>
      </c>
    </row>
    <row r="1574" spans="2:7" x14ac:dyDescent="0.25">
      <c r="B1574">
        <v>7</v>
      </c>
      <c r="C1574">
        <v>147</v>
      </c>
      <c r="D1574" t="s">
        <v>1566</v>
      </c>
      <c r="E1574">
        <v>63418252.982709497</v>
      </c>
      <c r="F1574">
        <f t="shared" si="233"/>
        <v>12.166666666666666</v>
      </c>
      <c r="G1574">
        <f t="shared" si="234"/>
        <v>7.802214274108298</v>
      </c>
    </row>
    <row r="1575" spans="2:7" x14ac:dyDescent="0.25">
      <c r="B1575">
        <v>7</v>
      </c>
      <c r="C1575">
        <v>148</v>
      </c>
      <c r="D1575" t="s">
        <v>1567</v>
      </c>
      <c r="E1575">
        <v>64028626.028442502</v>
      </c>
      <c r="F1575">
        <f t="shared" si="233"/>
        <v>12.25</v>
      </c>
      <c r="G1575">
        <f t="shared" si="234"/>
        <v>7.8063741825259019</v>
      </c>
    </row>
    <row r="1576" spans="2:7" x14ac:dyDescent="0.25">
      <c r="B1576">
        <v>7</v>
      </c>
      <c r="C1576">
        <v>149</v>
      </c>
      <c r="D1576" t="s">
        <v>1568</v>
      </c>
      <c r="E1576">
        <v>77512482.608085796</v>
      </c>
      <c r="F1576">
        <f t="shared" si="233"/>
        <v>12.333333333333334</v>
      </c>
      <c r="G1576">
        <f t="shared" si="234"/>
        <v>7.8893716469099084</v>
      </c>
    </row>
    <row r="1577" spans="2:7" x14ac:dyDescent="0.25">
      <c r="B1577">
        <v>7</v>
      </c>
      <c r="C1577">
        <v>150</v>
      </c>
      <c r="D1577" t="s">
        <v>1569</v>
      </c>
      <c r="E1577">
        <v>73978958.215397105</v>
      </c>
      <c r="F1577">
        <f t="shared" si="233"/>
        <v>12.416666666666666</v>
      </c>
      <c r="G1577">
        <f t="shared" si="234"/>
        <v>7.869108211211735</v>
      </c>
    </row>
    <row r="1578" spans="2:7" x14ac:dyDescent="0.25">
      <c r="B1578">
        <v>7</v>
      </c>
      <c r="C1578">
        <v>151</v>
      </c>
      <c r="D1578" t="s">
        <v>1570</v>
      </c>
      <c r="E1578">
        <v>60756424.742453098</v>
      </c>
      <c r="F1578">
        <f t="shared" si="233"/>
        <v>12.5</v>
      </c>
      <c r="G1578">
        <f t="shared" si="234"/>
        <v>7.7835922095569696</v>
      </c>
    </row>
    <row r="1579" spans="2:7" x14ac:dyDescent="0.25">
      <c r="B1579">
        <v>7</v>
      </c>
      <c r="C1579">
        <v>152</v>
      </c>
      <c r="D1579" t="s">
        <v>1571</v>
      </c>
      <c r="E1579">
        <v>62799946.5188068</v>
      </c>
      <c r="F1579">
        <f t="shared" si="233"/>
        <v>12.583333333333334</v>
      </c>
      <c r="G1579">
        <f t="shared" si="234"/>
        <v>7.7979592738869261</v>
      </c>
    </row>
    <row r="1580" spans="2:7" x14ac:dyDescent="0.25">
      <c r="B1580">
        <v>7</v>
      </c>
      <c r="C1580">
        <v>153</v>
      </c>
      <c r="D1580" t="s">
        <v>1572</v>
      </c>
      <c r="E1580">
        <v>69015455.406792894</v>
      </c>
      <c r="F1580">
        <f t="shared" si="233"/>
        <v>12.666666666666666</v>
      </c>
      <c r="G1580">
        <f t="shared" si="234"/>
        <v>7.8389463580743666</v>
      </c>
    </row>
    <row r="1581" spans="2:7" x14ac:dyDescent="0.25">
      <c r="B1581">
        <v>7</v>
      </c>
      <c r="C1581">
        <v>154</v>
      </c>
      <c r="D1581" t="s">
        <v>1573</v>
      </c>
      <c r="E1581">
        <v>67080700.711828902</v>
      </c>
      <c r="F1581">
        <f t="shared" si="233"/>
        <v>12.75</v>
      </c>
      <c r="G1581">
        <f t="shared" si="234"/>
        <v>7.8265975905126304</v>
      </c>
    </row>
    <row r="1582" spans="2:7" x14ac:dyDescent="0.25">
      <c r="B1582">
        <v>7</v>
      </c>
      <c r="C1582">
        <v>155</v>
      </c>
      <c r="D1582" t="s">
        <v>1574</v>
      </c>
      <c r="E1582">
        <v>85861637.316861302</v>
      </c>
      <c r="F1582">
        <f t="shared" si="233"/>
        <v>12.833333333333334</v>
      </c>
      <c r="G1582">
        <f t="shared" si="234"/>
        <v>7.9337991658915925</v>
      </c>
    </row>
    <row r="1583" spans="2:7" x14ac:dyDescent="0.25">
      <c r="B1583">
        <v>7</v>
      </c>
      <c r="C1583">
        <v>156</v>
      </c>
      <c r="D1583" t="s">
        <v>1575</v>
      </c>
      <c r="E1583">
        <v>70678624.108590096</v>
      </c>
      <c r="F1583">
        <f t="shared" si="233"/>
        <v>12.916666666666666</v>
      </c>
      <c r="G1583">
        <f t="shared" si="234"/>
        <v>7.8492880865638845</v>
      </c>
    </row>
    <row r="1584" spans="2:7" x14ac:dyDescent="0.25">
      <c r="B1584">
        <v>7</v>
      </c>
      <c r="C1584">
        <v>157</v>
      </c>
      <c r="D1584" t="s">
        <v>1576</v>
      </c>
      <c r="E1584">
        <v>79140554.967517406</v>
      </c>
      <c r="F1584">
        <f t="shared" si="233"/>
        <v>13</v>
      </c>
      <c r="G1584">
        <f t="shared" si="234"/>
        <v>7.8983990913998774</v>
      </c>
    </row>
    <row r="1585" spans="2:7" x14ac:dyDescent="0.25">
      <c r="B1585">
        <v>7</v>
      </c>
      <c r="C1585">
        <v>158</v>
      </c>
      <c r="D1585" t="s">
        <v>1577</v>
      </c>
      <c r="E1585">
        <v>83316666.097064599</v>
      </c>
      <c r="F1585">
        <f t="shared" si="233"/>
        <v>13.083333333333334</v>
      </c>
      <c r="G1585">
        <f t="shared" si="234"/>
        <v>7.9207318833998519</v>
      </c>
    </row>
    <row r="1586" spans="2:7" x14ac:dyDescent="0.25">
      <c r="B1586">
        <v>7</v>
      </c>
      <c r="C1586">
        <v>159</v>
      </c>
      <c r="D1586" t="s">
        <v>1578</v>
      </c>
      <c r="E1586">
        <v>69982262.288957298</v>
      </c>
      <c r="F1586">
        <f t="shared" si="233"/>
        <v>13.166666666666666</v>
      </c>
      <c r="G1586">
        <f t="shared" si="234"/>
        <v>7.8449879776400291</v>
      </c>
    </row>
    <row r="1587" spans="2:7" x14ac:dyDescent="0.25">
      <c r="B1587">
        <v>7</v>
      </c>
      <c r="C1587">
        <v>160</v>
      </c>
      <c r="D1587" t="s">
        <v>1579</v>
      </c>
      <c r="E1587">
        <v>73101081.427623898</v>
      </c>
      <c r="F1587">
        <f t="shared" si="233"/>
        <v>13.25</v>
      </c>
      <c r="G1587">
        <f t="shared" si="234"/>
        <v>7.8639238017810564</v>
      </c>
    </row>
    <row r="1588" spans="2:7" x14ac:dyDescent="0.25">
      <c r="B1588">
        <v>7</v>
      </c>
      <c r="C1588">
        <v>161</v>
      </c>
      <c r="D1588" t="s">
        <v>1580</v>
      </c>
      <c r="E1588">
        <v>89421834.269974902</v>
      </c>
      <c r="F1588">
        <f t="shared" si="233"/>
        <v>13.333333333333334</v>
      </c>
      <c r="G1588">
        <f t="shared" si="234"/>
        <v>7.9514435741112806</v>
      </c>
    </row>
    <row r="1589" spans="2:7" x14ac:dyDescent="0.25">
      <c r="B1589">
        <v>7</v>
      </c>
      <c r="C1589">
        <v>162</v>
      </c>
      <c r="D1589" t="s">
        <v>1581</v>
      </c>
      <c r="E1589">
        <v>71759898.4573742</v>
      </c>
      <c r="F1589">
        <f t="shared" si="233"/>
        <v>13.416666666666666</v>
      </c>
      <c r="G1589">
        <f t="shared" si="234"/>
        <v>7.8558818154954384</v>
      </c>
    </row>
    <row r="1590" spans="2:7" x14ac:dyDescent="0.25">
      <c r="B1590">
        <v>7</v>
      </c>
      <c r="C1590">
        <v>163</v>
      </c>
      <c r="D1590" t="s">
        <v>1582</v>
      </c>
      <c r="E1590">
        <v>76520917.4817518</v>
      </c>
      <c r="F1590">
        <f t="shared" si="233"/>
        <v>13.5</v>
      </c>
      <c r="G1590">
        <f t="shared" si="234"/>
        <v>7.8837801685543347</v>
      </c>
    </row>
    <row r="1591" spans="2:7" x14ac:dyDescent="0.25">
      <c r="B1591">
        <v>7</v>
      </c>
      <c r="C1591">
        <v>164</v>
      </c>
      <c r="D1591" t="s">
        <v>1583</v>
      </c>
      <c r="E1591">
        <v>89018238.050049707</v>
      </c>
      <c r="F1591">
        <f t="shared" si="233"/>
        <v>13.583333333333334</v>
      </c>
      <c r="G1591">
        <f t="shared" si="234"/>
        <v>7.9494789939825221</v>
      </c>
    </row>
    <row r="1592" spans="2:7" x14ac:dyDescent="0.25">
      <c r="B1592">
        <v>7</v>
      </c>
      <c r="C1592">
        <v>165</v>
      </c>
      <c r="D1592" t="s">
        <v>1584</v>
      </c>
      <c r="E1592">
        <v>71500018.776025102</v>
      </c>
      <c r="F1592">
        <f t="shared" si="233"/>
        <v>13.666666666666666</v>
      </c>
      <c r="G1592">
        <f t="shared" si="234"/>
        <v>7.8543061558475564</v>
      </c>
    </row>
    <row r="1593" spans="2:7" x14ac:dyDescent="0.25">
      <c r="B1593">
        <v>7</v>
      </c>
      <c r="C1593">
        <v>166</v>
      </c>
      <c r="D1593" t="s">
        <v>1585</v>
      </c>
      <c r="E1593">
        <v>86878123.621510506</v>
      </c>
      <c r="F1593">
        <f t="shared" si="233"/>
        <v>13.75</v>
      </c>
      <c r="G1593">
        <f t="shared" si="234"/>
        <v>7.9389104325299478</v>
      </c>
    </row>
    <row r="1594" spans="2:7" x14ac:dyDescent="0.25">
      <c r="B1594">
        <v>7</v>
      </c>
      <c r="C1594">
        <v>167</v>
      </c>
      <c r="D1594" t="s">
        <v>1586</v>
      </c>
      <c r="E1594">
        <v>89091897.099449098</v>
      </c>
      <c r="F1594">
        <f t="shared" si="233"/>
        <v>13.833333333333334</v>
      </c>
      <c r="G1594">
        <f t="shared" si="234"/>
        <v>7.9498382067863673</v>
      </c>
    </row>
    <row r="1595" spans="2:7" x14ac:dyDescent="0.25">
      <c r="B1595">
        <v>7</v>
      </c>
      <c r="C1595">
        <v>168</v>
      </c>
      <c r="D1595" t="s">
        <v>1587</v>
      </c>
      <c r="E1595">
        <v>79143432.428243995</v>
      </c>
      <c r="F1595">
        <f t="shared" si="233"/>
        <v>13.916666666666666</v>
      </c>
      <c r="G1595">
        <f t="shared" si="234"/>
        <v>7.8984148815671098</v>
      </c>
    </row>
    <row r="1596" spans="2:7" x14ac:dyDescent="0.25">
      <c r="B1596">
        <v>7</v>
      </c>
      <c r="C1596">
        <v>169</v>
      </c>
      <c r="D1596" t="s">
        <v>1588</v>
      </c>
      <c r="E1596">
        <v>78375637.9017196</v>
      </c>
      <c r="F1596">
        <f t="shared" si="233"/>
        <v>14</v>
      </c>
      <c r="G1596">
        <f t="shared" si="234"/>
        <v>7.89418108858926</v>
      </c>
    </row>
    <row r="1597" spans="2:7" x14ac:dyDescent="0.25">
      <c r="B1597">
        <v>7</v>
      </c>
      <c r="C1597">
        <v>170</v>
      </c>
      <c r="D1597" t="s">
        <v>1589</v>
      </c>
      <c r="E1597">
        <v>86460489.150529996</v>
      </c>
      <c r="F1597">
        <f t="shared" si="233"/>
        <v>14.083333333333334</v>
      </c>
      <c r="G1597">
        <f t="shared" si="234"/>
        <v>7.936817688227185</v>
      </c>
    </row>
    <row r="1598" spans="2:7" x14ac:dyDescent="0.25">
      <c r="B1598">
        <v>7</v>
      </c>
      <c r="C1598">
        <v>171</v>
      </c>
      <c r="D1598" t="s">
        <v>1590</v>
      </c>
      <c r="E1598">
        <v>69122165.648721799</v>
      </c>
      <c r="F1598">
        <f t="shared" si="233"/>
        <v>14.166666666666666</v>
      </c>
      <c r="G1598">
        <f t="shared" si="234"/>
        <v>7.8396173364522568</v>
      </c>
    </row>
    <row r="1599" spans="2:7" x14ac:dyDescent="0.25">
      <c r="B1599">
        <v>7</v>
      </c>
      <c r="C1599">
        <v>172</v>
      </c>
      <c r="D1599" t="s">
        <v>1591</v>
      </c>
      <c r="E1599">
        <v>82836516.694953397</v>
      </c>
      <c r="F1599">
        <f t="shared" si="233"/>
        <v>14.25</v>
      </c>
      <c r="G1599">
        <f t="shared" si="234"/>
        <v>7.918221828367642</v>
      </c>
    </row>
    <row r="1600" spans="2:7" x14ac:dyDescent="0.25">
      <c r="B1600">
        <v>7</v>
      </c>
      <c r="C1600">
        <v>173</v>
      </c>
      <c r="D1600" t="s">
        <v>1592</v>
      </c>
      <c r="E1600">
        <v>85519675.384506002</v>
      </c>
      <c r="F1600">
        <f t="shared" si="233"/>
        <v>14.333333333333334</v>
      </c>
      <c r="G1600">
        <f t="shared" si="234"/>
        <v>7.9320660437093125</v>
      </c>
    </row>
    <row r="1601" spans="2:7" x14ac:dyDescent="0.25">
      <c r="B1601">
        <v>7</v>
      </c>
      <c r="C1601">
        <v>174</v>
      </c>
      <c r="D1601" t="s">
        <v>1593</v>
      </c>
      <c r="E1601">
        <v>83643594.450682595</v>
      </c>
      <c r="F1601">
        <f t="shared" si="233"/>
        <v>14.416666666666666</v>
      </c>
      <c r="G1601">
        <f t="shared" si="234"/>
        <v>7.922432687662547</v>
      </c>
    </row>
    <row r="1602" spans="2:7" x14ac:dyDescent="0.25">
      <c r="B1602">
        <v>7</v>
      </c>
      <c r="C1602">
        <v>175</v>
      </c>
      <c r="D1602" t="s">
        <v>1594</v>
      </c>
      <c r="E1602">
        <v>80768042.771270096</v>
      </c>
      <c r="F1602">
        <f t="shared" si="233"/>
        <v>14.5</v>
      </c>
      <c r="G1602">
        <f t="shared" si="234"/>
        <v>7.9072395588756805</v>
      </c>
    </row>
    <row r="1603" spans="2:7" x14ac:dyDescent="0.25">
      <c r="B1603">
        <v>7</v>
      </c>
      <c r="C1603">
        <v>176</v>
      </c>
      <c r="D1603" t="s">
        <v>1595</v>
      </c>
      <c r="E1603">
        <v>100425010.03667501</v>
      </c>
      <c r="F1603">
        <f t="shared" si="233"/>
        <v>14.583333333333334</v>
      </c>
      <c r="G1603">
        <f t="shared" si="234"/>
        <v>8.0018418838079644</v>
      </c>
    </row>
    <row r="1604" spans="2:7" x14ac:dyDescent="0.25">
      <c r="B1604">
        <v>7</v>
      </c>
      <c r="C1604">
        <v>177</v>
      </c>
      <c r="D1604" t="s">
        <v>1596</v>
      </c>
      <c r="E1604">
        <v>80758382.123902604</v>
      </c>
      <c r="F1604">
        <f t="shared" si="233"/>
        <v>14.666666666666666</v>
      </c>
      <c r="G1604">
        <f t="shared" si="234"/>
        <v>7.9071876099038505</v>
      </c>
    </row>
    <row r="1605" spans="2:7" x14ac:dyDescent="0.25">
      <c r="B1605">
        <v>7</v>
      </c>
      <c r="C1605">
        <v>178</v>
      </c>
      <c r="D1605" t="s">
        <v>1597</v>
      </c>
      <c r="E1605">
        <v>77310420.996254802</v>
      </c>
      <c r="F1605">
        <f t="shared" si="233"/>
        <v>14.75</v>
      </c>
      <c r="G1605">
        <f t="shared" si="234"/>
        <v>7.8882380382408499</v>
      </c>
    </row>
    <row r="1606" spans="2:7" x14ac:dyDescent="0.25">
      <c r="B1606">
        <v>7</v>
      </c>
      <c r="C1606">
        <v>179</v>
      </c>
      <c r="D1606" t="s">
        <v>1598</v>
      </c>
      <c r="E1606">
        <v>103044545.634349</v>
      </c>
      <c r="F1606">
        <f t="shared" si="233"/>
        <v>14.833333333333334</v>
      </c>
      <c r="G1606">
        <f t="shared" si="234"/>
        <v>8.0130250085985288</v>
      </c>
    </row>
    <row r="1607" spans="2:7" x14ac:dyDescent="0.25">
      <c r="B1607">
        <v>7</v>
      </c>
      <c r="C1607">
        <v>180</v>
      </c>
      <c r="D1607" t="s">
        <v>1599</v>
      </c>
      <c r="E1607">
        <v>85240909.838659897</v>
      </c>
      <c r="F1607">
        <f t="shared" si="233"/>
        <v>14.916666666666666</v>
      </c>
      <c r="G1607">
        <f t="shared" si="234"/>
        <v>7.9306480766099803</v>
      </c>
    </row>
    <row r="1608" spans="2:7" x14ac:dyDescent="0.25">
      <c r="B1608">
        <v>7</v>
      </c>
      <c r="C1608">
        <v>181</v>
      </c>
      <c r="D1608" t="s">
        <v>1600</v>
      </c>
      <c r="E1608">
        <v>70642515.200645</v>
      </c>
      <c r="F1608">
        <f t="shared" si="233"/>
        <v>15</v>
      </c>
      <c r="G1608">
        <f t="shared" si="234"/>
        <v>7.8490661537393116</v>
      </c>
    </row>
    <row r="1609" spans="2:7" x14ac:dyDescent="0.25">
      <c r="B1609">
        <v>7</v>
      </c>
      <c r="C1609">
        <v>182</v>
      </c>
      <c r="D1609" t="s">
        <v>1601</v>
      </c>
      <c r="E1609">
        <v>77909933.633810103</v>
      </c>
      <c r="F1609">
        <f t="shared" si="233"/>
        <v>15.083333333333334</v>
      </c>
      <c r="G1609">
        <f t="shared" si="234"/>
        <v>7.8915928344031006</v>
      </c>
    </row>
    <row r="1610" spans="2:7" x14ac:dyDescent="0.25">
      <c r="B1610">
        <v>7</v>
      </c>
      <c r="C1610">
        <v>183</v>
      </c>
      <c r="D1610" t="s">
        <v>1602</v>
      </c>
      <c r="E1610">
        <v>85256698.755894095</v>
      </c>
      <c r="F1610">
        <f t="shared" si="233"/>
        <v>15.166666666666666</v>
      </c>
      <c r="G1610">
        <f t="shared" si="234"/>
        <v>7.9307285122208508</v>
      </c>
    </row>
    <row r="1611" spans="2:7" x14ac:dyDescent="0.25">
      <c r="B1611">
        <v>7</v>
      </c>
      <c r="C1611">
        <v>184</v>
      </c>
      <c r="D1611" t="s">
        <v>1603</v>
      </c>
      <c r="E1611">
        <v>82453574.218755007</v>
      </c>
      <c r="F1611">
        <f t="shared" si="233"/>
        <v>15.25</v>
      </c>
      <c r="G1611">
        <f t="shared" si="234"/>
        <v>7.9162094862975536</v>
      </c>
    </row>
    <row r="1612" spans="2:7" x14ac:dyDescent="0.25">
      <c r="B1612">
        <v>7</v>
      </c>
      <c r="C1612">
        <v>185</v>
      </c>
      <c r="D1612" t="s">
        <v>1604</v>
      </c>
      <c r="E1612">
        <v>80545806.968445301</v>
      </c>
      <c r="F1612">
        <f t="shared" si="233"/>
        <v>15.333333333333334</v>
      </c>
      <c r="G1612">
        <f t="shared" si="234"/>
        <v>7.9060429369605174</v>
      </c>
    </row>
    <row r="1613" spans="2:7" x14ac:dyDescent="0.25">
      <c r="B1613">
        <v>7</v>
      </c>
      <c r="C1613">
        <v>186</v>
      </c>
      <c r="D1613" t="s">
        <v>1605</v>
      </c>
      <c r="E1613">
        <v>80509700.413150102</v>
      </c>
      <c r="F1613">
        <f t="shared" si="233"/>
        <v>15.416666666666666</v>
      </c>
      <c r="G1613">
        <f t="shared" si="234"/>
        <v>7.9058482105802419</v>
      </c>
    </row>
    <row r="1614" spans="2:7" x14ac:dyDescent="0.25">
      <c r="B1614">
        <v>7</v>
      </c>
      <c r="C1614">
        <v>187</v>
      </c>
      <c r="D1614" t="s">
        <v>1606</v>
      </c>
      <c r="E1614">
        <v>74527458.860607296</v>
      </c>
      <c r="F1614">
        <f t="shared" si="233"/>
        <v>15.5</v>
      </c>
      <c r="G1614">
        <f t="shared" si="234"/>
        <v>7.8723163134799439</v>
      </c>
    </row>
    <row r="1615" spans="2:7" x14ac:dyDescent="0.25">
      <c r="B1615">
        <v>7</v>
      </c>
      <c r="C1615">
        <v>188</v>
      </c>
      <c r="D1615" t="s">
        <v>1607</v>
      </c>
      <c r="E1615">
        <v>95096580.795038596</v>
      </c>
      <c r="F1615">
        <f t="shared" si="233"/>
        <v>15.583333333333334</v>
      </c>
      <c r="G1615">
        <f t="shared" si="234"/>
        <v>7.9781649021262417</v>
      </c>
    </row>
    <row r="1616" spans="2:7" x14ac:dyDescent="0.25">
      <c r="B1616">
        <v>7</v>
      </c>
      <c r="C1616">
        <v>189</v>
      </c>
      <c r="D1616" t="s">
        <v>1608</v>
      </c>
      <c r="E1616">
        <v>108360839.779349</v>
      </c>
      <c r="F1616">
        <f t="shared" si="233"/>
        <v>15.666666666666666</v>
      </c>
      <c r="G1616">
        <f t="shared" si="234"/>
        <v>8.0348723620876346</v>
      </c>
    </row>
    <row r="1617" spans="2:7" x14ac:dyDescent="0.25">
      <c r="B1617">
        <v>7</v>
      </c>
      <c r="C1617">
        <v>190</v>
      </c>
      <c r="D1617" t="s">
        <v>1609</v>
      </c>
      <c r="E1617">
        <v>70442687.918385804</v>
      </c>
      <c r="F1617">
        <f t="shared" si="233"/>
        <v>15.75</v>
      </c>
      <c r="G1617">
        <f t="shared" si="234"/>
        <v>7.8478359192124874</v>
      </c>
    </row>
    <row r="1618" spans="2:7" x14ac:dyDescent="0.25">
      <c r="B1618">
        <v>7</v>
      </c>
      <c r="C1618">
        <v>191</v>
      </c>
      <c r="D1618" t="s">
        <v>1610</v>
      </c>
      <c r="E1618">
        <v>80427004.061873093</v>
      </c>
      <c r="F1618">
        <f t="shared" si="233"/>
        <v>15.833333333333334</v>
      </c>
      <c r="G1618">
        <f t="shared" si="234"/>
        <v>7.9054018913603814</v>
      </c>
    </row>
    <row r="1619" spans="2:7" x14ac:dyDescent="0.25">
      <c r="B1619">
        <v>7</v>
      </c>
      <c r="C1619">
        <v>192</v>
      </c>
      <c r="D1619" t="s">
        <v>1611</v>
      </c>
      <c r="E1619">
        <v>91715426.0896274</v>
      </c>
      <c r="F1619">
        <f t="shared" ref="F1619:F1682" si="235">(C1619-1)*5/60</f>
        <v>15.916666666666666</v>
      </c>
      <c r="G1619">
        <f t="shared" ref="G1619:G1682" si="236">LOG10(E1619)</f>
        <v>7.9624423880382018</v>
      </c>
    </row>
    <row r="1620" spans="2:7" x14ac:dyDescent="0.25">
      <c r="B1620">
        <v>7</v>
      </c>
      <c r="C1620">
        <v>193</v>
      </c>
      <c r="D1620" t="s">
        <v>1612</v>
      </c>
      <c r="E1620">
        <v>85764904.064498201</v>
      </c>
      <c r="F1620">
        <f t="shared" si="235"/>
        <v>16</v>
      </c>
      <c r="G1620">
        <f t="shared" si="236"/>
        <v>7.9333096061553388</v>
      </c>
    </row>
    <row r="1621" spans="2:7" x14ac:dyDescent="0.25">
      <c r="B1621">
        <v>7</v>
      </c>
      <c r="C1621">
        <v>194</v>
      </c>
      <c r="D1621" t="s">
        <v>1613</v>
      </c>
      <c r="E1621">
        <v>72743665.953062102</v>
      </c>
      <c r="F1621">
        <f t="shared" si="235"/>
        <v>16.083333333333332</v>
      </c>
      <c r="G1621">
        <f t="shared" si="236"/>
        <v>7.8617951837556426</v>
      </c>
    </row>
    <row r="1622" spans="2:7" x14ac:dyDescent="0.25">
      <c r="B1622">
        <v>7</v>
      </c>
      <c r="C1622">
        <v>195</v>
      </c>
      <c r="D1622" t="s">
        <v>1614</v>
      </c>
      <c r="E1622">
        <v>96151967.149619803</v>
      </c>
      <c r="F1622">
        <f t="shared" si="235"/>
        <v>16.166666666666668</v>
      </c>
      <c r="G1622">
        <f t="shared" si="236"/>
        <v>7.9829581737901592</v>
      </c>
    </row>
    <row r="1623" spans="2:7" x14ac:dyDescent="0.25">
      <c r="B1623">
        <v>7</v>
      </c>
      <c r="C1623">
        <v>196</v>
      </c>
      <c r="D1623" t="s">
        <v>1615</v>
      </c>
      <c r="E1623">
        <v>92276119.141082495</v>
      </c>
      <c r="F1623">
        <f t="shared" si="235"/>
        <v>16.25</v>
      </c>
      <c r="G1623">
        <f t="shared" si="236"/>
        <v>7.9650893210998728</v>
      </c>
    </row>
    <row r="1624" spans="2:7" x14ac:dyDescent="0.25">
      <c r="B1624">
        <v>7</v>
      </c>
      <c r="C1624">
        <v>197</v>
      </c>
      <c r="D1624" t="s">
        <v>1616</v>
      </c>
      <c r="E1624">
        <v>73947291.066225007</v>
      </c>
      <c r="F1624">
        <f t="shared" si="235"/>
        <v>16.333333333333332</v>
      </c>
      <c r="G1624">
        <f t="shared" si="236"/>
        <v>7.8689222689814695</v>
      </c>
    </row>
    <row r="1625" spans="2:7" x14ac:dyDescent="0.25">
      <c r="B1625">
        <v>7</v>
      </c>
      <c r="C1625">
        <v>198</v>
      </c>
      <c r="D1625" t="s">
        <v>1617</v>
      </c>
      <c r="E1625">
        <v>88424034.720139697</v>
      </c>
      <c r="F1625">
        <f t="shared" si="235"/>
        <v>16.416666666666668</v>
      </c>
      <c r="G1625">
        <f t="shared" si="236"/>
        <v>7.94657032754243</v>
      </c>
    </row>
    <row r="1626" spans="2:7" x14ac:dyDescent="0.25">
      <c r="B1626">
        <v>7</v>
      </c>
      <c r="C1626">
        <v>199</v>
      </c>
      <c r="D1626" t="s">
        <v>1618</v>
      </c>
      <c r="E1626">
        <v>86506668.333234802</v>
      </c>
      <c r="F1626">
        <f t="shared" si="235"/>
        <v>16.5</v>
      </c>
      <c r="G1626">
        <f t="shared" si="236"/>
        <v>7.9370495861781691</v>
      </c>
    </row>
    <row r="1627" spans="2:7" x14ac:dyDescent="0.25">
      <c r="B1627">
        <v>7</v>
      </c>
      <c r="C1627">
        <v>200</v>
      </c>
      <c r="D1627" t="s">
        <v>1619</v>
      </c>
      <c r="E1627">
        <v>74987112.282238305</v>
      </c>
      <c r="F1627">
        <f t="shared" si="235"/>
        <v>16.583333333333332</v>
      </c>
      <c r="G1627">
        <f t="shared" si="236"/>
        <v>7.8749866294496655</v>
      </c>
    </row>
    <row r="1628" spans="2:7" x14ac:dyDescent="0.25">
      <c r="B1628">
        <v>7</v>
      </c>
      <c r="C1628">
        <v>201</v>
      </c>
      <c r="D1628" t="s">
        <v>1620</v>
      </c>
      <c r="E1628">
        <v>67638548.234944403</v>
      </c>
      <c r="F1628">
        <f t="shared" si="235"/>
        <v>16.666666666666668</v>
      </c>
      <c r="G1628">
        <f t="shared" si="236"/>
        <v>7.830194277513538</v>
      </c>
    </row>
    <row r="1629" spans="2:7" x14ac:dyDescent="0.25">
      <c r="B1629">
        <v>7</v>
      </c>
      <c r="C1629">
        <v>202</v>
      </c>
      <c r="D1629" t="s">
        <v>1621</v>
      </c>
      <c r="E1629">
        <v>69192361.023043707</v>
      </c>
      <c r="F1629">
        <f t="shared" si="235"/>
        <v>16.75</v>
      </c>
      <c r="G1629">
        <f t="shared" si="236"/>
        <v>7.8400581501118767</v>
      </c>
    </row>
    <row r="1630" spans="2:7" x14ac:dyDescent="0.25">
      <c r="B1630">
        <v>7</v>
      </c>
      <c r="C1630">
        <v>203</v>
      </c>
      <c r="D1630" t="s">
        <v>1622</v>
      </c>
      <c r="E1630">
        <v>77256886.838926598</v>
      </c>
      <c r="F1630">
        <f t="shared" si="235"/>
        <v>16.833333333333332</v>
      </c>
      <c r="G1630">
        <f t="shared" si="236"/>
        <v>7.8879372037322302</v>
      </c>
    </row>
    <row r="1631" spans="2:7" x14ac:dyDescent="0.25">
      <c r="B1631">
        <v>7</v>
      </c>
      <c r="C1631">
        <v>204</v>
      </c>
      <c r="D1631" t="s">
        <v>1623</v>
      </c>
      <c r="E1631">
        <v>67332612.075485706</v>
      </c>
      <c r="F1631">
        <f t="shared" si="235"/>
        <v>16.916666666666668</v>
      </c>
      <c r="G1631">
        <f t="shared" si="236"/>
        <v>7.828225462648037</v>
      </c>
    </row>
    <row r="1632" spans="2:7" x14ac:dyDescent="0.25">
      <c r="B1632">
        <v>7</v>
      </c>
      <c r="C1632">
        <v>205</v>
      </c>
      <c r="D1632" t="s">
        <v>1624</v>
      </c>
      <c r="E1632">
        <v>70808422.190524504</v>
      </c>
      <c r="F1632">
        <f t="shared" si="235"/>
        <v>17</v>
      </c>
      <c r="G1632">
        <f t="shared" si="236"/>
        <v>7.8500849172001015</v>
      </c>
    </row>
    <row r="1633" spans="2:7" x14ac:dyDescent="0.25">
      <c r="B1633">
        <v>7</v>
      </c>
      <c r="C1633">
        <v>206</v>
      </c>
      <c r="D1633" t="s">
        <v>1625</v>
      </c>
      <c r="E1633">
        <v>79578741.345071003</v>
      </c>
      <c r="F1633">
        <f t="shared" si="235"/>
        <v>17.083333333333332</v>
      </c>
      <c r="G1633">
        <f t="shared" si="236"/>
        <v>7.9007970658582067</v>
      </c>
    </row>
    <row r="1634" spans="2:7" x14ac:dyDescent="0.25">
      <c r="B1634">
        <v>7</v>
      </c>
      <c r="C1634">
        <v>207</v>
      </c>
      <c r="D1634" t="s">
        <v>1626</v>
      </c>
      <c r="E1634">
        <v>62417764.475749001</v>
      </c>
      <c r="F1634">
        <f t="shared" si="235"/>
        <v>17.166666666666668</v>
      </c>
      <c r="G1634">
        <f t="shared" si="236"/>
        <v>7.7953082101282183</v>
      </c>
    </row>
    <row r="1635" spans="2:7" x14ac:dyDescent="0.25">
      <c r="B1635">
        <v>7</v>
      </c>
      <c r="C1635">
        <v>208</v>
      </c>
      <c r="D1635" t="s">
        <v>1627</v>
      </c>
      <c r="E1635">
        <v>76590574.911431</v>
      </c>
      <c r="F1635">
        <f t="shared" si="235"/>
        <v>17.25</v>
      </c>
      <c r="G1635">
        <f t="shared" si="236"/>
        <v>7.8841753294785413</v>
      </c>
    </row>
    <row r="1636" spans="2:7" x14ac:dyDescent="0.25">
      <c r="B1636">
        <v>7</v>
      </c>
      <c r="C1636">
        <v>209</v>
      </c>
      <c r="D1636" t="s">
        <v>1628</v>
      </c>
      <c r="E1636">
        <v>79737049.562136501</v>
      </c>
      <c r="F1636">
        <f t="shared" si="235"/>
        <v>17.333333333333332</v>
      </c>
      <c r="G1636">
        <f t="shared" si="236"/>
        <v>7.9016601618181053</v>
      </c>
    </row>
    <row r="1637" spans="2:7" x14ac:dyDescent="0.25">
      <c r="B1637">
        <v>7</v>
      </c>
      <c r="C1637">
        <v>210</v>
      </c>
      <c r="D1637" t="s">
        <v>1629</v>
      </c>
      <c r="E1637">
        <v>93224649.001276001</v>
      </c>
      <c r="F1637">
        <f t="shared" si="235"/>
        <v>17.416666666666668</v>
      </c>
      <c r="G1637">
        <f t="shared" si="236"/>
        <v>7.9695307568808005</v>
      </c>
    </row>
    <row r="1638" spans="2:7" x14ac:dyDescent="0.25">
      <c r="B1638">
        <v>7</v>
      </c>
      <c r="C1638">
        <v>211</v>
      </c>
      <c r="D1638" t="s">
        <v>1630</v>
      </c>
      <c r="E1638">
        <v>82776220.323700503</v>
      </c>
      <c r="F1638">
        <f t="shared" si="235"/>
        <v>17.5</v>
      </c>
      <c r="G1638">
        <f t="shared" si="236"/>
        <v>7.9179055920328967</v>
      </c>
    </row>
    <row r="1639" spans="2:7" x14ac:dyDescent="0.25">
      <c r="B1639">
        <v>7</v>
      </c>
      <c r="C1639">
        <v>212</v>
      </c>
      <c r="D1639" t="s">
        <v>1631</v>
      </c>
      <c r="E1639">
        <v>81598525.810887098</v>
      </c>
      <c r="F1639">
        <f t="shared" si="235"/>
        <v>17.583333333333332</v>
      </c>
      <c r="G1639">
        <f t="shared" si="236"/>
        <v>7.9116823127001812</v>
      </c>
    </row>
    <row r="1640" spans="2:7" x14ac:dyDescent="0.25">
      <c r="B1640">
        <v>7</v>
      </c>
      <c r="C1640">
        <v>213</v>
      </c>
      <c r="D1640" t="s">
        <v>1632</v>
      </c>
      <c r="E1640">
        <v>78034327.835975394</v>
      </c>
      <c r="F1640">
        <f t="shared" si="235"/>
        <v>17.666666666666668</v>
      </c>
      <c r="G1640">
        <f t="shared" si="236"/>
        <v>7.8922856938457038</v>
      </c>
    </row>
    <row r="1641" spans="2:7" x14ac:dyDescent="0.25">
      <c r="B1641">
        <v>7</v>
      </c>
      <c r="C1641">
        <v>214</v>
      </c>
      <c r="D1641" t="s">
        <v>1633</v>
      </c>
      <c r="E1641">
        <v>74748991.814918593</v>
      </c>
      <c r="F1641">
        <f t="shared" si="235"/>
        <v>17.75</v>
      </c>
      <c r="G1641">
        <f t="shared" si="236"/>
        <v>7.8736053394423493</v>
      </c>
    </row>
    <row r="1642" spans="2:7" x14ac:dyDescent="0.25">
      <c r="B1642">
        <v>7</v>
      </c>
      <c r="C1642">
        <v>215</v>
      </c>
      <c r="D1642" t="s">
        <v>1634</v>
      </c>
      <c r="E1642">
        <v>84406813.733438596</v>
      </c>
      <c r="F1642">
        <f t="shared" si="235"/>
        <v>17.833333333333332</v>
      </c>
      <c r="G1642">
        <f t="shared" si="236"/>
        <v>7.9263775064288664</v>
      </c>
    </row>
    <row r="1643" spans="2:7" x14ac:dyDescent="0.25">
      <c r="B1643">
        <v>7</v>
      </c>
      <c r="C1643">
        <v>216</v>
      </c>
      <c r="D1643" t="s">
        <v>1635</v>
      </c>
      <c r="E1643">
        <v>81943500.1207764</v>
      </c>
      <c r="F1643">
        <f t="shared" si="235"/>
        <v>17.916666666666668</v>
      </c>
      <c r="G1643">
        <f t="shared" si="236"/>
        <v>7.9135145103942097</v>
      </c>
    </row>
    <row r="1644" spans="2:7" x14ac:dyDescent="0.25">
      <c r="B1644">
        <v>7</v>
      </c>
      <c r="C1644">
        <v>217</v>
      </c>
      <c r="D1644" t="s">
        <v>1636</v>
      </c>
      <c r="E1644">
        <v>84028115.825415507</v>
      </c>
      <c r="F1644">
        <f t="shared" si="235"/>
        <v>18</v>
      </c>
      <c r="G1644">
        <f t="shared" si="236"/>
        <v>7.9244246254044803</v>
      </c>
    </row>
    <row r="1645" spans="2:7" x14ac:dyDescent="0.25">
      <c r="B1645">
        <v>7</v>
      </c>
      <c r="C1645">
        <v>218</v>
      </c>
      <c r="D1645" t="s">
        <v>1637</v>
      </c>
      <c r="E1645">
        <v>75607857.476048201</v>
      </c>
      <c r="F1645">
        <f t="shared" si="235"/>
        <v>18.083333333333332</v>
      </c>
      <c r="G1645">
        <f t="shared" si="236"/>
        <v>7.8785669314954525</v>
      </c>
    </row>
    <row r="1646" spans="2:7" x14ac:dyDescent="0.25">
      <c r="B1646">
        <v>7</v>
      </c>
      <c r="C1646">
        <v>219</v>
      </c>
      <c r="D1646" t="s">
        <v>1638</v>
      </c>
      <c r="E1646">
        <v>84757702.9264303</v>
      </c>
      <c r="F1646">
        <f t="shared" si="235"/>
        <v>18.166666666666668</v>
      </c>
      <c r="G1646">
        <f t="shared" si="236"/>
        <v>7.928179178101356</v>
      </c>
    </row>
    <row r="1647" spans="2:7" x14ac:dyDescent="0.25">
      <c r="B1647">
        <v>7</v>
      </c>
      <c r="C1647">
        <v>220</v>
      </c>
      <c r="D1647" t="s">
        <v>1639</v>
      </c>
      <c r="E1647">
        <v>72958798.834950402</v>
      </c>
      <c r="F1647">
        <f t="shared" si="235"/>
        <v>18.25</v>
      </c>
      <c r="G1647">
        <f t="shared" si="236"/>
        <v>7.8630776753251972</v>
      </c>
    </row>
    <row r="1648" spans="2:7" x14ac:dyDescent="0.25">
      <c r="B1648">
        <v>7</v>
      </c>
      <c r="C1648">
        <v>221</v>
      </c>
      <c r="D1648" t="s">
        <v>1640</v>
      </c>
      <c r="E1648">
        <v>65193701.850697003</v>
      </c>
      <c r="F1648">
        <f t="shared" si="235"/>
        <v>18.333333333333332</v>
      </c>
      <c r="G1648">
        <f t="shared" si="236"/>
        <v>7.8142056419956312</v>
      </c>
    </row>
    <row r="1649" spans="2:7" x14ac:dyDescent="0.25">
      <c r="B1649">
        <v>7</v>
      </c>
      <c r="C1649">
        <v>222</v>
      </c>
      <c r="D1649" t="s">
        <v>1641</v>
      </c>
      <c r="E1649">
        <v>74519964.869383901</v>
      </c>
      <c r="F1649">
        <f t="shared" si="235"/>
        <v>18.416666666666668</v>
      </c>
      <c r="G1649">
        <f t="shared" si="236"/>
        <v>7.8722726414867346</v>
      </c>
    </row>
    <row r="1650" spans="2:7" x14ac:dyDescent="0.25">
      <c r="B1650">
        <v>7</v>
      </c>
      <c r="C1650">
        <v>223</v>
      </c>
      <c r="D1650" t="s">
        <v>1642</v>
      </c>
      <c r="E1650">
        <v>67300097.161445707</v>
      </c>
      <c r="F1650">
        <f t="shared" si="235"/>
        <v>18.5</v>
      </c>
      <c r="G1650">
        <f t="shared" si="236"/>
        <v>7.8280156912172796</v>
      </c>
    </row>
    <row r="1651" spans="2:7" x14ac:dyDescent="0.25">
      <c r="B1651">
        <v>7</v>
      </c>
      <c r="C1651">
        <v>224</v>
      </c>
      <c r="D1651" t="s">
        <v>1643</v>
      </c>
      <c r="E1651">
        <v>68150802.650819197</v>
      </c>
      <c r="F1651">
        <f t="shared" si="235"/>
        <v>18.583333333333332</v>
      </c>
      <c r="G1651">
        <f t="shared" si="236"/>
        <v>7.8334709751342864</v>
      </c>
    </row>
    <row r="1652" spans="2:7" x14ac:dyDescent="0.25">
      <c r="B1652">
        <v>7</v>
      </c>
      <c r="C1652">
        <v>225</v>
      </c>
      <c r="D1652" t="s">
        <v>1644</v>
      </c>
      <c r="E1652">
        <v>65260375.2615427</v>
      </c>
      <c r="F1652">
        <f t="shared" si="235"/>
        <v>18.666666666666668</v>
      </c>
      <c r="G1652">
        <f t="shared" si="236"/>
        <v>7.8146495667480362</v>
      </c>
    </row>
    <row r="1653" spans="2:7" x14ac:dyDescent="0.25">
      <c r="B1653">
        <v>7</v>
      </c>
      <c r="C1653">
        <v>226</v>
      </c>
      <c r="D1653" t="s">
        <v>1645</v>
      </c>
      <c r="E1653">
        <v>78866924.776248693</v>
      </c>
      <c r="F1653">
        <f t="shared" si="235"/>
        <v>18.75</v>
      </c>
      <c r="G1653">
        <f t="shared" si="236"/>
        <v>7.8968949069000232</v>
      </c>
    </row>
    <row r="1654" spans="2:7" x14ac:dyDescent="0.25">
      <c r="B1654">
        <v>7</v>
      </c>
      <c r="C1654">
        <v>227</v>
      </c>
      <c r="D1654" t="s">
        <v>1646</v>
      </c>
      <c r="E1654">
        <v>70941572.584142506</v>
      </c>
      <c r="F1654">
        <f t="shared" si="235"/>
        <v>18.833333333333332</v>
      </c>
      <c r="G1654">
        <f t="shared" si="236"/>
        <v>7.8509008113849461</v>
      </c>
    </row>
    <row r="1655" spans="2:7" x14ac:dyDescent="0.25">
      <c r="B1655">
        <v>7</v>
      </c>
      <c r="C1655">
        <v>228</v>
      </c>
      <c r="D1655" t="s">
        <v>1647</v>
      </c>
      <c r="E1655">
        <v>67489673.136212707</v>
      </c>
      <c r="F1655">
        <f t="shared" si="235"/>
        <v>18.916666666666668</v>
      </c>
      <c r="G1655">
        <f t="shared" si="236"/>
        <v>7.8292373247855895</v>
      </c>
    </row>
    <row r="1656" spans="2:7" x14ac:dyDescent="0.25">
      <c r="B1656">
        <v>7</v>
      </c>
      <c r="C1656">
        <v>229</v>
      </c>
      <c r="D1656" t="s">
        <v>1648</v>
      </c>
      <c r="E1656">
        <v>71380679.544380695</v>
      </c>
      <c r="F1656">
        <f t="shared" si="235"/>
        <v>19</v>
      </c>
      <c r="G1656">
        <f t="shared" si="236"/>
        <v>7.8535806781246844</v>
      </c>
    </row>
    <row r="1657" spans="2:7" x14ac:dyDescent="0.25">
      <c r="B1657">
        <v>7</v>
      </c>
      <c r="C1657">
        <v>230</v>
      </c>
      <c r="D1657" t="s">
        <v>1649</v>
      </c>
      <c r="E1657">
        <v>86189354.813047096</v>
      </c>
      <c r="F1657">
        <f t="shared" si="235"/>
        <v>19.083333333333332</v>
      </c>
      <c r="G1657">
        <f t="shared" si="236"/>
        <v>7.9354536297291043</v>
      </c>
    </row>
    <row r="1658" spans="2:7" x14ac:dyDescent="0.25">
      <c r="B1658">
        <v>7</v>
      </c>
      <c r="C1658">
        <v>231</v>
      </c>
      <c r="D1658" t="s">
        <v>1650</v>
      </c>
      <c r="E1658">
        <v>73163762.068617895</v>
      </c>
      <c r="F1658">
        <f t="shared" si="235"/>
        <v>19.166666666666668</v>
      </c>
      <c r="G1658">
        <f t="shared" si="236"/>
        <v>7.8642960287294006</v>
      </c>
    </row>
    <row r="1659" spans="2:7" x14ac:dyDescent="0.25">
      <c r="B1659">
        <v>7</v>
      </c>
      <c r="C1659">
        <v>232</v>
      </c>
      <c r="D1659" t="s">
        <v>1651</v>
      </c>
      <c r="E1659">
        <v>71083758.648205206</v>
      </c>
      <c r="F1659">
        <f t="shared" si="235"/>
        <v>19.25</v>
      </c>
      <c r="G1659">
        <f t="shared" si="236"/>
        <v>7.8517703836382946</v>
      </c>
    </row>
    <row r="1660" spans="2:7" x14ac:dyDescent="0.25">
      <c r="B1660">
        <v>7</v>
      </c>
      <c r="C1660">
        <v>233</v>
      </c>
      <c r="D1660" t="s">
        <v>1652</v>
      </c>
      <c r="E1660">
        <v>67786128.867162794</v>
      </c>
      <c r="F1660">
        <f t="shared" si="235"/>
        <v>19.333333333333332</v>
      </c>
      <c r="G1660">
        <f t="shared" si="236"/>
        <v>7.8311408329117382</v>
      </c>
    </row>
    <row r="1661" spans="2:7" x14ac:dyDescent="0.25">
      <c r="B1661">
        <v>7</v>
      </c>
      <c r="C1661">
        <v>234</v>
      </c>
      <c r="D1661" t="s">
        <v>1653</v>
      </c>
      <c r="E1661">
        <v>70496186.403090104</v>
      </c>
      <c r="F1661">
        <f t="shared" si="235"/>
        <v>19.416666666666668</v>
      </c>
      <c r="G1661">
        <f t="shared" si="236"/>
        <v>7.8481656238156354</v>
      </c>
    </row>
    <row r="1662" spans="2:7" x14ac:dyDescent="0.25">
      <c r="B1662">
        <v>7</v>
      </c>
      <c r="C1662">
        <v>235</v>
      </c>
      <c r="D1662" t="s">
        <v>1654</v>
      </c>
      <c r="E1662">
        <v>80209386.300473794</v>
      </c>
      <c r="F1662">
        <f t="shared" si="235"/>
        <v>19.5</v>
      </c>
      <c r="G1662">
        <f t="shared" si="236"/>
        <v>7.9042251934708929</v>
      </c>
    </row>
    <row r="1663" spans="2:7" x14ac:dyDescent="0.25">
      <c r="B1663">
        <v>8</v>
      </c>
      <c r="C1663">
        <v>1</v>
      </c>
      <c r="D1663" t="s">
        <v>1655</v>
      </c>
      <c r="E1663">
        <v>2888752.03919722</v>
      </c>
      <c r="F1663">
        <f t="shared" si="235"/>
        <v>0</v>
      </c>
      <c r="G1663">
        <f t="shared" si="236"/>
        <v>6.4607102650598316</v>
      </c>
    </row>
    <row r="1664" spans="2:7" x14ac:dyDescent="0.25">
      <c r="B1664">
        <v>8</v>
      </c>
      <c r="C1664">
        <v>2</v>
      </c>
      <c r="D1664" t="s">
        <v>1656</v>
      </c>
      <c r="E1664">
        <v>3079933.7860948802</v>
      </c>
      <c r="F1664">
        <f t="shared" si="235"/>
        <v>8.3333333333333329E-2</v>
      </c>
      <c r="G1664">
        <f t="shared" si="236"/>
        <v>6.4885413799281304</v>
      </c>
    </row>
    <row r="1665" spans="2:7" x14ac:dyDescent="0.25">
      <c r="B1665">
        <v>8</v>
      </c>
      <c r="C1665">
        <v>3</v>
      </c>
      <c r="D1665" t="s">
        <v>1657</v>
      </c>
      <c r="E1665">
        <v>3698342.7212869902</v>
      </c>
      <c r="F1665">
        <f t="shared" si="235"/>
        <v>0.16666666666666666</v>
      </c>
      <c r="G1665">
        <f t="shared" si="236"/>
        <v>6.5680071542723288</v>
      </c>
    </row>
    <row r="1666" spans="2:7" x14ac:dyDescent="0.25">
      <c r="B1666">
        <v>8</v>
      </c>
      <c r="C1666">
        <v>4</v>
      </c>
      <c r="D1666" t="s">
        <v>1658</v>
      </c>
      <c r="E1666">
        <v>3497678.03890512</v>
      </c>
      <c r="F1666">
        <f t="shared" si="235"/>
        <v>0.25</v>
      </c>
      <c r="G1666">
        <f t="shared" si="236"/>
        <v>6.5437798301963506</v>
      </c>
    </row>
    <row r="1667" spans="2:7" x14ac:dyDescent="0.25">
      <c r="B1667">
        <v>8</v>
      </c>
      <c r="C1667">
        <v>5</v>
      </c>
      <c r="D1667" t="s">
        <v>1659</v>
      </c>
      <c r="E1667">
        <v>4284895.8533679098</v>
      </c>
      <c r="F1667">
        <f t="shared" si="235"/>
        <v>0.33333333333333331</v>
      </c>
      <c r="G1667">
        <f t="shared" si="236"/>
        <v>6.631940270633244</v>
      </c>
    </row>
    <row r="1668" spans="2:7" x14ac:dyDescent="0.25">
      <c r="B1668">
        <v>8</v>
      </c>
      <c r="C1668">
        <v>6</v>
      </c>
      <c r="D1668" t="s">
        <v>1660</v>
      </c>
      <c r="E1668">
        <v>5234569.9818488797</v>
      </c>
      <c r="F1668">
        <f t="shared" si="235"/>
        <v>0.41666666666666669</v>
      </c>
      <c r="G1668">
        <f t="shared" si="236"/>
        <v>6.7188810103356156</v>
      </c>
    </row>
    <row r="1669" spans="2:7" x14ac:dyDescent="0.25">
      <c r="B1669">
        <v>8</v>
      </c>
      <c r="C1669">
        <v>7</v>
      </c>
      <c r="D1669" t="s">
        <v>1661</v>
      </c>
      <c r="E1669">
        <v>4711327.6204913799</v>
      </c>
      <c r="F1669">
        <f t="shared" si="235"/>
        <v>0.5</v>
      </c>
      <c r="G1669">
        <f t="shared" si="236"/>
        <v>6.6731433056443734</v>
      </c>
    </row>
    <row r="1670" spans="2:7" x14ac:dyDescent="0.25">
      <c r="B1670">
        <v>8</v>
      </c>
      <c r="C1670">
        <v>8</v>
      </c>
      <c r="D1670" t="s">
        <v>1662</v>
      </c>
      <c r="E1670">
        <v>4853154.6832350204</v>
      </c>
      <c r="F1670">
        <f t="shared" si="235"/>
        <v>0.58333333333333337</v>
      </c>
      <c r="G1670">
        <f t="shared" si="236"/>
        <v>6.6860241336818271</v>
      </c>
    </row>
    <row r="1671" spans="2:7" x14ac:dyDescent="0.25">
      <c r="B1671">
        <v>8</v>
      </c>
      <c r="C1671">
        <v>9</v>
      </c>
      <c r="D1671" t="s">
        <v>1663</v>
      </c>
      <c r="E1671">
        <v>3663133.4134607301</v>
      </c>
      <c r="F1671">
        <f t="shared" si="235"/>
        <v>0.66666666666666663</v>
      </c>
      <c r="G1671">
        <f t="shared" si="236"/>
        <v>6.5638527362115493</v>
      </c>
    </row>
    <row r="1672" spans="2:7" x14ac:dyDescent="0.25">
      <c r="B1672">
        <v>8</v>
      </c>
      <c r="C1672">
        <v>10</v>
      </c>
      <c r="D1672" t="s">
        <v>1664</v>
      </c>
      <c r="E1672">
        <v>3101595.0389919998</v>
      </c>
      <c r="F1672">
        <f t="shared" si="235"/>
        <v>0.75</v>
      </c>
      <c r="G1672">
        <f t="shared" si="236"/>
        <v>6.4915850933447423</v>
      </c>
    </row>
    <row r="1673" spans="2:7" x14ac:dyDescent="0.25">
      <c r="B1673">
        <v>8</v>
      </c>
      <c r="C1673">
        <v>11</v>
      </c>
      <c r="D1673" t="s">
        <v>1665</v>
      </c>
      <c r="E1673">
        <v>3687933.7504195198</v>
      </c>
      <c r="F1673">
        <f t="shared" si="235"/>
        <v>0.83333333333333337</v>
      </c>
      <c r="G1673">
        <f t="shared" si="236"/>
        <v>6.5667831108399275</v>
      </c>
    </row>
    <row r="1674" spans="2:7" x14ac:dyDescent="0.25">
      <c r="B1674">
        <v>8</v>
      </c>
      <c r="C1674">
        <v>12</v>
      </c>
      <c r="D1674" t="s">
        <v>1666</v>
      </c>
      <c r="E1674">
        <v>3467456.1949039199</v>
      </c>
      <c r="F1674">
        <f t="shared" si="235"/>
        <v>0.91666666666666663</v>
      </c>
      <c r="G1674">
        <f t="shared" si="236"/>
        <v>6.5400109832473632</v>
      </c>
    </row>
    <row r="1675" spans="2:7" x14ac:dyDescent="0.25">
      <c r="B1675">
        <v>8</v>
      </c>
      <c r="C1675">
        <v>13</v>
      </c>
      <c r="D1675" t="s">
        <v>1667</v>
      </c>
      <c r="E1675">
        <v>4391529.0196474101</v>
      </c>
      <c r="F1675">
        <f t="shared" si="235"/>
        <v>1</v>
      </c>
      <c r="G1675">
        <f t="shared" si="236"/>
        <v>6.6426157569574622</v>
      </c>
    </row>
    <row r="1676" spans="2:7" x14ac:dyDescent="0.25">
      <c r="B1676">
        <v>8</v>
      </c>
      <c r="C1676">
        <v>14</v>
      </c>
      <c r="D1676" t="s">
        <v>1668</v>
      </c>
      <c r="E1676">
        <v>4312910.9859885396</v>
      </c>
      <c r="F1676">
        <f t="shared" si="235"/>
        <v>1.0833333333333333</v>
      </c>
      <c r="G1676">
        <f t="shared" si="236"/>
        <v>6.6347704948505841</v>
      </c>
    </row>
    <row r="1677" spans="2:7" x14ac:dyDescent="0.25">
      <c r="B1677">
        <v>8</v>
      </c>
      <c r="C1677">
        <v>15</v>
      </c>
      <c r="D1677" t="s">
        <v>1669</v>
      </c>
      <c r="E1677">
        <v>4772414.0485491799</v>
      </c>
      <c r="F1677">
        <f t="shared" si="235"/>
        <v>1.1666666666666667</v>
      </c>
      <c r="G1677">
        <f t="shared" si="236"/>
        <v>6.6787381154676027</v>
      </c>
    </row>
    <row r="1678" spans="2:7" x14ac:dyDescent="0.25">
      <c r="B1678">
        <v>8</v>
      </c>
      <c r="C1678">
        <v>16</v>
      </c>
      <c r="D1678" t="s">
        <v>1670</v>
      </c>
      <c r="E1678">
        <v>4846081.7490498601</v>
      </c>
      <c r="F1678">
        <f t="shared" si="235"/>
        <v>1.25</v>
      </c>
      <c r="G1678">
        <f t="shared" si="236"/>
        <v>6.6853907360214215</v>
      </c>
    </row>
    <row r="1679" spans="2:7" x14ac:dyDescent="0.25">
      <c r="B1679">
        <v>8</v>
      </c>
      <c r="C1679">
        <v>17</v>
      </c>
      <c r="D1679" t="s">
        <v>1671</v>
      </c>
      <c r="E1679">
        <v>6410984.3508048002</v>
      </c>
      <c r="F1679">
        <f t="shared" si="235"/>
        <v>1.3333333333333333</v>
      </c>
      <c r="G1679">
        <f t="shared" si="236"/>
        <v>6.8069247167733877</v>
      </c>
    </row>
    <row r="1680" spans="2:7" x14ac:dyDescent="0.25">
      <c r="B1680">
        <v>8</v>
      </c>
      <c r="C1680">
        <v>18</v>
      </c>
      <c r="D1680" t="s">
        <v>1672</v>
      </c>
      <c r="E1680">
        <v>6298433.8886664202</v>
      </c>
      <c r="F1680">
        <f t="shared" si="235"/>
        <v>1.4166666666666667</v>
      </c>
      <c r="G1680">
        <f t="shared" si="236"/>
        <v>6.7992325751577711</v>
      </c>
    </row>
    <row r="1681" spans="2:7" x14ac:dyDescent="0.25">
      <c r="B1681">
        <v>8</v>
      </c>
      <c r="C1681">
        <v>19</v>
      </c>
      <c r="D1681" t="s">
        <v>1673</v>
      </c>
      <c r="E1681">
        <v>7854595.1574443504</v>
      </c>
      <c r="F1681">
        <f t="shared" si="235"/>
        <v>1.5</v>
      </c>
      <c r="G1681">
        <f t="shared" si="236"/>
        <v>6.8951238054906998</v>
      </c>
    </row>
    <row r="1682" spans="2:7" x14ac:dyDescent="0.25">
      <c r="B1682">
        <v>8</v>
      </c>
      <c r="C1682">
        <v>20</v>
      </c>
      <c r="D1682" t="s">
        <v>1674</v>
      </c>
      <c r="E1682">
        <v>9870254.9160341695</v>
      </c>
      <c r="F1682">
        <f t="shared" si="235"/>
        <v>1.5833333333333333</v>
      </c>
      <c r="G1682">
        <f t="shared" si="236"/>
        <v>6.9943283692043234</v>
      </c>
    </row>
    <row r="1683" spans="2:7" x14ac:dyDescent="0.25">
      <c r="B1683">
        <v>8</v>
      </c>
      <c r="C1683">
        <v>21</v>
      </c>
      <c r="D1683" t="s">
        <v>1675</v>
      </c>
      <c r="E1683">
        <v>11345426.476404401</v>
      </c>
      <c r="F1683">
        <f t="shared" ref="F1683:F1746" si="237">(C1683-1)*5/60</f>
        <v>1.6666666666666667</v>
      </c>
      <c r="G1683">
        <f t="shared" ref="G1683:G1746" si="238">LOG10(E1683)</f>
        <v>7.0548208257271598</v>
      </c>
    </row>
    <row r="1684" spans="2:7" x14ac:dyDescent="0.25">
      <c r="B1684">
        <v>8</v>
      </c>
      <c r="C1684">
        <v>22</v>
      </c>
      <c r="D1684" t="s">
        <v>1676</v>
      </c>
      <c r="E1684">
        <v>9831826.5878241397</v>
      </c>
      <c r="F1684">
        <f t="shared" si="237"/>
        <v>1.75</v>
      </c>
      <c r="G1684">
        <f t="shared" si="238"/>
        <v>6.9926342099297365</v>
      </c>
    </row>
    <row r="1685" spans="2:7" x14ac:dyDescent="0.25">
      <c r="B1685">
        <v>8</v>
      </c>
      <c r="C1685">
        <v>23</v>
      </c>
      <c r="D1685" t="s">
        <v>1677</v>
      </c>
      <c r="E1685">
        <v>11189589.715523999</v>
      </c>
      <c r="F1685">
        <f t="shared" si="237"/>
        <v>1.8333333333333333</v>
      </c>
      <c r="G1685">
        <f t="shared" si="238"/>
        <v>7.0488141627079202</v>
      </c>
    </row>
    <row r="1686" spans="2:7" x14ac:dyDescent="0.25">
      <c r="B1686">
        <v>8</v>
      </c>
      <c r="C1686">
        <v>24</v>
      </c>
      <c r="D1686" t="s">
        <v>1678</v>
      </c>
      <c r="E1686">
        <v>11172075.0579115</v>
      </c>
      <c r="F1686">
        <f t="shared" si="237"/>
        <v>1.9166666666666667</v>
      </c>
      <c r="G1686">
        <f t="shared" si="238"/>
        <v>7.048133844781141</v>
      </c>
    </row>
    <row r="1687" spans="2:7" x14ac:dyDescent="0.25">
      <c r="B1687">
        <v>8</v>
      </c>
      <c r="C1687">
        <v>25</v>
      </c>
      <c r="D1687" t="s">
        <v>1679</v>
      </c>
      <c r="E1687">
        <v>14634555.157574501</v>
      </c>
      <c r="F1687">
        <f t="shared" si="237"/>
        <v>2</v>
      </c>
      <c r="G1687">
        <f t="shared" si="238"/>
        <v>7.1653795258441608</v>
      </c>
    </row>
    <row r="1688" spans="2:7" x14ac:dyDescent="0.25">
      <c r="B1688">
        <v>8</v>
      </c>
      <c r="C1688">
        <v>26</v>
      </c>
      <c r="D1688" t="s">
        <v>1680</v>
      </c>
      <c r="E1688">
        <v>14559045.3711913</v>
      </c>
      <c r="F1688">
        <f t="shared" si="237"/>
        <v>2.0833333333333335</v>
      </c>
      <c r="G1688">
        <f t="shared" si="238"/>
        <v>7.1631328994539549</v>
      </c>
    </row>
    <row r="1689" spans="2:7" x14ac:dyDescent="0.25">
      <c r="B1689">
        <v>8</v>
      </c>
      <c r="C1689">
        <v>27</v>
      </c>
      <c r="D1689" t="s">
        <v>1681</v>
      </c>
      <c r="E1689">
        <v>13632295.8606387</v>
      </c>
      <c r="F1689">
        <f t="shared" si="237"/>
        <v>2.1666666666666665</v>
      </c>
      <c r="G1689">
        <f t="shared" si="238"/>
        <v>7.1345690029836932</v>
      </c>
    </row>
    <row r="1690" spans="2:7" x14ac:dyDescent="0.25">
      <c r="B1690">
        <v>8</v>
      </c>
      <c r="C1690">
        <v>28</v>
      </c>
      <c r="D1690" t="s">
        <v>1682</v>
      </c>
      <c r="E1690">
        <v>14369620.8830969</v>
      </c>
      <c r="F1690">
        <f t="shared" si="237"/>
        <v>2.25</v>
      </c>
      <c r="G1690">
        <f t="shared" si="238"/>
        <v>7.1574453101974846</v>
      </c>
    </row>
    <row r="1691" spans="2:7" x14ac:dyDescent="0.25">
      <c r="B1691">
        <v>8</v>
      </c>
      <c r="C1691">
        <v>29</v>
      </c>
      <c r="D1691" t="s">
        <v>1683</v>
      </c>
      <c r="E1691">
        <v>19150193.643729001</v>
      </c>
      <c r="F1691">
        <f t="shared" si="237"/>
        <v>2.3333333333333335</v>
      </c>
      <c r="G1691">
        <f t="shared" si="238"/>
        <v>7.2821731698439507</v>
      </c>
    </row>
    <row r="1692" spans="2:7" x14ac:dyDescent="0.25">
      <c r="B1692">
        <v>8</v>
      </c>
      <c r="C1692">
        <v>30</v>
      </c>
      <c r="D1692" t="s">
        <v>1684</v>
      </c>
      <c r="E1692">
        <v>16342791.916658601</v>
      </c>
      <c r="F1692">
        <f t="shared" si="237"/>
        <v>2.4166666666666665</v>
      </c>
      <c r="G1692">
        <f t="shared" si="238"/>
        <v>7.2133262511206997</v>
      </c>
    </row>
    <row r="1693" spans="2:7" x14ac:dyDescent="0.25">
      <c r="B1693">
        <v>8</v>
      </c>
      <c r="C1693">
        <v>31</v>
      </c>
      <c r="D1693" t="s">
        <v>1685</v>
      </c>
      <c r="E1693">
        <v>16449213.040936301</v>
      </c>
      <c r="F1693">
        <f t="shared" si="237"/>
        <v>2.5</v>
      </c>
      <c r="G1693">
        <f t="shared" si="238"/>
        <v>7.2161451253769231</v>
      </c>
    </row>
    <row r="1694" spans="2:7" x14ac:dyDescent="0.25">
      <c r="B1694">
        <v>8</v>
      </c>
      <c r="C1694">
        <v>32</v>
      </c>
      <c r="D1694" t="s">
        <v>1686</v>
      </c>
      <c r="E1694">
        <v>19103626.215898</v>
      </c>
      <c r="F1694">
        <f t="shared" si="237"/>
        <v>2.5833333333333335</v>
      </c>
      <c r="G1694">
        <f t="shared" si="238"/>
        <v>7.2811158120685686</v>
      </c>
    </row>
    <row r="1695" spans="2:7" x14ac:dyDescent="0.25">
      <c r="B1695">
        <v>8</v>
      </c>
      <c r="C1695">
        <v>33</v>
      </c>
      <c r="D1695" t="s">
        <v>1687</v>
      </c>
      <c r="E1695">
        <v>18560613.748680498</v>
      </c>
      <c r="F1695">
        <f t="shared" si="237"/>
        <v>2.6666666666666665</v>
      </c>
      <c r="G1695">
        <f t="shared" si="238"/>
        <v>7.2685923330497699</v>
      </c>
    </row>
    <row r="1696" spans="2:7" x14ac:dyDescent="0.25">
      <c r="B1696">
        <v>8</v>
      </c>
      <c r="C1696">
        <v>34</v>
      </c>
      <c r="D1696" t="s">
        <v>1688</v>
      </c>
      <c r="E1696">
        <v>21058106.2174365</v>
      </c>
      <c r="F1696">
        <f t="shared" si="237"/>
        <v>2.75</v>
      </c>
      <c r="G1696">
        <f t="shared" si="238"/>
        <v>7.3234193119445035</v>
      </c>
    </row>
    <row r="1697" spans="2:7" x14ac:dyDescent="0.25">
      <c r="B1697">
        <v>8</v>
      </c>
      <c r="C1697">
        <v>35</v>
      </c>
      <c r="D1697" t="s">
        <v>1689</v>
      </c>
      <c r="E1697">
        <v>20763436.267245099</v>
      </c>
      <c r="F1697">
        <f t="shared" si="237"/>
        <v>2.8333333333333335</v>
      </c>
      <c r="G1697">
        <f t="shared" si="238"/>
        <v>7.3172992291574843</v>
      </c>
    </row>
    <row r="1698" spans="2:7" x14ac:dyDescent="0.25">
      <c r="B1698">
        <v>8</v>
      </c>
      <c r="C1698">
        <v>36</v>
      </c>
      <c r="D1698" t="s">
        <v>1690</v>
      </c>
      <c r="E1698">
        <v>24647898.2840457</v>
      </c>
      <c r="F1698">
        <f t="shared" si="237"/>
        <v>2.9166666666666665</v>
      </c>
      <c r="G1698">
        <f t="shared" si="238"/>
        <v>7.3917798930835996</v>
      </c>
    </row>
    <row r="1699" spans="2:7" x14ac:dyDescent="0.25">
      <c r="B1699">
        <v>8</v>
      </c>
      <c r="C1699">
        <v>37</v>
      </c>
      <c r="D1699" t="s">
        <v>1691</v>
      </c>
      <c r="E1699">
        <v>22553810.704221599</v>
      </c>
      <c r="F1699">
        <f t="shared" si="237"/>
        <v>3</v>
      </c>
      <c r="G1699">
        <f t="shared" si="238"/>
        <v>7.3532199310474873</v>
      </c>
    </row>
    <row r="1700" spans="2:7" x14ac:dyDescent="0.25">
      <c r="B1700">
        <v>8</v>
      </c>
      <c r="C1700">
        <v>38</v>
      </c>
      <c r="D1700" t="s">
        <v>1692</v>
      </c>
      <c r="E1700">
        <v>24586365.4443365</v>
      </c>
      <c r="F1700">
        <f t="shared" si="237"/>
        <v>3.0833333333333335</v>
      </c>
      <c r="G1700">
        <f t="shared" si="238"/>
        <v>7.3906943325559595</v>
      </c>
    </row>
    <row r="1701" spans="2:7" x14ac:dyDescent="0.25">
      <c r="B1701">
        <v>8</v>
      </c>
      <c r="C1701">
        <v>39</v>
      </c>
      <c r="D1701" t="s">
        <v>1693</v>
      </c>
      <c r="E1701">
        <v>24242917.541900501</v>
      </c>
      <c r="F1701">
        <f t="shared" si="237"/>
        <v>3.1666666666666665</v>
      </c>
      <c r="G1701">
        <f t="shared" si="238"/>
        <v>7.3845848843103132</v>
      </c>
    </row>
    <row r="1702" spans="2:7" x14ac:dyDescent="0.25">
      <c r="B1702">
        <v>8</v>
      </c>
      <c r="C1702">
        <v>40</v>
      </c>
      <c r="D1702" t="s">
        <v>1694</v>
      </c>
      <c r="E1702">
        <v>24326181.644111902</v>
      </c>
      <c r="F1702">
        <f t="shared" si="237"/>
        <v>3.25</v>
      </c>
      <c r="G1702">
        <f t="shared" si="238"/>
        <v>7.3860739453043474</v>
      </c>
    </row>
    <row r="1703" spans="2:7" x14ac:dyDescent="0.25">
      <c r="B1703">
        <v>8</v>
      </c>
      <c r="C1703">
        <v>41</v>
      </c>
      <c r="D1703" t="s">
        <v>1695</v>
      </c>
      <c r="E1703">
        <v>25203315.452583499</v>
      </c>
      <c r="F1703">
        <f t="shared" si="237"/>
        <v>3.3333333333333335</v>
      </c>
      <c r="G1703">
        <f t="shared" si="238"/>
        <v>7.4014576752280057</v>
      </c>
    </row>
    <row r="1704" spans="2:7" x14ac:dyDescent="0.25">
      <c r="B1704">
        <v>8</v>
      </c>
      <c r="C1704">
        <v>42</v>
      </c>
      <c r="D1704" t="s">
        <v>1696</v>
      </c>
      <c r="E1704">
        <v>26650626.710019901</v>
      </c>
      <c r="F1704">
        <f t="shared" si="237"/>
        <v>3.4166666666666665</v>
      </c>
      <c r="G1704">
        <f t="shared" si="238"/>
        <v>7.4257074262520151</v>
      </c>
    </row>
    <row r="1705" spans="2:7" x14ac:dyDescent="0.25">
      <c r="B1705">
        <v>8</v>
      </c>
      <c r="C1705">
        <v>43</v>
      </c>
      <c r="D1705" t="s">
        <v>1697</v>
      </c>
      <c r="E1705">
        <v>27154771.189644098</v>
      </c>
      <c r="F1705">
        <f t="shared" si="237"/>
        <v>3.5</v>
      </c>
      <c r="G1705">
        <f t="shared" si="238"/>
        <v>7.4338461477107263</v>
      </c>
    </row>
    <row r="1706" spans="2:7" x14ac:dyDescent="0.25">
      <c r="B1706">
        <v>8</v>
      </c>
      <c r="C1706">
        <v>44</v>
      </c>
      <c r="D1706" t="s">
        <v>1698</v>
      </c>
      <c r="E1706">
        <v>26566960.098200001</v>
      </c>
      <c r="F1706">
        <f t="shared" si="237"/>
        <v>3.5833333333333335</v>
      </c>
      <c r="G1706">
        <f t="shared" si="238"/>
        <v>7.4243418634766503</v>
      </c>
    </row>
    <row r="1707" spans="2:7" x14ac:dyDescent="0.25">
      <c r="B1707">
        <v>8</v>
      </c>
      <c r="C1707">
        <v>45</v>
      </c>
      <c r="D1707" t="s">
        <v>1699</v>
      </c>
      <c r="E1707">
        <v>31446291.028333001</v>
      </c>
      <c r="F1707">
        <f t="shared" si="237"/>
        <v>3.6666666666666665</v>
      </c>
      <c r="G1707">
        <f t="shared" si="238"/>
        <v>7.4975694294023416</v>
      </c>
    </row>
    <row r="1708" spans="2:7" x14ac:dyDescent="0.25">
      <c r="B1708">
        <v>8</v>
      </c>
      <c r="C1708">
        <v>46</v>
      </c>
      <c r="D1708" t="s">
        <v>1700</v>
      </c>
      <c r="E1708">
        <v>34881355.943763398</v>
      </c>
      <c r="F1708">
        <f t="shared" si="237"/>
        <v>3.75</v>
      </c>
      <c r="G1708">
        <f t="shared" si="238"/>
        <v>7.5425933589281993</v>
      </c>
    </row>
    <row r="1709" spans="2:7" x14ac:dyDescent="0.25">
      <c r="B1709">
        <v>8</v>
      </c>
      <c r="C1709">
        <v>47</v>
      </c>
      <c r="D1709" t="s">
        <v>1701</v>
      </c>
      <c r="E1709">
        <v>28082489.062535301</v>
      </c>
      <c r="F1709">
        <f t="shared" si="237"/>
        <v>3.8333333333333335</v>
      </c>
      <c r="G1709">
        <f t="shared" si="238"/>
        <v>7.4484355984085058</v>
      </c>
    </row>
    <row r="1710" spans="2:7" x14ac:dyDescent="0.25">
      <c r="B1710">
        <v>8</v>
      </c>
      <c r="C1710">
        <v>48</v>
      </c>
      <c r="D1710" t="s">
        <v>1702</v>
      </c>
      <c r="E1710">
        <v>36057483.371991798</v>
      </c>
      <c r="F1710">
        <f t="shared" si="237"/>
        <v>3.9166666666666665</v>
      </c>
      <c r="G1710">
        <f t="shared" si="238"/>
        <v>7.5569954119094698</v>
      </c>
    </row>
    <row r="1711" spans="2:7" x14ac:dyDescent="0.25">
      <c r="B1711">
        <v>8</v>
      </c>
      <c r="C1711">
        <v>49</v>
      </c>
      <c r="D1711" t="s">
        <v>1703</v>
      </c>
      <c r="E1711">
        <v>40664160.456238702</v>
      </c>
      <c r="F1711">
        <f t="shared" si="237"/>
        <v>4</v>
      </c>
      <c r="G1711">
        <f t="shared" si="238"/>
        <v>7.6092118103755828</v>
      </c>
    </row>
    <row r="1712" spans="2:7" x14ac:dyDescent="0.25">
      <c r="B1712">
        <v>8</v>
      </c>
      <c r="C1712">
        <v>50</v>
      </c>
      <c r="D1712" t="s">
        <v>1704</v>
      </c>
      <c r="E1712">
        <v>39277442.276749901</v>
      </c>
      <c r="F1712">
        <f t="shared" si="237"/>
        <v>4.083333333333333</v>
      </c>
      <c r="G1712">
        <f t="shared" si="238"/>
        <v>7.5941431990420902</v>
      </c>
    </row>
    <row r="1713" spans="2:7" x14ac:dyDescent="0.25">
      <c r="B1713">
        <v>8</v>
      </c>
      <c r="C1713">
        <v>51</v>
      </c>
      <c r="D1713" t="s">
        <v>1705</v>
      </c>
      <c r="E1713">
        <v>43380382.037588999</v>
      </c>
      <c r="F1713">
        <f t="shared" si="237"/>
        <v>4.166666666666667</v>
      </c>
      <c r="G1713">
        <f t="shared" si="238"/>
        <v>7.6372933723920102</v>
      </c>
    </row>
    <row r="1714" spans="2:7" x14ac:dyDescent="0.25">
      <c r="B1714">
        <v>8</v>
      </c>
      <c r="C1714">
        <v>52</v>
      </c>
      <c r="D1714" t="s">
        <v>1706</v>
      </c>
      <c r="E1714">
        <v>35788286.959021397</v>
      </c>
      <c r="F1714">
        <f t="shared" si="237"/>
        <v>4.25</v>
      </c>
      <c r="G1714">
        <f t="shared" si="238"/>
        <v>7.553740910961972</v>
      </c>
    </row>
    <row r="1715" spans="2:7" x14ac:dyDescent="0.25">
      <c r="B1715">
        <v>8</v>
      </c>
      <c r="C1715">
        <v>53</v>
      </c>
      <c r="D1715" t="s">
        <v>1707</v>
      </c>
      <c r="E1715">
        <v>40363005.313696504</v>
      </c>
      <c r="F1715">
        <f t="shared" si="237"/>
        <v>4.333333333333333</v>
      </c>
      <c r="G1715">
        <f t="shared" si="238"/>
        <v>7.6059834950912153</v>
      </c>
    </row>
    <row r="1716" spans="2:7" x14ac:dyDescent="0.25">
      <c r="B1716">
        <v>8</v>
      </c>
      <c r="C1716">
        <v>54</v>
      </c>
      <c r="D1716" t="s">
        <v>1708</v>
      </c>
      <c r="E1716">
        <v>47471335.742007203</v>
      </c>
      <c r="F1716">
        <f t="shared" si="237"/>
        <v>4.416666666666667</v>
      </c>
      <c r="G1716">
        <f t="shared" si="238"/>
        <v>7.6764314520095214</v>
      </c>
    </row>
    <row r="1717" spans="2:7" x14ac:dyDescent="0.25">
      <c r="B1717">
        <v>8</v>
      </c>
      <c r="C1717">
        <v>55</v>
      </c>
      <c r="D1717" t="s">
        <v>1709</v>
      </c>
      <c r="E1717">
        <v>46010309.049951203</v>
      </c>
      <c r="F1717">
        <f t="shared" si="237"/>
        <v>4.5</v>
      </c>
      <c r="G1717">
        <f t="shared" si="238"/>
        <v>7.6628551504184079</v>
      </c>
    </row>
    <row r="1718" spans="2:7" x14ac:dyDescent="0.25">
      <c r="B1718">
        <v>8</v>
      </c>
      <c r="C1718">
        <v>56</v>
      </c>
      <c r="D1718" t="s">
        <v>1710</v>
      </c>
      <c r="E1718">
        <v>43782464.798542</v>
      </c>
      <c r="F1718">
        <f t="shared" si="237"/>
        <v>4.583333333333333</v>
      </c>
      <c r="G1718">
        <f t="shared" si="238"/>
        <v>7.641300207169647</v>
      </c>
    </row>
    <row r="1719" spans="2:7" x14ac:dyDescent="0.25">
      <c r="B1719">
        <v>8</v>
      </c>
      <c r="C1719">
        <v>57</v>
      </c>
      <c r="D1719" t="s">
        <v>1711</v>
      </c>
      <c r="E1719">
        <v>51331226.274345599</v>
      </c>
      <c r="F1719">
        <f t="shared" si="237"/>
        <v>4.666666666666667</v>
      </c>
      <c r="G1719">
        <f t="shared" si="238"/>
        <v>7.7103816394374665</v>
      </c>
    </row>
    <row r="1720" spans="2:7" x14ac:dyDescent="0.25">
      <c r="B1720">
        <v>8</v>
      </c>
      <c r="C1720">
        <v>58</v>
      </c>
      <c r="D1720" t="s">
        <v>1712</v>
      </c>
      <c r="E1720">
        <v>45432508.541091502</v>
      </c>
      <c r="F1720">
        <f t="shared" si="237"/>
        <v>4.75</v>
      </c>
      <c r="G1720">
        <f t="shared" si="238"/>
        <v>7.657366716904356</v>
      </c>
    </row>
    <row r="1721" spans="2:7" x14ac:dyDescent="0.25">
      <c r="B1721">
        <v>8</v>
      </c>
      <c r="C1721">
        <v>59</v>
      </c>
      <c r="D1721" t="s">
        <v>1713</v>
      </c>
      <c r="E1721">
        <v>50719524.724457197</v>
      </c>
      <c r="F1721">
        <f t="shared" si="237"/>
        <v>4.833333333333333</v>
      </c>
      <c r="G1721">
        <f t="shared" si="238"/>
        <v>7.7051751752657758</v>
      </c>
    </row>
    <row r="1722" spans="2:7" x14ac:dyDescent="0.25">
      <c r="B1722">
        <v>8</v>
      </c>
      <c r="C1722">
        <v>60</v>
      </c>
      <c r="D1722" t="s">
        <v>1714</v>
      </c>
      <c r="E1722">
        <v>45033124.736329302</v>
      </c>
      <c r="F1722">
        <f t="shared" si="237"/>
        <v>4.916666666666667</v>
      </c>
      <c r="G1722">
        <f t="shared" si="238"/>
        <v>7.653532082620556</v>
      </c>
    </row>
    <row r="1723" spans="2:7" x14ac:dyDescent="0.25">
      <c r="B1723">
        <v>8</v>
      </c>
      <c r="C1723">
        <v>61</v>
      </c>
      <c r="D1723" t="s">
        <v>1715</v>
      </c>
      <c r="E1723">
        <v>48169283.375105001</v>
      </c>
      <c r="F1723">
        <f t="shared" si="237"/>
        <v>5</v>
      </c>
      <c r="G1723">
        <f t="shared" si="238"/>
        <v>7.6827701852691241</v>
      </c>
    </row>
    <row r="1724" spans="2:7" x14ac:dyDescent="0.25">
      <c r="B1724">
        <v>8</v>
      </c>
      <c r="C1724">
        <v>62</v>
      </c>
      <c r="D1724" t="s">
        <v>1716</v>
      </c>
      <c r="E1724">
        <v>52802667.683895603</v>
      </c>
      <c r="F1724">
        <f t="shared" si="237"/>
        <v>5.083333333333333</v>
      </c>
      <c r="G1724">
        <f t="shared" si="238"/>
        <v>7.7226558644112471</v>
      </c>
    </row>
    <row r="1725" spans="2:7" x14ac:dyDescent="0.25">
      <c r="B1725">
        <v>8</v>
      </c>
      <c r="C1725">
        <v>63</v>
      </c>
      <c r="D1725" t="s">
        <v>1717</v>
      </c>
      <c r="E1725">
        <v>51309034.0109118</v>
      </c>
      <c r="F1725">
        <f t="shared" si="237"/>
        <v>5.166666666666667</v>
      </c>
      <c r="G1725">
        <f t="shared" si="238"/>
        <v>7.7101938383217323</v>
      </c>
    </row>
    <row r="1726" spans="2:7" x14ac:dyDescent="0.25">
      <c r="B1726">
        <v>8</v>
      </c>
      <c r="C1726">
        <v>64</v>
      </c>
      <c r="D1726" t="s">
        <v>1718</v>
      </c>
      <c r="E1726">
        <v>56145818.058358401</v>
      </c>
      <c r="F1726">
        <f t="shared" si="237"/>
        <v>5.25</v>
      </c>
      <c r="G1726">
        <f t="shared" si="238"/>
        <v>7.7493174139934657</v>
      </c>
    </row>
    <row r="1727" spans="2:7" x14ac:dyDescent="0.25">
      <c r="B1727">
        <v>8</v>
      </c>
      <c r="C1727">
        <v>65</v>
      </c>
      <c r="D1727" t="s">
        <v>1719</v>
      </c>
      <c r="E1727">
        <v>54730935.081850499</v>
      </c>
      <c r="F1727">
        <f t="shared" si="237"/>
        <v>5.333333333333333</v>
      </c>
      <c r="G1727">
        <f t="shared" si="238"/>
        <v>7.7382328681574633</v>
      </c>
    </row>
    <row r="1728" spans="2:7" x14ac:dyDescent="0.25">
      <c r="B1728">
        <v>8</v>
      </c>
      <c r="C1728">
        <v>66</v>
      </c>
      <c r="D1728" t="s">
        <v>1720</v>
      </c>
      <c r="E1728">
        <v>49465408.656006299</v>
      </c>
      <c r="F1728">
        <f t="shared" si="237"/>
        <v>5.416666666666667</v>
      </c>
      <c r="G1728">
        <f t="shared" si="238"/>
        <v>7.6943016013304488</v>
      </c>
    </row>
    <row r="1729" spans="2:7" x14ac:dyDescent="0.25">
      <c r="B1729">
        <v>8</v>
      </c>
      <c r="C1729">
        <v>67</v>
      </c>
      <c r="D1729" t="s">
        <v>1721</v>
      </c>
      <c r="E1729">
        <v>47662498.344520099</v>
      </c>
      <c r="F1729">
        <f t="shared" si="237"/>
        <v>5.5</v>
      </c>
      <c r="G1729">
        <f t="shared" si="238"/>
        <v>7.6781768031972097</v>
      </c>
    </row>
    <row r="1730" spans="2:7" x14ac:dyDescent="0.25">
      <c r="B1730">
        <v>8</v>
      </c>
      <c r="C1730">
        <v>68</v>
      </c>
      <c r="D1730" t="s">
        <v>1722</v>
      </c>
      <c r="E1730">
        <v>53827571.096397199</v>
      </c>
      <c r="F1730">
        <f t="shared" si="237"/>
        <v>5.583333333333333</v>
      </c>
      <c r="G1730">
        <f t="shared" si="238"/>
        <v>7.7310047832481414</v>
      </c>
    </row>
    <row r="1731" spans="2:7" x14ac:dyDescent="0.25">
      <c r="B1731">
        <v>8</v>
      </c>
      <c r="C1731">
        <v>69</v>
      </c>
      <c r="D1731" t="s">
        <v>1723</v>
      </c>
      <c r="E1731">
        <v>53678681.8679628</v>
      </c>
      <c r="F1731">
        <f t="shared" si="237"/>
        <v>5.666666666666667</v>
      </c>
      <c r="G1731">
        <f t="shared" si="238"/>
        <v>7.7298018427701249</v>
      </c>
    </row>
    <row r="1732" spans="2:7" x14ac:dyDescent="0.25">
      <c r="B1732">
        <v>8</v>
      </c>
      <c r="C1732">
        <v>70</v>
      </c>
      <c r="D1732" t="s">
        <v>1724</v>
      </c>
      <c r="E1732">
        <v>48446806.600808799</v>
      </c>
      <c r="F1732">
        <f t="shared" si="237"/>
        <v>5.75</v>
      </c>
      <c r="G1732">
        <f t="shared" si="238"/>
        <v>7.6852651555590317</v>
      </c>
    </row>
    <row r="1733" spans="2:7" x14ac:dyDescent="0.25">
      <c r="B1733">
        <v>8</v>
      </c>
      <c r="C1733">
        <v>71</v>
      </c>
      <c r="D1733" t="s">
        <v>1725</v>
      </c>
      <c r="E1733">
        <v>50041952.138745002</v>
      </c>
      <c r="F1733">
        <f t="shared" si="237"/>
        <v>5.833333333333333</v>
      </c>
      <c r="G1733">
        <f t="shared" si="238"/>
        <v>7.6993342431986056</v>
      </c>
    </row>
    <row r="1734" spans="2:7" x14ac:dyDescent="0.25">
      <c r="B1734">
        <v>8</v>
      </c>
      <c r="C1734">
        <v>72</v>
      </c>
      <c r="D1734" t="s">
        <v>1726</v>
      </c>
      <c r="E1734">
        <v>59782787.244403899</v>
      </c>
      <c r="F1734">
        <f t="shared" si="237"/>
        <v>5.916666666666667</v>
      </c>
      <c r="G1734">
        <f t="shared" si="238"/>
        <v>7.7765761592252716</v>
      </c>
    </row>
    <row r="1735" spans="2:7" x14ac:dyDescent="0.25">
      <c r="B1735">
        <v>8</v>
      </c>
      <c r="C1735">
        <v>73</v>
      </c>
      <c r="D1735" t="s">
        <v>1727</v>
      </c>
      <c r="E1735">
        <v>66624198.374256</v>
      </c>
      <c r="F1735">
        <f t="shared" si="237"/>
        <v>6</v>
      </c>
      <c r="G1735">
        <f t="shared" si="238"/>
        <v>7.8236319966127663</v>
      </c>
    </row>
    <row r="1736" spans="2:7" x14ac:dyDescent="0.25">
      <c r="B1736">
        <v>8</v>
      </c>
      <c r="C1736">
        <v>74</v>
      </c>
      <c r="D1736" t="s">
        <v>1728</v>
      </c>
      <c r="E1736">
        <v>49551149.109424502</v>
      </c>
      <c r="F1736">
        <f t="shared" si="237"/>
        <v>6.083333333333333</v>
      </c>
      <c r="G1736">
        <f t="shared" si="238"/>
        <v>7.6950537303872988</v>
      </c>
    </row>
    <row r="1737" spans="2:7" x14ac:dyDescent="0.25">
      <c r="B1737">
        <v>8</v>
      </c>
      <c r="C1737">
        <v>75</v>
      </c>
      <c r="D1737" t="s">
        <v>1729</v>
      </c>
      <c r="E1737">
        <v>50304603.0980459</v>
      </c>
      <c r="F1737">
        <f t="shared" si="237"/>
        <v>6.166666666666667</v>
      </c>
      <c r="G1737">
        <f t="shared" si="238"/>
        <v>7.7016077267778931</v>
      </c>
    </row>
    <row r="1738" spans="2:7" x14ac:dyDescent="0.25">
      <c r="B1738">
        <v>8</v>
      </c>
      <c r="C1738">
        <v>76</v>
      </c>
      <c r="D1738" t="s">
        <v>1730</v>
      </c>
      <c r="E1738">
        <v>63847665.035840899</v>
      </c>
      <c r="F1738">
        <f t="shared" si="237"/>
        <v>6.25</v>
      </c>
      <c r="G1738">
        <f t="shared" si="238"/>
        <v>7.8051450193661989</v>
      </c>
    </row>
    <row r="1739" spans="2:7" x14ac:dyDescent="0.25">
      <c r="B1739">
        <v>8</v>
      </c>
      <c r="C1739">
        <v>77</v>
      </c>
      <c r="D1739" t="s">
        <v>1731</v>
      </c>
      <c r="E1739">
        <v>49467328.237187199</v>
      </c>
      <c r="F1739">
        <f t="shared" si="237"/>
        <v>6.333333333333333</v>
      </c>
      <c r="G1739">
        <f t="shared" si="238"/>
        <v>7.6943184544680596</v>
      </c>
    </row>
    <row r="1740" spans="2:7" x14ac:dyDescent="0.25">
      <c r="B1740">
        <v>8</v>
      </c>
      <c r="C1740">
        <v>78</v>
      </c>
      <c r="D1740" t="s">
        <v>1732</v>
      </c>
      <c r="E1740">
        <v>50565899.5556373</v>
      </c>
      <c r="F1740">
        <f t="shared" si="237"/>
        <v>6.416666666666667</v>
      </c>
      <c r="G1740">
        <f t="shared" si="238"/>
        <v>7.7038577376435855</v>
      </c>
    </row>
    <row r="1741" spans="2:7" x14ac:dyDescent="0.25">
      <c r="B1741">
        <v>8</v>
      </c>
      <c r="C1741">
        <v>79</v>
      </c>
      <c r="D1741" t="s">
        <v>1733</v>
      </c>
      <c r="E1741">
        <v>52428265.486558102</v>
      </c>
      <c r="F1741">
        <f t="shared" si="237"/>
        <v>6.5</v>
      </c>
      <c r="G1741">
        <f t="shared" si="238"/>
        <v>7.7195654899457047</v>
      </c>
    </row>
    <row r="1742" spans="2:7" x14ac:dyDescent="0.25">
      <c r="B1742">
        <v>8</v>
      </c>
      <c r="C1742">
        <v>80</v>
      </c>
      <c r="D1742" t="s">
        <v>1734</v>
      </c>
      <c r="E1742">
        <v>52346398.610947698</v>
      </c>
      <c r="F1742">
        <f t="shared" si="237"/>
        <v>6.583333333333333</v>
      </c>
      <c r="G1742">
        <f t="shared" si="238"/>
        <v>7.7188868079404678</v>
      </c>
    </row>
    <row r="1743" spans="2:7" x14ac:dyDescent="0.25">
      <c r="B1743">
        <v>8</v>
      </c>
      <c r="C1743">
        <v>81</v>
      </c>
      <c r="D1743" t="s">
        <v>1735</v>
      </c>
      <c r="E1743">
        <v>43603558.897946797</v>
      </c>
      <c r="F1743">
        <f t="shared" si="237"/>
        <v>6.666666666666667</v>
      </c>
      <c r="G1743">
        <f t="shared" si="238"/>
        <v>7.6395219375865295</v>
      </c>
    </row>
    <row r="1744" spans="2:7" x14ac:dyDescent="0.25">
      <c r="B1744">
        <v>8</v>
      </c>
      <c r="C1744">
        <v>82</v>
      </c>
      <c r="D1744" t="s">
        <v>1736</v>
      </c>
      <c r="E1744">
        <v>52600110.704918101</v>
      </c>
      <c r="F1744">
        <f t="shared" si="237"/>
        <v>6.75</v>
      </c>
      <c r="G1744">
        <f t="shared" si="238"/>
        <v>7.7209866581933673</v>
      </c>
    </row>
    <row r="1745" spans="2:7" x14ac:dyDescent="0.25">
      <c r="B1745">
        <v>8</v>
      </c>
      <c r="C1745">
        <v>83</v>
      </c>
      <c r="D1745" t="s">
        <v>1737</v>
      </c>
      <c r="E1745">
        <v>61535600.074467398</v>
      </c>
      <c r="F1745">
        <f t="shared" si="237"/>
        <v>6.833333333333333</v>
      </c>
      <c r="G1745">
        <f t="shared" si="238"/>
        <v>7.7891264400477196</v>
      </c>
    </row>
    <row r="1746" spans="2:7" x14ac:dyDescent="0.25">
      <c r="B1746">
        <v>8</v>
      </c>
      <c r="C1746">
        <v>84</v>
      </c>
      <c r="D1746" t="s">
        <v>1738</v>
      </c>
      <c r="E1746">
        <v>74184944.804239407</v>
      </c>
      <c r="F1746">
        <f t="shared" si="237"/>
        <v>6.916666666666667</v>
      </c>
      <c r="G1746">
        <f t="shared" si="238"/>
        <v>7.8703157778955672</v>
      </c>
    </row>
    <row r="1747" spans="2:7" x14ac:dyDescent="0.25">
      <c r="B1747">
        <v>8</v>
      </c>
      <c r="C1747">
        <v>85</v>
      </c>
      <c r="D1747" t="s">
        <v>1739</v>
      </c>
      <c r="E1747">
        <v>45675008.299115203</v>
      </c>
      <c r="F1747">
        <f t="shared" ref="F1747:F1810" si="239">(C1747-1)*5/60</f>
        <v>7</v>
      </c>
      <c r="G1747">
        <f t="shared" ref="G1747:G1810" si="240">LOG10(E1747)</f>
        <v>7.6596786349355686</v>
      </c>
    </row>
    <row r="1748" spans="2:7" x14ac:dyDescent="0.25">
      <c r="B1748">
        <v>8</v>
      </c>
      <c r="C1748">
        <v>86</v>
      </c>
      <c r="D1748" t="s">
        <v>1740</v>
      </c>
      <c r="E1748">
        <v>58976770.060136802</v>
      </c>
      <c r="F1748">
        <f t="shared" si="239"/>
        <v>7.083333333333333</v>
      </c>
      <c r="G1748">
        <f t="shared" si="240"/>
        <v>7.7706809841623654</v>
      </c>
    </row>
    <row r="1749" spans="2:7" x14ac:dyDescent="0.25">
      <c r="B1749">
        <v>8</v>
      </c>
      <c r="C1749">
        <v>87</v>
      </c>
      <c r="D1749" t="s">
        <v>1741</v>
      </c>
      <c r="E1749">
        <v>48183424.073662996</v>
      </c>
      <c r="F1749">
        <f t="shared" si="239"/>
        <v>7.166666666666667</v>
      </c>
      <c r="G1749">
        <f t="shared" si="240"/>
        <v>7.6828976591629194</v>
      </c>
    </row>
    <row r="1750" spans="2:7" x14ac:dyDescent="0.25">
      <c r="B1750">
        <v>8</v>
      </c>
      <c r="C1750">
        <v>88</v>
      </c>
      <c r="D1750" t="s">
        <v>1742</v>
      </c>
      <c r="E1750">
        <v>47851194.54214</v>
      </c>
      <c r="F1750">
        <f t="shared" si="239"/>
        <v>7.25</v>
      </c>
      <c r="G1750">
        <f t="shared" si="240"/>
        <v>7.6798927838387634</v>
      </c>
    </row>
    <row r="1751" spans="2:7" x14ac:dyDescent="0.25">
      <c r="B1751">
        <v>8</v>
      </c>
      <c r="C1751">
        <v>89</v>
      </c>
      <c r="D1751" t="s">
        <v>1743</v>
      </c>
      <c r="E1751">
        <v>55715223.471296698</v>
      </c>
      <c r="F1751">
        <f t="shared" si="239"/>
        <v>7.333333333333333</v>
      </c>
      <c r="G1751">
        <f t="shared" si="240"/>
        <v>7.7459738767939728</v>
      </c>
    </row>
    <row r="1752" spans="2:7" x14ac:dyDescent="0.25">
      <c r="B1752">
        <v>8</v>
      </c>
      <c r="C1752">
        <v>90</v>
      </c>
      <c r="D1752" t="s">
        <v>1744</v>
      </c>
      <c r="E1752">
        <v>61273387.125517197</v>
      </c>
      <c r="F1752">
        <f t="shared" si="239"/>
        <v>7.416666666666667</v>
      </c>
      <c r="G1752">
        <f t="shared" si="240"/>
        <v>7.7872718883173135</v>
      </c>
    </row>
    <row r="1753" spans="2:7" x14ac:dyDescent="0.25">
      <c r="B1753">
        <v>8</v>
      </c>
      <c r="C1753">
        <v>91</v>
      </c>
      <c r="D1753" t="s">
        <v>1745</v>
      </c>
      <c r="E1753">
        <v>40696597.122778699</v>
      </c>
      <c r="F1753">
        <f t="shared" si="239"/>
        <v>7.5</v>
      </c>
      <c r="G1753">
        <f t="shared" si="240"/>
        <v>7.6095580968767216</v>
      </c>
    </row>
    <row r="1754" spans="2:7" x14ac:dyDescent="0.25">
      <c r="B1754">
        <v>8</v>
      </c>
      <c r="C1754">
        <v>92</v>
      </c>
      <c r="D1754" t="s">
        <v>1746</v>
      </c>
      <c r="E1754">
        <v>52500852.683043301</v>
      </c>
      <c r="F1754">
        <f t="shared" si="239"/>
        <v>7.583333333333333</v>
      </c>
      <c r="G1754">
        <f t="shared" si="240"/>
        <v>7.7201663569780195</v>
      </c>
    </row>
    <row r="1755" spans="2:7" x14ac:dyDescent="0.25">
      <c r="B1755">
        <v>8</v>
      </c>
      <c r="C1755">
        <v>93</v>
      </c>
      <c r="D1755" t="s">
        <v>1747</v>
      </c>
      <c r="E1755">
        <v>56701065.745856099</v>
      </c>
      <c r="F1755">
        <f t="shared" si="239"/>
        <v>7.666666666666667</v>
      </c>
      <c r="G1755">
        <f t="shared" si="240"/>
        <v>7.7535912219122114</v>
      </c>
    </row>
    <row r="1756" spans="2:7" x14ac:dyDescent="0.25">
      <c r="B1756">
        <v>8</v>
      </c>
      <c r="C1756">
        <v>94</v>
      </c>
      <c r="D1756" t="s">
        <v>1748</v>
      </c>
      <c r="E1756">
        <v>50082878.823120102</v>
      </c>
      <c r="F1756">
        <f t="shared" si="239"/>
        <v>7.75</v>
      </c>
      <c r="G1756">
        <f t="shared" si="240"/>
        <v>7.6996892846804412</v>
      </c>
    </row>
    <row r="1757" spans="2:7" x14ac:dyDescent="0.25">
      <c r="B1757">
        <v>8</v>
      </c>
      <c r="C1757">
        <v>95</v>
      </c>
      <c r="D1757" t="s">
        <v>1749</v>
      </c>
      <c r="E1757">
        <v>50159859.929022402</v>
      </c>
      <c r="F1757">
        <f t="shared" si="239"/>
        <v>7.833333333333333</v>
      </c>
      <c r="G1757">
        <f t="shared" si="240"/>
        <v>7.7003563150607466</v>
      </c>
    </row>
    <row r="1758" spans="2:7" x14ac:dyDescent="0.25">
      <c r="B1758">
        <v>8</v>
      </c>
      <c r="C1758">
        <v>96</v>
      </c>
      <c r="D1758" t="s">
        <v>1750</v>
      </c>
      <c r="E1758">
        <v>54788077.4207315</v>
      </c>
      <c r="F1758">
        <f t="shared" si="239"/>
        <v>7.916666666666667</v>
      </c>
      <c r="G1758">
        <f t="shared" si="240"/>
        <v>7.738686060788476</v>
      </c>
    </row>
    <row r="1759" spans="2:7" x14ac:dyDescent="0.25">
      <c r="B1759">
        <v>8</v>
      </c>
      <c r="C1759">
        <v>97</v>
      </c>
      <c r="D1759" t="s">
        <v>1751</v>
      </c>
      <c r="E1759">
        <v>49336814.381031498</v>
      </c>
      <c r="F1759">
        <f t="shared" si="239"/>
        <v>8</v>
      </c>
      <c r="G1759">
        <f t="shared" si="240"/>
        <v>7.6931711041848505</v>
      </c>
    </row>
    <row r="1760" spans="2:7" x14ac:dyDescent="0.25">
      <c r="B1760">
        <v>8</v>
      </c>
      <c r="C1760">
        <v>98</v>
      </c>
      <c r="D1760" t="s">
        <v>1752</v>
      </c>
      <c r="E1760">
        <v>48037739.849547297</v>
      </c>
      <c r="F1760">
        <f t="shared" si="239"/>
        <v>8.0833333333333339</v>
      </c>
      <c r="G1760">
        <f t="shared" si="240"/>
        <v>7.6815825658840593</v>
      </c>
    </row>
    <row r="1761" spans="2:7" x14ac:dyDescent="0.25">
      <c r="B1761">
        <v>8</v>
      </c>
      <c r="C1761">
        <v>99</v>
      </c>
      <c r="D1761" t="s">
        <v>1753</v>
      </c>
      <c r="E1761">
        <v>50240482.062315904</v>
      </c>
      <c r="F1761">
        <f t="shared" si="239"/>
        <v>8.1666666666666661</v>
      </c>
      <c r="G1761">
        <f t="shared" si="240"/>
        <v>7.7010537978469609</v>
      </c>
    </row>
    <row r="1762" spans="2:7" x14ac:dyDescent="0.25">
      <c r="B1762">
        <v>8</v>
      </c>
      <c r="C1762">
        <v>100</v>
      </c>
      <c r="D1762" t="s">
        <v>1754</v>
      </c>
      <c r="E1762">
        <v>63664002.5471</v>
      </c>
      <c r="F1762">
        <f t="shared" si="239"/>
        <v>8.25</v>
      </c>
      <c r="G1762">
        <f t="shared" si="240"/>
        <v>7.803893939177776</v>
      </c>
    </row>
    <row r="1763" spans="2:7" x14ac:dyDescent="0.25">
      <c r="B1763">
        <v>8</v>
      </c>
      <c r="C1763">
        <v>101</v>
      </c>
      <c r="D1763" t="s">
        <v>1755</v>
      </c>
      <c r="E1763">
        <v>50734525.259850301</v>
      </c>
      <c r="F1763">
        <f t="shared" si="239"/>
        <v>8.3333333333333339</v>
      </c>
      <c r="G1763">
        <f t="shared" si="240"/>
        <v>7.7053036008889082</v>
      </c>
    </row>
    <row r="1764" spans="2:7" x14ac:dyDescent="0.25">
      <c r="B1764">
        <v>8</v>
      </c>
      <c r="C1764">
        <v>102</v>
      </c>
      <c r="D1764" t="s">
        <v>1756</v>
      </c>
      <c r="E1764">
        <v>49887273.291292503</v>
      </c>
      <c r="F1764">
        <f t="shared" si="239"/>
        <v>8.4166666666666661</v>
      </c>
      <c r="G1764">
        <f t="shared" si="240"/>
        <v>7.6979897671801654</v>
      </c>
    </row>
    <row r="1765" spans="2:7" x14ac:dyDescent="0.25">
      <c r="B1765">
        <v>8</v>
      </c>
      <c r="C1765">
        <v>103</v>
      </c>
      <c r="D1765" t="s">
        <v>1757</v>
      </c>
      <c r="E1765">
        <v>61763341.8520974</v>
      </c>
      <c r="F1765">
        <f t="shared" si="239"/>
        <v>8.5</v>
      </c>
      <c r="G1765">
        <f t="shared" si="240"/>
        <v>7.7907307864964013</v>
      </c>
    </row>
    <row r="1766" spans="2:7" x14ac:dyDescent="0.25">
      <c r="B1766">
        <v>8</v>
      </c>
      <c r="C1766">
        <v>104</v>
      </c>
      <c r="D1766" t="s">
        <v>1758</v>
      </c>
      <c r="E1766">
        <v>61733874.036557801</v>
      </c>
      <c r="F1766">
        <f t="shared" si="239"/>
        <v>8.5833333333333339</v>
      </c>
      <c r="G1766">
        <f t="shared" si="240"/>
        <v>7.790523531461</v>
      </c>
    </row>
    <row r="1767" spans="2:7" x14ac:dyDescent="0.25">
      <c r="B1767">
        <v>8</v>
      </c>
      <c r="C1767">
        <v>105</v>
      </c>
      <c r="D1767" t="s">
        <v>1759</v>
      </c>
      <c r="E1767">
        <v>47962848.338896804</v>
      </c>
      <c r="F1767">
        <f t="shared" si="239"/>
        <v>8.6666666666666661</v>
      </c>
      <c r="G1767">
        <f t="shared" si="240"/>
        <v>7.6809049663603757</v>
      </c>
    </row>
    <row r="1768" spans="2:7" x14ac:dyDescent="0.25">
      <c r="B1768">
        <v>8</v>
      </c>
      <c r="C1768">
        <v>106</v>
      </c>
      <c r="D1768" t="s">
        <v>1760</v>
      </c>
      <c r="E1768">
        <v>57409228.743986197</v>
      </c>
      <c r="F1768">
        <f t="shared" si="239"/>
        <v>8.75</v>
      </c>
      <c r="G1768">
        <f t="shared" si="240"/>
        <v>7.7589817124401526</v>
      </c>
    </row>
    <row r="1769" spans="2:7" x14ac:dyDescent="0.25">
      <c r="B1769">
        <v>8</v>
      </c>
      <c r="C1769">
        <v>107</v>
      </c>
      <c r="D1769" t="s">
        <v>1761</v>
      </c>
      <c r="E1769">
        <v>46955657.626787297</v>
      </c>
      <c r="F1769">
        <f t="shared" si="239"/>
        <v>8.8333333333333339</v>
      </c>
      <c r="G1769">
        <f t="shared" si="240"/>
        <v>7.6716879273383061</v>
      </c>
    </row>
    <row r="1770" spans="2:7" x14ac:dyDescent="0.25">
      <c r="B1770">
        <v>8</v>
      </c>
      <c r="C1770">
        <v>108</v>
      </c>
      <c r="D1770" t="s">
        <v>1762</v>
      </c>
      <c r="E1770">
        <v>45198939.9018429</v>
      </c>
      <c r="F1770">
        <f t="shared" si="239"/>
        <v>8.9166666666666661</v>
      </c>
      <c r="G1770">
        <f t="shared" si="240"/>
        <v>7.6551282489667161</v>
      </c>
    </row>
    <row r="1771" spans="2:7" x14ac:dyDescent="0.25">
      <c r="B1771">
        <v>8</v>
      </c>
      <c r="C1771">
        <v>109</v>
      </c>
      <c r="D1771" t="s">
        <v>1763</v>
      </c>
      <c r="E1771">
        <v>60098812.345272101</v>
      </c>
      <c r="F1771">
        <f t="shared" si="239"/>
        <v>9</v>
      </c>
      <c r="G1771">
        <f t="shared" si="240"/>
        <v>7.7788658896900742</v>
      </c>
    </row>
    <row r="1772" spans="2:7" x14ac:dyDescent="0.25">
      <c r="B1772">
        <v>8</v>
      </c>
      <c r="C1772">
        <v>110</v>
      </c>
      <c r="D1772" t="s">
        <v>1764</v>
      </c>
      <c r="E1772">
        <v>58157421.240013301</v>
      </c>
      <c r="F1772">
        <f t="shared" si="239"/>
        <v>9.0833333333333339</v>
      </c>
      <c r="G1772">
        <f t="shared" si="240"/>
        <v>7.7646051412130568</v>
      </c>
    </row>
    <row r="1773" spans="2:7" x14ac:dyDescent="0.25">
      <c r="B1773">
        <v>8</v>
      </c>
      <c r="C1773">
        <v>111</v>
      </c>
      <c r="D1773" t="s">
        <v>1765</v>
      </c>
      <c r="E1773">
        <v>53794091.845679499</v>
      </c>
      <c r="F1773">
        <f t="shared" si="239"/>
        <v>9.1666666666666661</v>
      </c>
      <c r="G1773">
        <f t="shared" si="240"/>
        <v>7.7307345801325882</v>
      </c>
    </row>
    <row r="1774" spans="2:7" x14ac:dyDescent="0.25">
      <c r="B1774">
        <v>8</v>
      </c>
      <c r="C1774">
        <v>112</v>
      </c>
      <c r="D1774" t="s">
        <v>1766</v>
      </c>
      <c r="E1774">
        <v>53508088.208404802</v>
      </c>
      <c r="F1774">
        <f t="shared" si="239"/>
        <v>9.25</v>
      </c>
      <c r="G1774">
        <f t="shared" si="240"/>
        <v>7.7284194343348842</v>
      </c>
    </row>
    <row r="1775" spans="2:7" x14ac:dyDescent="0.25">
      <c r="B1775">
        <v>8</v>
      </c>
      <c r="C1775">
        <v>113</v>
      </c>
      <c r="D1775" t="s">
        <v>1767</v>
      </c>
      <c r="E1775">
        <v>59010889.482245103</v>
      </c>
      <c r="F1775">
        <f t="shared" si="239"/>
        <v>9.3333333333333339</v>
      </c>
      <c r="G1775">
        <f t="shared" si="240"/>
        <v>7.7709321608908111</v>
      </c>
    </row>
    <row r="1776" spans="2:7" x14ac:dyDescent="0.25">
      <c r="B1776">
        <v>8</v>
      </c>
      <c r="C1776">
        <v>114</v>
      </c>
      <c r="D1776" t="s">
        <v>1768</v>
      </c>
      <c r="E1776">
        <v>54005278.421706997</v>
      </c>
      <c r="F1776">
        <f t="shared" si="239"/>
        <v>9.4166666666666661</v>
      </c>
      <c r="G1776">
        <f t="shared" si="240"/>
        <v>7.7324362094042449</v>
      </c>
    </row>
    <row r="1777" spans="2:7" x14ac:dyDescent="0.25">
      <c r="B1777">
        <v>8</v>
      </c>
      <c r="C1777">
        <v>115</v>
      </c>
      <c r="D1777" t="s">
        <v>1769</v>
      </c>
      <c r="E1777">
        <v>52630395.300143398</v>
      </c>
      <c r="F1777">
        <f t="shared" si="239"/>
        <v>9.5</v>
      </c>
      <c r="G1777">
        <f t="shared" si="240"/>
        <v>7.7212366319596342</v>
      </c>
    </row>
    <row r="1778" spans="2:7" x14ac:dyDescent="0.25">
      <c r="B1778">
        <v>8</v>
      </c>
      <c r="C1778">
        <v>116</v>
      </c>
      <c r="D1778" t="s">
        <v>1770</v>
      </c>
      <c r="E1778">
        <v>60729911.343491003</v>
      </c>
      <c r="F1778">
        <f t="shared" si="239"/>
        <v>9.5833333333333339</v>
      </c>
      <c r="G1778">
        <f t="shared" si="240"/>
        <v>7.7834026471185993</v>
      </c>
    </row>
    <row r="1779" spans="2:7" x14ac:dyDescent="0.25">
      <c r="B1779">
        <v>8</v>
      </c>
      <c r="C1779">
        <v>117</v>
      </c>
      <c r="D1779" t="s">
        <v>1771</v>
      </c>
      <c r="E1779">
        <v>57242186.141802199</v>
      </c>
      <c r="F1779">
        <f t="shared" si="239"/>
        <v>9.6666666666666661</v>
      </c>
      <c r="G1779">
        <f t="shared" si="240"/>
        <v>7.7577162115865379</v>
      </c>
    </row>
    <row r="1780" spans="2:7" x14ac:dyDescent="0.25">
      <c r="B1780">
        <v>8</v>
      </c>
      <c r="C1780">
        <v>118</v>
      </c>
      <c r="D1780" t="s">
        <v>1772</v>
      </c>
      <c r="E1780">
        <v>48314221.706812598</v>
      </c>
      <c r="F1780">
        <f t="shared" si="239"/>
        <v>9.75</v>
      </c>
      <c r="G1780">
        <f t="shared" si="240"/>
        <v>7.6840749878873966</v>
      </c>
    </row>
    <row r="1781" spans="2:7" x14ac:dyDescent="0.25">
      <c r="B1781">
        <v>8</v>
      </c>
      <c r="C1781">
        <v>119</v>
      </c>
      <c r="D1781" t="s">
        <v>1773</v>
      </c>
      <c r="E1781">
        <v>56153843.367985003</v>
      </c>
      <c r="F1781">
        <f t="shared" si="239"/>
        <v>9.8333333333333339</v>
      </c>
      <c r="G1781">
        <f t="shared" si="240"/>
        <v>7.7493794862677365</v>
      </c>
    </row>
    <row r="1782" spans="2:7" x14ac:dyDescent="0.25">
      <c r="B1782">
        <v>8</v>
      </c>
      <c r="C1782">
        <v>120</v>
      </c>
      <c r="D1782" t="s">
        <v>1774</v>
      </c>
      <c r="E1782">
        <v>52535454.111090399</v>
      </c>
      <c r="F1782">
        <f t="shared" si="239"/>
        <v>9.9166666666666661</v>
      </c>
      <c r="G1782">
        <f t="shared" si="240"/>
        <v>7.7204524906068395</v>
      </c>
    </row>
    <row r="1783" spans="2:7" x14ac:dyDescent="0.25">
      <c r="B1783">
        <v>8</v>
      </c>
      <c r="C1783">
        <v>121</v>
      </c>
      <c r="D1783" t="s">
        <v>1775</v>
      </c>
      <c r="E1783">
        <v>45206720.791143</v>
      </c>
      <c r="F1783">
        <f t="shared" si="239"/>
        <v>10</v>
      </c>
      <c r="G1783">
        <f t="shared" si="240"/>
        <v>7.6552030052877198</v>
      </c>
    </row>
    <row r="1784" spans="2:7" x14ac:dyDescent="0.25">
      <c r="B1784">
        <v>8</v>
      </c>
      <c r="C1784">
        <v>122</v>
      </c>
      <c r="D1784" t="s">
        <v>1776</v>
      </c>
      <c r="E1784">
        <v>60688497.951357402</v>
      </c>
      <c r="F1784">
        <f t="shared" si="239"/>
        <v>10.083333333333334</v>
      </c>
      <c r="G1784">
        <f t="shared" si="240"/>
        <v>7.7831063887755292</v>
      </c>
    </row>
    <row r="1785" spans="2:7" x14ac:dyDescent="0.25">
      <c r="B1785">
        <v>8</v>
      </c>
      <c r="C1785">
        <v>123</v>
      </c>
      <c r="D1785" t="s">
        <v>1777</v>
      </c>
      <c r="E1785">
        <v>55939369.564503901</v>
      </c>
      <c r="F1785">
        <f t="shared" si="239"/>
        <v>10.166666666666666</v>
      </c>
      <c r="G1785">
        <f t="shared" si="240"/>
        <v>7.7477175675735852</v>
      </c>
    </row>
    <row r="1786" spans="2:7" x14ac:dyDescent="0.25">
      <c r="B1786">
        <v>8</v>
      </c>
      <c r="C1786">
        <v>124</v>
      </c>
      <c r="D1786" t="s">
        <v>1778</v>
      </c>
      <c r="E1786">
        <v>53044889.134116396</v>
      </c>
      <c r="F1786">
        <f t="shared" si="239"/>
        <v>10.25</v>
      </c>
      <c r="G1786">
        <f t="shared" si="240"/>
        <v>7.724643546054935</v>
      </c>
    </row>
    <row r="1787" spans="2:7" x14ac:dyDescent="0.25">
      <c r="B1787">
        <v>8</v>
      </c>
      <c r="C1787">
        <v>125</v>
      </c>
      <c r="D1787" t="s">
        <v>1779</v>
      </c>
      <c r="E1787">
        <v>61744594.830466099</v>
      </c>
      <c r="F1787">
        <f t="shared" si="239"/>
        <v>10.333333333333334</v>
      </c>
      <c r="G1787">
        <f t="shared" si="240"/>
        <v>7.7905989451212179</v>
      </c>
    </row>
    <row r="1788" spans="2:7" x14ac:dyDescent="0.25">
      <c r="B1788">
        <v>8</v>
      </c>
      <c r="C1788">
        <v>126</v>
      </c>
      <c r="D1788" t="s">
        <v>1780</v>
      </c>
      <c r="E1788">
        <v>52966225.5716886</v>
      </c>
      <c r="F1788">
        <f t="shared" si="239"/>
        <v>10.416666666666666</v>
      </c>
      <c r="G1788">
        <f t="shared" si="240"/>
        <v>7.7239990257618647</v>
      </c>
    </row>
    <row r="1789" spans="2:7" x14ac:dyDescent="0.25">
      <c r="B1789">
        <v>8</v>
      </c>
      <c r="C1789">
        <v>127</v>
      </c>
      <c r="D1789" t="s">
        <v>1781</v>
      </c>
      <c r="E1789">
        <v>64567189.330292702</v>
      </c>
      <c r="F1789">
        <f t="shared" si="239"/>
        <v>10.5</v>
      </c>
      <c r="G1789">
        <f t="shared" si="240"/>
        <v>7.8100118815752353</v>
      </c>
    </row>
    <row r="1790" spans="2:7" x14ac:dyDescent="0.25">
      <c r="B1790">
        <v>8</v>
      </c>
      <c r="C1790">
        <v>128</v>
      </c>
      <c r="D1790" t="s">
        <v>1782</v>
      </c>
      <c r="E1790">
        <v>68118513.347507596</v>
      </c>
      <c r="F1790">
        <f t="shared" si="239"/>
        <v>10.583333333333334</v>
      </c>
      <c r="G1790">
        <f t="shared" si="240"/>
        <v>7.8332651611340847</v>
      </c>
    </row>
    <row r="1791" spans="2:7" x14ac:dyDescent="0.25">
      <c r="B1791">
        <v>8</v>
      </c>
      <c r="C1791">
        <v>129</v>
      </c>
      <c r="D1791" t="s">
        <v>1783</v>
      </c>
      <c r="E1791">
        <v>58868368.2242001</v>
      </c>
      <c r="F1791">
        <f t="shared" si="239"/>
        <v>10.666666666666666</v>
      </c>
      <c r="G1791">
        <f t="shared" si="240"/>
        <v>7.7698819977444371</v>
      </c>
    </row>
    <row r="1792" spans="2:7" x14ac:dyDescent="0.25">
      <c r="B1792">
        <v>8</v>
      </c>
      <c r="C1792">
        <v>130</v>
      </c>
      <c r="D1792" t="s">
        <v>1784</v>
      </c>
      <c r="E1792">
        <v>45381818.198171303</v>
      </c>
      <c r="F1792">
        <f t="shared" si="239"/>
        <v>10.75</v>
      </c>
      <c r="G1792">
        <f t="shared" si="240"/>
        <v>7.6568818916726382</v>
      </c>
    </row>
    <row r="1793" spans="2:7" x14ac:dyDescent="0.25">
      <c r="B1793">
        <v>8</v>
      </c>
      <c r="C1793">
        <v>131</v>
      </c>
      <c r="D1793" t="s">
        <v>1785</v>
      </c>
      <c r="E1793">
        <v>52719293.2413368</v>
      </c>
      <c r="F1793">
        <f t="shared" si="239"/>
        <v>10.833333333333334</v>
      </c>
      <c r="G1793">
        <f t="shared" si="240"/>
        <v>7.7219695794417031</v>
      </c>
    </row>
    <row r="1794" spans="2:7" x14ac:dyDescent="0.25">
      <c r="B1794">
        <v>8</v>
      </c>
      <c r="C1794">
        <v>132</v>
      </c>
      <c r="D1794" t="s">
        <v>1786</v>
      </c>
      <c r="E1794">
        <v>50410335.053911299</v>
      </c>
      <c r="F1794">
        <f t="shared" si="239"/>
        <v>10.916666666666666</v>
      </c>
      <c r="G1794">
        <f t="shared" si="240"/>
        <v>7.7025195839999681</v>
      </c>
    </row>
    <row r="1795" spans="2:7" x14ac:dyDescent="0.25">
      <c r="B1795">
        <v>8</v>
      </c>
      <c r="C1795">
        <v>133</v>
      </c>
      <c r="D1795" t="s">
        <v>1787</v>
      </c>
      <c r="E1795">
        <v>57985425.709491298</v>
      </c>
      <c r="F1795">
        <f t="shared" si="239"/>
        <v>11</v>
      </c>
      <c r="G1795">
        <f t="shared" si="240"/>
        <v>7.7633188499538992</v>
      </c>
    </row>
    <row r="1796" spans="2:7" x14ac:dyDescent="0.25">
      <c r="B1796">
        <v>8</v>
      </c>
      <c r="C1796">
        <v>134</v>
      </c>
      <c r="D1796" t="s">
        <v>1788</v>
      </c>
      <c r="E1796">
        <v>61255338.756309599</v>
      </c>
      <c r="F1796">
        <f t="shared" si="239"/>
        <v>11.083333333333334</v>
      </c>
      <c r="G1796">
        <f t="shared" si="240"/>
        <v>7.7871439459567853</v>
      </c>
    </row>
    <row r="1797" spans="2:7" x14ac:dyDescent="0.25">
      <c r="B1797">
        <v>8</v>
      </c>
      <c r="C1797">
        <v>135</v>
      </c>
      <c r="D1797" t="s">
        <v>1789</v>
      </c>
      <c r="E1797">
        <v>58485965.051207699</v>
      </c>
      <c r="F1797">
        <f t="shared" si="239"/>
        <v>11.166666666666666</v>
      </c>
      <c r="G1797">
        <f t="shared" si="240"/>
        <v>7.7670516604051851</v>
      </c>
    </row>
    <row r="1798" spans="2:7" x14ac:dyDescent="0.25">
      <c r="B1798">
        <v>8</v>
      </c>
      <c r="C1798">
        <v>136</v>
      </c>
      <c r="D1798" t="s">
        <v>1790</v>
      </c>
      <c r="E1798">
        <v>56614658.842256904</v>
      </c>
      <c r="F1798">
        <f t="shared" si="239"/>
        <v>11.25</v>
      </c>
      <c r="G1798">
        <f t="shared" si="240"/>
        <v>7.7529288946166641</v>
      </c>
    </row>
    <row r="1799" spans="2:7" x14ac:dyDescent="0.25">
      <c r="B1799">
        <v>8</v>
      </c>
      <c r="C1799">
        <v>137</v>
      </c>
      <c r="D1799" t="s">
        <v>1791</v>
      </c>
      <c r="E1799">
        <v>67339287.100537404</v>
      </c>
      <c r="F1799">
        <f t="shared" si="239"/>
        <v>11.333333333333334</v>
      </c>
      <c r="G1799">
        <f t="shared" si="240"/>
        <v>7.8282685143398387</v>
      </c>
    </row>
    <row r="1800" spans="2:7" x14ac:dyDescent="0.25">
      <c r="B1800">
        <v>8</v>
      </c>
      <c r="C1800">
        <v>138</v>
      </c>
      <c r="D1800" t="s">
        <v>1792</v>
      </c>
      <c r="E1800">
        <v>55256304.8875717</v>
      </c>
      <c r="F1800">
        <f t="shared" si="239"/>
        <v>11.416666666666666</v>
      </c>
      <c r="G1800">
        <f t="shared" si="240"/>
        <v>7.7423818393102497</v>
      </c>
    </row>
    <row r="1801" spans="2:7" x14ac:dyDescent="0.25">
      <c r="B1801">
        <v>8</v>
      </c>
      <c r="C1801">
        <v>139</v>
      </c>
      <c r="D1801" t="s">
        <v>1793</v>
      </c>
      <c r="E1801">
        <v>57313473.642944597</v>
      </c>
      <c r="F1801">
        <f t="shared" si="239"/>
        <v>11.5</v>
      </c>
      <c r="G1801">
        <f t="shared" si="240"/>
        <v>7.758256730883959</v>
      </c>
    </row>
    <row r="1802" spans="2:7" x14ac:dyDescent="0.25">
      <c r="B1802">
        <v>8</v>
      </c>
      <c r="C1802">
        <v>140</v>
      </c>
      <c r="D1802" t="s">
        <v>1794</v>
      </c>
      <c r="E1802">
        <v>52519574.536567397</v>
      </c>
      <c r="F1802">
        <f t="shared" si="239"/>
        <v>11.583333333333334</v>
      </c>
      <c r="G1802">
        <f t="shared" si="240"/>
        <v>7.7203211991925853</v>
      </c>
    </row>
    <row r="1803" spans="2:7" x14ac:dyDescent="0.25">
      <c r="B1803">
        <v>8</v>
      </c>
      <c r="C1803">
        <v>141</v>
      </c>
      <c r="D1803" t="s">
        <v>1795</v>
      </c>
      <c r="E1803">
        <v>51190074.945856698</v>
      </c>
      <c r="F1803">
        <f t="shared" si="239"/>
        <v>11.666666666666666</v>
      </c>
      <c r="G1803">
        <f t="shared" si="240"/>
        <v>7.7091857653882645</v>
      </c>
    </row>
    <row r="1804" spans="2:7" x14ac:dyDescent="0.25">
      <c r="B1804">
        <v>8</v>
      </c>
      <c r="C1804">
        <v>142</v>
      </c>
      <c r="D1804" t="s">
        <v>1796</v>
      </c>
      <c r="E1804">
        <v>58161052.296805501</v>
      </c>
      <c r="F1804">
        <f t="shared" si="239"/>
        <v>11.75</v>
      </c>
      <c r="G1804">
        <f t="shared" si="240"/>
        <v>7.7646322555291389</v>
      </c>
    </row>
    <row r="1805" spans="2:7" x14ac:dyDescent="0.25">
      <c r="B1805">
        <v>8</v>
      </c>
      <c r="C1805">
        <v>143</v>
      </c>
      <c r="D1805" t="s">
        <v>1797</v>
      </c>
      <c r="E1805">
        <v>65138964.963403501</v>
      </c>
      <c r="F1805">
        <f t="shared" si="239"/>
        <v>11.833333333333334</v>
      </c>
      <c r="G1805">
        <f t="shared" si="240"/>
        <v>7.8138408534880854</v>
      </c>
    </row>
    <row r="1806" spans="2:7" x14ac:dyDescent="0.25">
      <c r="B1806">
        <v>8</v>
      </c>
      <c r="C1806">
        <v>144</v>
      </c>
      <c r="D1806" t="s">
        <v>1798</v>
      </c>
      <c r="E1806">
        <v>65340967.926144898</v>
      </c>
      <c r="F1806">
        <f t="shared" si="239"/>
        <v>11.916666666666666</v>
      </c>
      <c r="G1806">
        <f t="shared" si="240"/>
        <v>7.8151855635932002</v>
      </c>
    </row>
    <row r="1807" spans="2:7" x14ac:dyDescent="0.25">
      <c r="B1807">
        <v>8</v>
      </c>
      <c r="C1807">
        <v>145</v>
      </c>
      <c r="D1807" t="s">
        <v>1799</v>
      </c>
      <c r="E1807">
        <v>50704307.895355202</v>
      </c>
      <c r="F1807">
        <f t="shared" si="239"/>
        <v>12</v>
      </c>
      <c r="G1807">
        <f t="shared" si="240"/>
        <v>7.7050448590513332</v>
      </c>
    </row>
    <row r="1808" spans="2:7" x14ac:dyDescent="0.25">
      <c r="B1808">
        <v>8</v>
      </c>
      <c r="C1808">
        <v>146</v>
      </c>
      <c r="D1808" t="s">
        <v>1800</v>
      </c>
      <c r="E1808">
        <v>79396892.979243502</v>
      </c>
      <c r="F1808">
        <f t="shared" si="239"/>
        <v>12.083333333333334</v>
      </c>
      <c r="G1808">
        <f t="shared" si="240"/>
        <v>7.8998035076113347</v>
      </c>
    </row>
    <row r="1809" spans="2:7" x14ac:dyDescent="0.25">
      <c r="B1809">
        <v>8</v>
      </c>
      <c r="C1809">
        <v>147</v>
      </c>
      <c r="D1809" t="s">
        <v>1801</v>
      </c>
      <c r="E1809">
        <v>59696473.990151003</v>
      </c>
      <c r="F1809">
        <f t="shared" si="239"/>
        <v>12.166666666666666</v>
      </c>
      <c r="G1809">
        <f t="shared" si="240"/>
        <v>7.7759486800097033</v>
      </c>
    </row>
    <row r="1810" spans="2:7" x14ac:dyDescent="0.25">
      <c r="B1810">
        <v>8</v>
      </c>
      <c r="C1810">
        <v>148</v>
      </c>
      <c r="D1810" t="s">
        <v>1802</v>
      </c>
      <c r="E1810">
        <v>58849661.670542501</v>
      </c>
      <c r="F1810">
        <f t="shared" si="239"/>
        <v>12.25</v>
      </c>
      <c r="G1810">
        <f t="shared" si="240"/>
        <v>7.7697439704073412</v>
      </c>
    </row>
    <row r="1811" spans="2:7" x14ac:dyDescent="0.25">
      <c r="B1811">
        <v>8</v>
      </c>
      <c r="C1811">
        <v>149</v>
      </c>
      <c r="D1811" t="s">
        <v>1803</v>
      </c>
      <c r="E1811">
        <v>64598442.231306598</v>
      </c>
      <c r="F1811">
        <f t="shared" ref="F1811:F1874" si="241">(C1811-1)*5/60</f>
        <v>12.333333333333334</v>
      </c>
      <c r="G1811">
        <f t="shared" ref="G1811:G1874" si="242">LOG10(E1811)</f>
        <v>7.8102220452628135</v>
      </c>
    </row>
    <row r="1812" spans="2:7" x14ac:dyDescent="0.25">
      <c r="B1812">
        <v>8</v>
      </c>
      <c r="C1812">
        <v>150</v>
      </c>
      <c r="D1812" t="s">
        <v>1804</v>
      </c>
      <c r="E1812">
        <v>53429383.904222101</v>
      </c>
      <c r="F1812">
        <f t="shared" si="241"/>
        <v>12.416666666666666</v>
      </c>
      <c r="G1812">
        <f t="shared" si="242"/>
        <v>7.7277801663494916</v>
      </c>
    </row>
    <row r="1813" spans="2:7" x14ac:dyDescent="0.25">
      <c r="B1813">
        <v>8</v>
      </c>
      <c r="C1813">
        <v>151</v>
      </c>
      <c r="D1813" t="s">
        <v>1805</v>
      </c>
      <c r="E1813">
        <v>60305532.596313499</v>
      </c>
      <c r="F1813">
        <f t="shared" si="241"/>
        <v>12.5</v>
      </c>
      <c r="G1813">
        <f t="shared" si="242"/>
        <v>7.7803571573445875</v>
      </c>
    </row>
    <row r="1814" spans="2:7" x14ac:dyDescent="0.25">
      <c r="B1814">
        <v>8</v>
      </c>
      <c r="C1814">
        <v>152</v>
      </c>
      <c r="D1814" t="s">
        <v>1806</v>
      </c>
      <c r="E1814">
        <v>58612836.201812297</v>
      </c>
      <c r="F1814">
        <f t="shared" si="241"/>
        <v>12.583333333333334</v>
      </c>
      <c r="G1814">
        <f t="shared" si="242"/>
        <v>7.767992736856705</v>
      </c>
    </row>
    <row r="1815" spans="2:7" x14ac:dyDescent="0.25">
      <c r="B1815">
        <v>8</v>
      </c>
      <c r="C1815">
        <v>153</v>
      </c>
      <c r="D1815" t="s">
        <v>1807</v>
      </c>
      <c r="E1815">
        <v>59957386.715809703</v>
      </c>
      <c r="F1815">
        <f t="shared" si="241"/>
        <v>12.666666666666666</v>
      </c>
      <c r="G1815">
        <f t="shared" si="242"/>
        <v>7.7778426955632236</v>
      </c>
    </row>
    <row r="1816" spans="2:7" x14ac:dyDescent="0.25">
      <c r="B1816">
        <v>8</v>
      </c>
      <c r="C1816">
        <v>154</v>
      </c>
      <c r="D1816" t="s">
        <v>1808</v>
      </c>
      <c r="E1816">
        <v>53447542.786381602</v>
      </c>
      <c r="F1816">
        <f t="shared" si="241"/>
        <v>12.75</v>
      </c>
      <c r="G1816">
        <f t="shared" si="242"/>
        <v>7.7279277436169052</v>
      </c>
    </row>
    <row r="1817" spans="2:7" x14ac:dyDescent="0.25">
      <c r="B1817">
        <v>8</v>
      </c>
      <c r="C1817">
        <v>155</v>
      </c>
      <c r="D1817" t="s">
        <v>1809</v>
      </c>
      <c r="E1817">
        <v>71137175.247284994</v>
      </c>
      <c r="F1817">
        <f t="shared" si="241"/>
        <v>12.833333333333334</v>
      </c>
      <c r="G1817">
        <f t="shared" si="242"/>
        <v>7.8520966159963281</v>
      </c>
    </row>
    <row r="1818" spans="2:7" x14ac:dyDescent="0.25">
      <c r="B1818">
        <v>8</v>
      </c>
      <c r="C1818">
        <v>156</v>
      </c>
      <c r="D1818" t="s">
        <v>1810</v>
      </c>
      <c r="E1818">
        <v>65026637.420159601</v>
      </c>
      <c r="F1818">
        <f t="shared" si="241"/>
        <v>12.916666666666666</v>
      </c>
      <c r="G1818">
        <f t="shared" si="242"/>
        <v>7.8130912968707786</v>
      </c>
    </row>
    <row r="1819" spans="2:7" x14ac:dyDescent="0.25">
      <c r="B1819">
        <v>8</v>
      </c>
      <c r="C1819">
        <v>157</v>
      </c>
      <c r="D1819" t="s">
        <v>1811</v>
      </c>
      <c r="E1819">
        <v>56513319.102278098</v>
      </c>
      <c r="F1819">
        <f t="shared" si="241"/>
        <v>13</v>
      </c>
      <c r="G1819">
        <f t="shared" si="242"/>
        <v>7.7521508147385951</v>
      </c>
    </row>
    <row r="1820" spans="2:7" x14ac:dyDescent="0.25">
      <c r="B1820">
        <v>8</v>
      </c>
      <c r="C1820">
        <v>158</v>
      </c>
      <c r="D1820" t="s">
        <v>1812</v>
      </c>
      <c r="E1820">
        <v>65988513.245823197</v>
      </c>
      <c r="F1820">
        <f t="shared" si="241"/>
        <v>13.083333333333334</v>
      </c>
      <c r="G1820">
        <f t="shared" si="242"/>
        <v>7.8194683436006631</v>
      </c>
    </row>
    <row r="1821" spans="2:7" x14ac:dyDescent="0.25">
      <c r="B1821">
        <v>8</v>
      </c>
      <c r="C1821">
        <v>159</v>
      </c>
      <c r="D1821" t="s">
        <v>1813</v>
      </c>
      <c r="E1821">
        <v>54633873.9757974</v>
      </c>
      <c r="F1821">
        <f t="shared" si="241"/>
        <v>13.166666666666666</v>
      </c>
      <c r="G1821">
        <f t="shared" si="242"/>
        <v>7.7374619965362008</v>
      </c>
    </row>
    <row r="1822" spans="2:7" x14ac:dyDescent="0.25">
      <c r="B1822">
        <v>8</v>
      </c>
      <c r="C1822">
        <v>160</v>
      </c>
      <c r="D1822" t="s">
        <v>1814</v>
      </c>
      <c r="E1822">
        <v>56729600.089419797</v>
      </c>
      <c r="F1822">
        <f t="shared" si="241"/>
        <v>13.25</v>
      </c>
      <c r="G1822">
        <f t="shared" si="242"/>
        <v>7.7538097220527966</v>
      </c>
    </row>
    <row r="1823" spans="2:7" x14ac:dyDescent="0.25">
      <c r="B1823">
        <v>8</v>
      </c>
      <c r="C1823">
        <v>161</v>
      </c>
      <c r="D1823" t="s">
        <v>1815</v>
      </c>
      <c r="E1823">
        <v>68489709.176085994</v>
      </c>
      <c r="F1823">
        <f t="shared" si="241"/>
        <v>13.333333333333334</v>
      </c>
      <c r="G1823">
        <f t="shared" si="242"/>
        <v>7.8356253220941259</v>
      </c>
    </row>
    <row r="1824" spans="2:7" x14ac:dyDescent="0.25">
      <c r="B1824">
        <v>8</v>
      </c>
      <c r="C1824">
        <v>162</v>
      </c>
      <c r="D1824" t="s">
        <v>1816</v>
      </c>
      <c r="E1824">
        <v>63307773.087121002</v>
      </c>
      <c r="F1824">
        <f t="shared" si="241"/>
        <v>13.416666666666666</v>
      </c>
      <c r="G1824">
        <f t="shared" si="242"/>
        <v>7.8014570370566974</v>
      </c>
    </row>
    <row r="1825" spans="2:7" x14ac:dyDescent="0.25">
      <c r="B1825">
        <v>8</v>
      </c>
      <c r="C1825">
        <v>163</v>
      </c>
      <c r="D1825" t="s">
        <v>1817</v>
      </c>
      <c r="E1825">
        <v>65520643.2240569</v>
      </c>
      <c r="F1825">
        <f t="shared" si="241"/>
        <v>13.5</v>
      </c>
      <c r="G1825">
        <f t="shared" si="242"/>
        <v>7.8163781522945985</v>
      </c>
    </row>
    <row r="1826" spans="2:7" x14ac:dyDescent="0.25">
      <c r="B1826">
        <v>8</v>
      </c>
      <c r="C1826">
        <v>164</v>
      </c>
      <c r="D1826" t="s">
        <v>1818</v>
      </c>
      <c r="E1826">
        <v>73839751.8989048</v>
      </c>
      <c r="F1826">
        <f t="shared" si="241"/>
        <v>13.583333333333334</v>
      </c>
      <c r="G1826">
        <f t="shared" si="242"/>
        <v>7.8682902287936196</v>
      </c>
    </row>
    <row r="1827" spans="2:7" x14ac:dyDescent="0.25">
      <c r="B1827">
        <v>8</v>
      </c>
      <c r="C1827">
        <v>165</v>
      </c>
      <c r="D1827" t="s">
        <v>1819</v>
      </c>
      <c r="E1827">
        <v>49592881.564159699</v>
      </c>
      <c r="F1827">
        <f t="shared" si="241"/>
        <v>13.666666666666666</v>
      </c>
      <c r="G1827">
        <f t="shared" si="242"/>
        <v>7.6954193434404505</v>
      </c>
    </row>
    <row r="1828" spans="2:7" x14ac:dyDescent="0.25">
      <c r="B1828">
        <v>8</v>
      </c>
      <c r="C1828">
        <v>166</v>
      </c>
      <c r="D1828" t="s">
        <v>1820</v>
      </c>
      <c r="E1828">
        <v>64093595.3485706</v>
      </c>
      <c r="F1828">
        <f t="shared" si="241"/>
        <v>13.75</v>
      </c>
      <c r="G1828">
        <f t="shared" si="242"/>
        <v>7.8068146341406157</v>
      </c>
    </row>
    <row r="1829" spans="2:7" x14ac:dyDescent="0.25">
      <c r="B1829">
        <v>8</v>
      </c>
      <c r="C1829">
        <v>167</v>
      </c>
      <c r="D1829" t="s">
        <v>1821</v>
      </c>
      <c r="E1829">
        <v>72431607.124517098</v>
      </c>
      <c r="F1829">
        <f t="shared" si="241"/>
        <v>13.833333333333334</v>
      </c>
      <c r="G1829">
        <f t="shared" si="242"/>
        <v>7.8599281215056473</v>
      </c>
    </row>
    <row r="1830" spans="2:7" x14ac:dyDescent="0.25">
      <c r="B1830">
        <v>8</v>
      </c>
      <c r="C1830">
        <v>168</v>
      </c>
      <c r="D1830" t="s">
        <v>1822</v>
      </c>
      <c r="E1830">
        <v>66675625.776713498</v>
      </c>
      <c r="F1830">
        <f t="shared" si="241"/>
        <v>13.916666666666666</v>
      </c>
      <c r="G1830">
        <f t="shared" si="242"/>
        <v>7.8239671004038822</v>
      </c>
    </row>
    <row r="1831" spans="2:7" x14ac:dyDescent="0.25">
      <c r="B1831">
        <v>8</v>
      </c>
      <c r="C1831">
        <v>169</v>
      </c>
      <c r="D1831" t="s">
        <v>1823</v>
      </c>
      <c r="E1831">
        <v>65962543.0929932</v>
      </c>
      <c r="F1831">
        <f t="shared" si="241"/>
        <v>14</v>
      </c>
      <c r="G1831">
        <f t="shared" si="242"/>
        <v>7.8192973909076446</v>
      </c>
    </row>
    <row r="1832" spans="2:7" x14ac:dyDescent="0.25">
      <c r="B1832">
        <v>8</v>
      </c>
      <c r="C1832">
        <v>170</v>
      </c>
      <c r="D1832" t="s">
        <v>1824</v>
      </c>
      <c r="E1832">
        <v>69965127.765390903</v>
      </c>
      <c r="F1832">
        <f t="shared" si="241"/>
        <v>14.083333333333334</v>
      </c>
      <c r="G1832">
        <f t="shared" si="242"/>
        <v>7.8448816315471257</v>
      </c>
    </row>
    <row r="1833" spans="2:7" x14ac:dyDescent="0.25">
      <c r="B1833">
        <v>8</v>
      </c>
      <c r="C1833">
        <v>171</v>
      </c>
      <c r="D1833" t="s">
        <v>1825</v>
      </c>
      <c r="E1833">
        <v>57804037.454552397</v>
      </c>
      <c r="F1833">
        <f t="shared" si="241"/>
        <v>14.166666666666666</v>
      </c>
      <c r="G1833">
        <f t="shared" si="242"/>
        <v>7.7619581737664625</v>
      </c>
    </row>
    <row r="1834" spans="2:7" x14ac:dyDescent="0.25">
      <c r="B1834">
        <v>8</v>
      </c>
      <c r="C1834">
        <v>172</v>
      </c>
      <c r="D1834" t="s">
        <v>1826</v>
      </c>
      <c r="E1834">
        <v>58348654.1052562</v>
      </c>
      <c r="F1834">
        <f t="shared" si="241"/>
        <v>14.25</v>
      </c>
      <c r="G1834">
        <f t="shared" si="242"/>
        <v>7.7660308428766465</v>
      </c>
    </row>
    <row r="1835" spans="2:7" x14ac:dyDescent="0.25">
      <c r="B1835">
        <v>8</v>
      </c>
      <c r="C1835">
        <v>173</v>
      </c>
      <c r="D1835" t="s">
        <v>1827</v>
      </c>
      <c r="E1835">
        <v>68299723.742364302</v>
      </c>
      <c r="F1835">
        <f t="shared" si="241"/>
        <v>14.333333333333334</v>
      </c>
      <c r="G1835">
        <f t="shared" si="242"/>
        <v>7.8344189470576762</v>
      </c>
    </row>
    <row r="1836" spans="2:7" x14ac:dyDescent="0.25">
      <c r="B1836">
        <v>8</v>
      </c>
      <c r="C1836">
        <v>174</v>
      </c>
      <c r="D1836" t="s">
        <v>1828</v>
      </c>
      <c r="E1836">
        <v>68160879.401473194</v>
      </c>
      <c r="F1836">
        <f t="shared" si="241"/>
        <v>14.416666666666666</v>
      </c>
      <c r="G1836">
        <f t="shared" si="242"/>
        <v>7.8335351849972508</v>
      </c>
    </row>
    <row r="1837" spans="2:7" x14ac:dyDescent="0.25">
      <c r="B1837">
        <v>8</v>
      </c>
      <c r="C1837">
        <v>175</v>
      </c>
      <c r="D1837" t="s">
        <v>1829</v>
      </c>
      <c r="E1837">
        <v>68637087.699894205</v>
      </c>
      <c r="F1837">
        <f t="shared" si="241"/>
        <v>14.5</v>
      </c>
      <c r="G1837">
        <f t="shared" si="242"/>
        <v>7.8365588479365389</v>
      </c>
    </row>
    <row r="1838" spans="2:7" x14ac:dyDescent="0.25">
      <c r="B1838">
        <v>8</v>
      </c>
      <c r="C1838">
        <v>176</v>
      </c>
      <c r="D1838" t="s">
        <v>1830</v>
      </c>
      <c r="E1838">
        <v>72127434.774805501</v>
      </c>
      <c r="F1838">
        <f t="shared" si="241"/>
        <v>14.583333333333334</v>
      </c>
      <c r="G1838">
        <f t="shared" si="242"/>
        <v>7.858100486703341</v>
      </c>
    </row>
    <row r="1839" spans="2:7" x14ac:dyDescent="0.25">
      <c r="B1839">
        <v>8</v>
      </c>
      <c r="C1839">
        <v>177</v>
      </c>
      <c r="D1839" t="s">
        <v>1831</v>
      </c>
      <c r="E1839">
        <v>57997811.591928199</v>
      </c>
      <c r="F1839">
        <f t="shared" si="241"/>
        <v>14.666666666666666</v>
      </c>
      <c r="G1839">
        <f t="shared" si="242"/>
        <v>7.7634116068132766</v>
      </c>
    </row>
    <row r="1840" spans="2:7" x14ac:dyDescent="0.25">
      <c r="B1840">
        <v>8</v>
      </c>
      <c r="C1840">
        <v>178</v>
      </c>
      <c r="D1840" t="s">
        <v>1832</v>
      </c>
      <c r="E1840">
        <v>59408660.119245097</v>
      </c>
      <c r="F1840">
        <f t="shared" si="241"/>
        <v>14.75</v>
      </c>
      <c r="G1840">
        <f t="shared" si="242"/>
        <v>7.7738497575714316</v>
      </c>
    </row>
    <row r="1841" spans="2:7" x14ac:dyDescent="0.25">
      <c r="B1841">
        <v>8</v>
      </c>
      <c r="C1841">
        <v>179</v>
      </c>
      <c r="D1841" t="s">
        <v>1833</v>
      </c>
      <c r="E1841">
        <v>68940267.9097763</v>
      </c>
      <c r="F1841">
        <f t="shared" si="241"/>
        <v>14.833333333333334</v>
      </c>
      <c r="G1841">
        <f t="shared" si="242"/>
        <v>7.8384729667933009</v>
      </c>
    </row>
    <row r="1842" spans="2:7" x14ac:dyDescent="0.25">
      <c r="B1842">
        <v>8</v>
      </c>
      <c r="C1842">
        <v>180</v>
      </c>
      <c r="D1842" t="s">
        <v>1834</v>
      </c>
      <c r="E1842">
        <v>80990819.416735604</v>
      </c>
      <c r="F1842">
        <f t="shared" si="241"/>
        <v>14.916666666666666</v>
      </c>
      <c r="G1842">
        <f t="shared" si="242"/>
        <v>7.9084357929204012</v>
      </c>
    </row>
    <row r="1843" spans="2:7" x14ac:dyDescent="0.25">
      <c r="B1843">
        <v>8</v>
      </c>
      <c r="C1843">
        <v>181</v>
      </c>
      <c r="D1843" t="s">
        <v>1835</v>
      </c>
      <c r="E1843">
        <v>60595758.099234298</v>
      </c>
      <c r="F1843">
        <f t="shared" si="241"/>
        <v>15</v>
      </c>
      <c r="G1843">
        <f t="shared" si="242"/>
        <v>7.7824422231997019</v>
      </c>
    </row>
    <row r="1844" spans="2:7" x14ac:dyDescent="0.25">
      <c r="B1844">
        <v>8</v>
      </c>
      <c r="C1844">
        <v>182</v>
      </c>
      <c r="D1844" t="s">
        <v>1836</v>
      </c>
      <c r="E1844">
        <v>64801734.808147699</v>
      </c>
      <c r="F1844">
        <f t="shared" si="241"/>
        <v>15.083333333333334</v>
      </c>
      <c r="G1844">
        <f t="shared" si="242"/>
        <v>7.8115866325298642</v>
      </c>
    </row>
    <row r="1845" spans="2:7" x14ac:dyDescent="0.25">
      <c r="B1845">
        <v>8</v>
      </c>
      <c r="C1845">
        <v>183</v>
      </c>
      <c r="D1845" t="s">
        <v>1837</v>
      </c>
      <c r="E1845">
        <v>61027426.927923501</v>
      </c>
      <c r="F1845">
        <f t="shared" si="241"/>
        <v>15.166666666666666</v>
      </c>
      <c r="G1845">
        <f t="shared" si="242"/>
        <v>7.7855250593788154</v>
      </c>
    </row>
    <row r="1846" spans="2:7" x14ac:dyDescent="0.25">
      <c r="B1846">
        <v>8</v>
      </c>
      <c r="C1846">
        <v>184</v>
      </c>
      <c r="D1846" t="s">
        <v>1838</v>
      </c>
      <c r="E1846">
        <v>68522375.0493965</v>
      </c>
      <c r="F1846">
        <f t="shared" si="241"/>
        <v>15.25</v>
      </c>
      <c r="G1846">
        <f t="shared" si="242"/>
        <v>7.8358324076059525</v>
      </c>
    </row>
    <row r="1847" spans="2:7" x14ac:dyDescent="0.25">
      <c r="B1847">
        <v>8</v>
      </c>
      <c r="C1847">
        <v>185</v>
      </c>
      <c r="D1847" t="s">
        <v>1839</v>
      </c>
      <c r="E1847">
        <v>71136360.842316002</v>
      </c>
      <c r="F1847">
        <f t="shared" si="241"/>
        <v>15.333333333333334</v>
      </c>
      <c r="G1847">
        <f t="shared" si="242"/>
        <v>7.8520916440023258</v>
      </c>
    </row>
    <row r="1848" spans="2:7" x14ac:dyDescent="0.25">
      <c r="B1848">
        <v>8</v>
      </c>
      <c r="C1848">
        <v>186</v>
      </c>
      <c r="D1848" t="s">
        <v>1840</v>
      </c>
      <c r="E1848">
        <v>75555959.873653993</v>
      </c>
      <c r="F1848">
        <f t="shared" si="241"/>
        <v>15.416666666666666</v>
      </c>
      <c r="G1848">
        <f t="shared" si="242"/>
        <v>7.8782687272872689</v>
      </c>
    </row>
    <row r="1849" spans="2:7" x14ac:dyDescent="0.25">
      <c r="B1849">
        <v>8</v>
      </c>
      <c r="C1849">
        <v>187</v>
      </c>
      <c r="D1849" t="s">
        <v>1841</v>
      </c>
      <c r="E1849">
        <v>65557131.962582499</v>
      </c>
      <c r="F1849">
        <f t="shared" si="241"/>
        <v>15.5</v>
      </c>
      <c r="G1849">
        <f t="shared" si="242"/>
        <v>7.8166199455075223</v>
      </c>
    </row>
    <row r="1850" spans="2:7" x14ac:dyDescent="0.25">
      <c r="B1850">
        <v>8</v>
      </c>
      <c r="C1850">
        <v>188</v>
      </c>
      <c r="D1850" t="s">
        <v>1842</v>
      </c>
      <c r="E1850">
        <v>71196808.263413996</v>
      </c>
      <c r="F1850">
        <f t="shared" si="241"/>
        <v>15.583333333333334</v>
      </c>
      <c r="G1850">
        <f t="shared" si="242"/>
        <v>7.8524605247512245</v>
      </c>
    </row>
    <row r="1851" spans="2:7" x14ac:dyDescent="0.25">
      <c r="B1851">
        <v>8</v>
      </c>
      <c r="C1851">
        <v>189</v>
      </c>
      <c r="D1851" t="s">
        <v>1843</v>
      </c>
      <c r="E1851">
        <v>75010282.324481294</v>
      </c>
      <c r="F1851">
        <f t="shared" si="241"/>
        <v>15.666666666666666</v>
      </c>
      <c r="G1851">
        <f t="shared" si="242"/>
        <v>7.8751208000677355</v>
      </c>
    </row>
    <row r="1852" spans="2:7" x14ac:dyDescent="0.25">
      <c r="B1852">
        <v>8</v>
      </c>
      <c r="C1852">
        <v>190</v>
      </c>
      <c r="D1852" t="s">
        <v>1844</v>
      </c>
      <c r="E1852">
        <v>60326606.022561297</v>
      </c>
      <c r="F1852">
        <f t="shared" si="241"/>
        <v>15.75</v>
      </c>
      <c r="G1852">
        <f t="shared" si="242"/>
        <v>7.7805088925775383</v>
      </c>
    </row>
    <row r="1853" spans="2:7" x14ac:dyDescent="0.25">
      <c r="B1853">
        <v>8</v>
      </c>
      <c r="C1853">
        <v>191</v>
      </c>
      <c r="D1853" t="s">
        <v>1845</v>
      </c>
      <c r="E1853">
        <v>63571859.305187598</v>
      </c>
      <c r="F1853">
        <f t="shared" si="241"/>
        <v>15.833333333333334</v>
      </c>
      <c r="G1853">
        <f t="shared" si="242"/>
        <v>7.8032649135568475</v>
      </c>
    </row>
    <row r="1854" spans="2:7" x14ac:dyDescent="0.25">
      <c r="B1854">
        <v>8</v>
      </c>
      <c r="C1854">
        <v>192</v>
      </c>
      <c r="D1854" t="s">
        <v>1846</v>
      </c>
      <c r="E1854">
        <v>82154689.526823506</v>
      </c>
      <c r="F1854">
        <f t="shared" si="241"/>
        <v>15.916666666666666</v>
      </c>
      <c r="G1854">
        <f t="shared" si="242"/>
        <v>7.9146323587326606</v>
      </c>
    </row>
    <row r="1855" spans="2:7" x14ac:dyDescent="0.25">
      <c r="B1855">
        <v>8</v>
      </c>
      <c r="C1855">
        <v>193</v>
      </c>
      <c r="D1855" t="s">
        <v>1847</v>
      </c>
      <c r="E1855">
        <v>67125190.269358397</v>
      </c>
      <c r="F1855">
        <f t="shared" si="241"/>
        <v>16</v>
      </c>
      <c r="G1855">
        <f t="shared" si="242"/>
        <v>7.8268855297365176</v>
      </c>
    </row>
    <row r="1856" spans="2:7" x14ac:dyDescent="0.25">
      <c r="B1856">
        <v>8</v>
      </c>
      <c r="C1856">
        <v>194</v>
      </c>
      <c r="D1856" t="s">
        <v>1848</v>
      </c>
      <c r="E1856">
        <v>61156515.102091096</v>
      </c>
      <c r="F1856">
        <f t="shared" si="241"/>
        <v>16.083333333333332</v>
      </c>
      <c r="G1856">
        <f t="shared" si="242"/>
        <v>7.7864427299277859</v>
      </c>
    </row>
    <row r="1857" spans="2:7" x14ac:dyDescent="0.25">
      <c r="B1857">
        <v>8</v>
      </c>
      <c r="C1857">
        <v>195</v>
      </c>
      <c r="D1857" t="s">
        <v>1849</v>
      </c>
      <c r="E1857">
        <v>69316126.352313399</v>
      </c>
      <c r="F1857">
        <f t="shared" si="241"/>
        <v>16.166666666666668</v>
      </c>
      <c r="G1857">
        <f t="shared" si="242"/>
        <v>7.8408342846993948</v>
      </c>
    </row>
    <row r="1858" spans="2:7" x14ac:dyDescent="0.25">
      <c r="B1858">
        <v>8</v>
      </c>
      <c r="C1858">
        <v>196</v>
      </c>
      <c r="D1858" t="s">
        <v>1850</v>
      </c>
      <c r="E1858">
        <v>70479533.276059598</v>
      </c>
      <c r="F1858">
        <f t="shared" si="241"/>
        <v>16.25</v>
      </c>
      <c r="G1858">
        <f t="shared" si="242"/>
        <v>7.8480630194632566</v>
      </c>
    </row>
    <row r="1859" spans="2:7" x14ac:dyDescent="0.25">
      <c r="B1859">
        <v>8</v>
      </c>
      <c r="C1859">
        <v>197</v>
      </c>
      <c r="D1859" t="s">
        <v>1851</v>
      </c>
      <c r="E1859">
        <v>61901205.933193199</v>
      </c>
      <c r="F1859">
        <f t="shared" si="241"/>
        <v>16.333333333333332</v>
      </c>
      <c r="G1859">
        <f t="shared" si="242"/>
        <v>7.7916991098445081</v>
      </c>
    </row>
    <row r="1860" spans="2:7" x14ac:dyDescent="0.25">
      <c r="B1860">
        <v>8</v>
      </c>
      <c r="C1860">
        <v>198</v>
      </c>
      <c r="D1860" t="s">
        <v>1852</v>
      </c>
      <c r="E1860">
        <v>75964600.917092204</v>
      </c>
      <c r="F1860">
        <f t="shared" si="241"/>
        <v>16.416666666666668</v>
      </c>
      <c r="G1860">
        <f t="shared" si="242"/>
        <v>7.8806112605988528</v>
      </c>
    </row>
    <row r="1861" spans="2:7" x14ac:dyDescent="0.25">
      <c r="B1861">
        <v>8</v>
      </c>
      <c r="C1861">
        <v>199</v>
      </c>
      <c r="D1861" t="s">
        <v>1853</v>
      </c>
      <c r="E1861">
        <v>63858735.6984042</v>
      </c>
      <c r="F1861">
        <f t="shared" si="241"/>
        <v>16.5</v>
      </c>
      <c r="G1861">
        <f t="shared" si="242"/>
        <v>7.8052203159472109</v>
      </c>
    </row>
    <row r="1862" spans="2:7" x14ac:dyDescent="0.25">
      <c r="B1862">
        <v>8</v>
      </c>
      <c r="C1862">
        <v>200</v>
      </c>
      <c r="D1862" t="s">
        <v>1854</v>
      </c>
      <c r="E1862">
        <v>75597332.287984505</v>
      </c>
      <c r="F1862">
        <f t="shared" si="241"/>
        <v>16.583333333333332</v>
      </c>
      <c r="G1862">
        <f t="shared" si="242"/>
        <v>7.878506470196319</v>
      </c>
    </row>
    <row r="1863" spans="2:7" x14ac:dyDescent="0.25">
      <c r="B1863">
        <v>8</v>
      </c>
      <c r="C1863">
        <v>201</v>
      </c>
      <c r="D1863" t="s">
        <v>1855</v>
      </c>
      <c r="E1863">
        <v>55957902.036233999</v>
      </c>
      <c r="F1863">
        <f t="shared" si="241"/>
        <v>16.666666666666668</v>
      </c>
      <c r="G1863">
        <f t="shared" si="242"/>
        <v>7.7478614236331094</v>
      </c>
    </row>
    <row r="1864" spans="2:7" x14ac:dyDescent="0.25">
      <c r="B1864">
        <v>8</v>
      </c>
      <c r="C1864">
        <v>202</v>
      </c>
      <c r="D1864" t="s">
        <v>1856</v>
      </c>
      <c r="E1864">
        <v>70358764.564523399</v>
      </c>
      <c r="F1864">
        <f t="shared" si="241"/>
        <v>16.75</v>
      </c>
      <c r="G1864">
        <f t="shared" si="242"/>
        <v>7.8473182050389649</v>
      </c>
    </row>
    <row r="1865" spans="2:7" x14ac:dyDescent="0.25">
      <c r="B1865">
        <v>8</v>
      </c>
      <c r="C1865">
        <v>203</v>
      </c>
      <c r="D1865" t="s">
        <v>1857</v>
      </c>
      <c r="E1865">
        <v>64765986.057499401</v>
      </c>
      <c r="F1865">
        <f t="shared" si="241"/>
        <v>16.833333333333332</v>
      </c>
      <c r="G1865">
        <f t="shared" si="242"/>
        <v>7.8113469820145705</v>
      </c>
    </row>
    <row r="1866" spans="2:7" x14ac:dyDescent="0.25">
      <c r="B1866">
        <v>8</v>
      </c>
      <c r="C1866">
        <v>204</v>
      </c>
      <c r="D1866" t="s">
        <v>1858</v>
      </c>
      <c r="E1866">
        <v>59521131.556921303</v>
      </c>
      <c r="F1866">
        <f t="shared" si="241"/>
        <v>16.916666666666668</v>
      </c>
      <c r="G1866">
        <f t="shared" si="242"/>
        <v>7.7746711789937288</v>
      </c>
    </row>
    <row r="1867" spans="2:7" x14ac:dyDescent="0.25">
      <c r="B1867">
        <v>8</v>
      </c>
      <c r="C1867">
        <v>205</v>
      </c>
      <c r="D1867" t="s">
        <v>1859</v>
      </c>
      <c r="E1867">
        <v>57928963.575131498</v>
      </c>
      <c r="F1867">
        <f t="shared" si="241"/>
        <v>17</v>
      </c>
      <c r="G1867">
        <f t="shared" si="242"/>
        <v>7.7628957584726832</v>
      </c>
    </row>
    <row r="1868" spans="2:7" x14ac:dyDescent="0.25">
      <c r="B1868">
        <v>8</v>
      </c>
      <c r="C1868">
        <v>206</v>
      </c>
      <c r="D1868" t="s">
        <v>1860</v>
      </c>
      <c r="E1868">
        <v>73940359.014620706</v>
      </c>
      <c r="F1868">
        <f t="shared" si="241"/>
        <v>17.083333333333332</v>
      </c>
      <c r="G1868">
        <f t="shared" si="242"/>
        <v>7.8688815549426625</v>
      </c>
    </row>
    <row r="1869" spans="2:7" x14ac:dyDescent="0.25">
      <c r="B1869">
        <v>8</v>
      </c>
      <c r="C1869">
        <v>207</v>
      </c>
      <c r="D1869" t="s">
        <v>1861</v>
      </c>
      <c r="E1869">
        <v>53131694.672032602</v>
      </c>
      <c r="F1869">
        <f t="shared" si="241"/>
        <v>17.166666666666668</v>
      </c>
      <c r="G1869">
        <f t="shared" si="242"/>
        <v>7.7253536682525734</v>
      </c>
    </row>
    <row r="1870" spans="2:7" x14ac:dyDescent="0.25">
      <c r="B1870">
        <v>8</v>
      </c>
      <c r="C1870">
        <v>208</v>
      </c>
      <c r="D1870" t="s">
        <v>1862</v>
      </c>
      <c r="E1870">
        <v>60120952.511086799</v>
      </c>
      <c r="F1870">
        <f t="shared" si="241"/>
        <v>17.25</v>
      </c>
      <c r="G1870">
        <f t="shared" si="242"/>
        <v>7.7790258526040255</v>
      </c>
    </row>
    <row r="1871" spans="2:7" x14ac:dyDescent="0.25">
      <c r="B1871">
        <v>8</v>
      </c>
      <c r="C1871">
        <v>209</v>
      </c>
      <c r="D1871" t="s">
        <v>1863</v>
      </c>
      <c r="E1871">
        <v>64210621.735759698</v>
      </c>
      <c r="F1871">
        <f t="shared" si="241"/>
        <v>17.333333333333332</v>
      </c>
      <c r="G1871">
        <f t="shared" si="242"/>
        <v>7.8076068751041969</v>
      </c>
    </row>
    <row r="1872" spans="2:7" x14ac:dyDescent="0.25">
      <c r="B1872">
        <v>8</v>
      </c>
      <c r="C1872">
        <v>210</v>
      </c>
      <c r="D1872" t="s">
        <v>1864</v>
      </c>
      <c r="E1872">
        <v>64662462.928763203</v>
      </c>
      <c r="F1872">
        <f t="shared" si="241"/>
        <v>17.416666666666668</v>
      </c>
      <c r="G1872">
        <f t="shared" si="242"/>
        <v>7.8106522424345259</v>
      </c>
    </row>
    <row r="1873" spans="2:7" x14ac:dyDescent="0.25">
      <c r="B1873">
        <v>8</v>
      </c>
      <c r="C1873">
        <v>211</v>
      </c>
      <c r="D1873" t="s">
        <v>1865</v>
      </c>
      <c r="E1873">
        <v>61660707.127437003</v>
      </c>
      <c r="F1873">
        <f t="shared" si="241"/>
        <v>17.5</v>
      </c>
      <c r="G1873">
        <f t="shared" si="242"/>
        <v>7.7900085009254063</v>
      </c>
    </row>
    <row r="1874" spans="2:7" x14ac:dyDescent="0.25">
      <c r="B1874">
        <v>8</v>
      </c>
      <c r="C1874">
        <v>212</v>
      </c>
      <c r="D1874" t="s">
        <v>1866</v>
      </c>
      <c r="E1874">
        <v>61084395.194379203</v>
      </c>
      <c r="F1874">
        <f t="shared" si="241"/>
        <v>17.583333333333332</v>
      </c>
      <c r="G1874">
        <f t="shared" si="242"/>
        <v>7.7859302782205333</v>
      </c>
    </row>
    <row r="1875" spans="2:7" x14ac:dyDescent="0.25">
      <c r="B1875">
        <v>8</v>
      </c>
      <c r="C1875">
        <v>213</v>
      </c>
      <c r="D1875" t="s">
        <v>1867</v>
      </c>
      <c r="E1875">
        <v>83329164.143245593</v>
      </c>
      <c r="F1875">
        <f t="shared" ref="F1875:F1938" si="243">(C1875-1)*5/60</f>
        <v>17.666666666666668</v>
      </c>
      <c r="G1875">
        <f t="shared" ref="G1875:G1938" si="244">LOG10(E1875)</f>
        <v>7.920797025533842</v>
      </c>
    </row>
    <row r="1876" spans="2:7" x14ac:dyDescent="0.25">
      <c r="B1876">
        <v>8</v>
      </c>
      <c r="C1876">
        <v>214</v>
      </c>
      <c r="D1876" t="s">
        <v>1868</v>
      </c>
      <c r="E1876">
        <v>71461392.422408894</v>
      </c>
      <c r="F1876">
        <f t="shared" si="243"/>
        <v>17.75</v>
      </c>
      <c r="G1876">
        <f t="shared" si="244"/>
        <v>7.8540714741596922</v>
      </c>
    </row>
    <row r="1877" spans="2:7" x14ac:dyDescent="0.25">
      <c r="B1877">
        <v>8</v>
      </c>
      <c r="C1877">
        <v>215</v>
      </c>
      <c r="D1877" t="s">
        <v>1869</v>
      </c>
      <c r="E1877">
        <v>61183255.335422702</v>
      </c>
      <c r="F1877">
        <f t="shared" si="243"/>
        <v>17.833333333333332</v>
      </c>
      <c r="G1877">
        <f t="shared" si="244"/>
        <v>7.7866325804714664</v>
      </c>
    </row>
    <row r="1878" spans="2:7" x14ac:dyDescent="0.25">
      <c r="B1878">
        <v>8</v>
      </c>
      <c r="C1878">
        <v>216</v>
      </c>
      <c r="D1878" t="s">
        <v>1870</v>
      </c>
      <c r="E1878">
        <v>70388267.412625402</v>
      </c>
      <c r="F1878">
        <f t="shared" si="243"/>
        <v>17.916666666666668</v>
      </c>
      <c r="G1878">
        <f t="shared" si="244"/>
        <v>7.8475002752984766</v>
      </c>
    </row>
    <row r="1879" spans="2:7" x14ac:dyDescent="0.25">
      <c r="B1879">
        <v>8</v>
      </c>
      <c r="C1879">
        <v>217</v>
      </c>
      <c r="D1879" t="s">
        <v>1871</v>
      </c>
      <c r="E1879">
        <v>63583353.367414199</v>
      </c>
      <c r="F1879">
        <f t="shared" si="243"/>
        <v>18</v>
      </c>
      <c r="G1879">
        <f t="shared" si="244"/>
        <v>7.8033434287464072</v>
      </c>
    </row>
    <row r="1880" spans="2:7" x14ac:dyDescent="0.25">
      <c r="B1880">
        <v>8</v>
      </c>
      <c r="C1880">
        <v>218</v>
      </c>
      <c r="D1880" t="s">
        <v>1872</v>
      </c>
      <c r="E1880">
        <v>66363822.653076299</v>
      </c>
      <c r="F1880">
        <f t="shared" si="243"/>
        <v>18.083333333333332</v>
      </c>
      <c r="G1880">
        <f t="shared" si="244"/>
        <v>7.8219313940690594</v>
      </c>
    </row>
    <row r="1881" spans="2:7" x14ac:dyDescent="0.25">
      <c r="B1881">
        <v>8</v>
      </c>
      <c r="C1881">
        <v>219</v>
      </c>
      <c r="D1881" t="s">
        <v>1873</v>
      </c>
      <c r="E1881">
        <v>63932672.2288277</v>
      </c>
      <c r="F1881">
        <f t="shared" si="243"/>
        <v>18.166666666666668</v>
      </c>
      <c r="G1881">
        <f t="shared" si="244"/>
        <v>7.8057228572569546</v>
      </c>
    </row>
    <row r="1882" spans="2:7" x14ac:dyDescent="0.25">
      <c r="B1882">
        <v>8</v>
      </c>
      <c r="C1882">
        <v>220</v>
      </c>
      <c r="D1882" t="s">
        <v>1874</v>
      </c>
      <c r="E1882">
        <v>61308042.493153803</v>
      </c>
      <c r="F1882">
        <f t="shared" si="243"/>
        <v>18.25</v>
      </c>
      <c r="G1882">
        <f t="shared" si="244"/>
        <v>7.7875174497433912</v>
      </c>
    </row>
    <row r="1883" spans="2:7" x14ac:dyDescent="0.25">
      <c r="B1883">
        <v>8</v>
      </c>
      <c r="C1883">
        <v>221</v>
      </c>
      <c r="D1883" t="s">
        <v>1875</v>
      </c>
      <c r="E1883">
        <v>59108194.3761556</v>
      </c>
      <c r="F1883">
        <f t="shared" si="243"/>
        <v>18.333333333333332</v>
      </c>
      <c r="G1883">
        <f t="shared" si="244"/>
        <v>7.7716476928212401</v>
      </c>
    </row>
    <row r="1884" spans="2:7" x14ac:dyDescent="0.25">
      <c r="B1884">
        <v>8</v>
      </c>
      <c r="C1884">
        <v>222</v>
      </c>
      <c r="D1884" t="s">
        <v>1876</v>
      </c>
      <c r="E1884">
        <v>59580856.381241098</v>
      </c>
      <c r="F1884">
        <f t="shared" si="243"/>
        <v>18.416666666666668</v>
      </c>
      <c r="G1884">
        <f t="shared" si="244"/>
        <v>7.7751067412250219</v>
      </c>
    </row>
    <row r="1885" spans="2:7" x14ac:dyDescent="0.25">
      <c r="B1885">
        <v>8</v>
      </c>
      <c r="C1885">
        <v>223</v>
      </c>
      <c r="D1885" t="s">
        <v>1877</v>
      </c>
      <c r="E1885">
        <v>57138161.297945999</v>
      </c>
      <c r="F1885">
        <f t="shared" si="243"/>
        <v>18.5</v>
      </c>
      <c r="G1885">
        <f t="shared" si="244"/>
        <v>7.7569262607053835</v>
      </c>
    </row>
    <row r="1886" spans="2:7" x14ac:dyDescent="0.25">
      <c r="B1886">
        <v>8</v>
      </c>
      <c r="C1886">
        <v>224</v>
      </c>
      <c r="D1886" t="s">
        <v>1878</v>
      </c>
      <c r="E1886">
        <v>55103788.000844099</v>
      </c>
      <c r="F1886">
        <f t="shared" si="243"/>
        <v>18.583333333333332</v>
      </c>
      <c r="G1886">
        <f t="shared" si="244"/>
        <v>7.7411814545925814</v>
      </c>
    </row>
    <row r="1887" spans="2:7" x14ac:dyDescent="0.25">
      <c r="B1887">
        <v>8</v>
      </c>
      <c r="C1887">
        <v>225</v>
      </c>
      <c r="D1887" t="s">
        <v>1879</v>
      </c>
      <c r="E1887">
        <v>61376552.170776702</v>
      </c>
      <c r="F1887">
        <f t="shared" si="243"/>
        <v>18.666666666666668</v>
      </c>
      <c r="G1887">
        <f t="shared" si="244"/>
        <v>7.7880024882785515</v>
      </c>
    </row>
    <row r="1888" spans="2:7" x14ac:dyDescent="0.25">
      <c r="B1888">
        <v>8</v>
      </c>
      <c r="C1888">
        <v>226</v>
      </c>
      <c r="D1888" t="s">
        <v>1880</v>
      </c>
      <c r="E1888">
        <v>63584830.963935599</v>
      </c>
      <c r="F1888">
        <f t="shared" si="243"/>
        <v>18.75</v>
      </c>
      <c r="G1888">
        <f t="shared" si="244"/>
        <v>7.8033535210823031</v>
      </c>
    </row>
    <row r="1889" spans="2:7" x14ac:dyDescent="0.25">
      <c r="B1889">
        <v>8</v>
      </c>
      <c r="C1889">
        <v>227</v>
      </c>
      <c r="D1889" t="s">
        <v>1881</v>
      </c>
      <c r="E1889">
        <v>55238100.402777001</v>
      </c>
      <c r="F1889">
        <f t="shared" si="243"/>
        <v>18.833333333333332</v>
      </c>
      <c r="G1889">
        <f t="shared" si="244"/>
        <v>7.7422387350989013</v>
      </c>
    </row>
    <row r="1890" spans="2:7" x14ac:dyDescent="0.25">
      <c r="B1890">
        <v>8</v>
      </c>
      <c r="C1890">
        <v>228</v>
      </c>
      <c r="D1890" t="s">
        <v>1882</v>
      </c>
      <c r="E1890">
        <v>59676715.276826598</v>
      </c>
      <c r="F1890">
        <f t="shared" si="243"/>
        <v>18.916666666666668</v>
      </c>
      <c r="G1890">
        <f t="shared" si="244"/>
        <v>7.7758049107044283</v>
      </c>
    </row>
    <row r="1891" spans="2:7" x14ac:dyDescent="0.25">
      <c r="B1891">
        <v>8</v>
      </c>
      <c r="C1891">
        <v>229</v>
      </c>
      <c r="D1891" t="s">
        <v>1883</v>
      </c>
      <c r="E1891">
        <v>57762286.757885396</v>
      </c>
      <c r="F1891">
        <f t="shared" si="243"/>
        <v>19</v>
      </c>
      <c r="G1891">
        <f t="shared" si="244"/>
        <v>7.7616443782366575</v>
      </c>
    </row>
    <row r="1892" spans="2:7" x14ac:dyDescent="0.25">
      <c r="B1892">
        <v>8</v>
      </c>
      <c r="C1892">
        <v>230</v>
      </c>
      <c r="D1892" t="s">
        <v>1884</v>
      </c>
      <c r="E1892">
        <v>62865046.986775301</v>
      </c>
      <c r="F1892">
        <f t="shared" si="243"/>
        <v>19.083333333333332</v>
      </c>
      <c r="G1892">
        <f t="shared" si="244"/>
        <v>7.7984092444912854</v>
      </c>
    </row>
    <row r="1893" spans="2:7" x14ac:dyDescent="0.25">
      <c r="B1893">
        <v>8</v>
      </c>
      <c r="C1893">
        <v>231</v>
      </c>
      <c r="D1893" t="s">
        <v>1885</v>
      </c>
      <c r="E1893">
        <v>46640390.526746899</v>
      </c>
      <c r="F1893">
        <f t="shared" si="243"/>
        <v>19.166666666666668</v>
      </c>
      <c r="G1893">
        <f t="shared" si="244"/>
        <v>7.668762178176797</v>
      </c>
    </row>
    <row r="1894" spans="2:7" x14ac:dyDescent="0.25">
      <c r="B1894">
        <v>8</v>
      </c>
      <c r="C1894">
        <v>232</v>
      </c>
      <c r="D1894" t="s">
        <v>1886</v>
      </c>
      <c r="E1894">
        <v>59931269.286848098</v>
      </c>
      <c r="F1894">
        <f t="shared" si="243"/>
        <v>19.25</v>
      </c>
      <c r="G1894">
        <f t="shared" si="244"/>
        <v>7.777653475734807</v>
      </c>
    </row>
    <row r="1895" spans="2:7" x14ac:dyDescent="0.25">
      <c r="B1895">
        <v>8</v>
      </c>
      <c r="C1895">
        <v>233</v>
      </c>
      <c r="D1895" t="s">
        <v>1887</v>
      </c>
      <c r="E1895">
        <v>66650626.705202401</v>
      </c>
      <c r="F1895">
        <f t="shared" si="243"/>
        <v>19.333333333333332</v>
      </c>
      <c r="G1895">
        <f t="shared" si="244"/>
        <v>7.8238042373707568</v>
      </c>
    </row>
    <row r="1896" spans="2:7" x14ac:dyDescent="0.25">
      <c r="B1896">
        <v>8</v>
      </c>
      <c r="C1896">
        <v>234</v>
      </c>
      <c r="D1896" t="s">
        <v>1888</v>
      </c>
      <c r="E1896">
        <v>66631399.3037742</v>
      </c>
      <c r="F1896">
        <f t="shared" si="243"/>
        <v>19.416666666666668</v>
      </c>
      <c r="G1896">
        <f t="shared" si="244"/>
        <v>7.8236789338373462</v>
      </c>
    </row>
    <row r="1897" spans="2:7" x14ac:dyDescent="0.25">
      <c r="B1897">
        <v>8</v>
      </c>
      <c r="C1897">
        <v>235</v>
      </c>
      <c r="D1897" t="s">
        <v>1889</v>
      </c>
      <c r="E1897">
        <v>63444424.132141903</v>
      </c>
      <c r="F1897">
        <f t="shared" si="243"/>
        <v>19.5</v>
      </c>
      <c r="G1897">
        <f t="shared" si="244"/>
        <v>7.8023934597632643</v>
      </c>
    </row>
    <row r="1898" spans="2:7" x14ac:dyDescent="0.25">
      <c r="B1898">
        <v>9</v>
      </c>
      <c r="C1898">
        <v>1</v>
      </c>
      <c r="D1898" t="s">
        <v>1890</v>
      </c>
      <c r="E1898">
        <v>1034473.04845817</v>
      </c>
      <c r="F1898">
        <f t="shared" si="243"/>
        <v>0</v>
      </c>
      <c r="G1898">
        <f t="shared" si="244"/>
        <v>6.014719180300574</v>
      </c>
    </row>
    <row r="1899" spans="2:7" x14ac:dyDescent="0.25">
      <c r="B1899">
        <v>9</v>
      </c>
      <c r="C1899">
        <v>2</v>
      </c>
      <c r="D1899" t="s">
        <v>1891</v>
      </c>
      <c r="E1899">
        <v>1131728.7782281199</v>
      </c>
      <c r="F1899">
        <f t="shared" si="243"/>
        <v>8.3333333333333329E-2</v>
      </c>
      <c r="G1899">
        <f t="shared" si="244"/>
        <v>6.0537423595093838</v>
      </c>
    </row>
    <row r="1900" spans="2:7" x14ac:dyDescent="0.25">
      <c r="B1900">
        <v>9</v>
      </c>
      <c r="C1900">
        <v>3</v>
      </c>
      <c r="D1900" t="s">
        <v>1892</v>
      </c>
      <c r="E1900">
        <v>1082269.91474739</v>
      </c>
      <c r="F1900">
        <f t="shared" si="243"/>
        <v>0.16666666666666666</v>
      </c>
      <c r="G1900">
        <f t="shared" si="244"/>
        <v>6.034335585970827</v>
      </c>
    </row>
    <row r="1901" spans="2:7" x14ac:dyDescent="0.25">
      <c r="B1901">
        <v>9</v>
      </c>
      <c r="C1901">
        <v>4</v>
      </c>
      <c r="D1901" t="s">
        <v>1893</v>
      </c>
      <c r="E1901">
        <v>1250820.9829520299</v>
      </c>
      <c r="F1901">
        <f t="shared" si="243"/>
        <v>0.25</v>
      </c>
      <c r="G1901">
        <f t="shared" si="244"/>
        <v>6.0971951580712513</v>
      </c>
    </row>
    <row r="1902" spans="2:7" x14ac:dyDescent="0.25">
      <c r="B1902">
        <v>9</v>
      </c>
      <c r="C1902">
        <v>5</v>
      </c>
      <c r="D1902" t="s">
        <v>1894</v>
      </c>
      <c r="E1902">
        <v>1450162.6083779901</v>
      </c>
      <c r="F1902">
        <f t="shared" si="243"/>
        <v>0.33333333333333331</v>
      </c>
      <c r="G1902">
        <f t="shared" si="244"/>
        <v>6.1614167028982703</v>
      </c>
    </row>
    <row r="1903" spans="2:7" x14ac:dyDescent="0.25">
      <c r="B1903">
        <v>9</v>
      </c>
      <c r="C1903">
        <v>6</v>
      </c>
      <c r="D1903" t="s">
        <v>1895</v>
      </c>
      <c r="E1903">
        <v>1331424.23090764</v>
      </c>
      <c r="F1903">
        <f t="shared" si="243"/>
        <v>0.41666666666666669</v>
      </c>
      <c r="G1903">
        <f t="shared" si="244"/>
        <v>6.1243164565165991</v>
      </c>
    </row>
    <row r="1904" spans="2:7" x14ac:dyDescent="0.25">
      <c r="B1904">
        <v>9</v>
      </c>
      <c r="C1904">
        <v>7</v>
      </c>
      <c r="D1904" t="s">
        <v>1896</v>
      </c>
      <c r="E1904">
        <v>1505066.3864982501</v>
      </c>
      <c r="F1904">
        <f t="shared" si="243"/>
        <v>0.5</v>
      </c>
      <c r="G1904">
        <f t="shared" si="244"/>
        <v>6.1775556565105916</v>
      </c>
    </row>
    <row r="1905" spans="2:7" x14ac:dyDescent="0.25">
      <c r="B1905">
        <v>9</v>
      </c>
      <c r="C1905">
        <v>8</v>
      </c>
      <c r="D1905" t="s">
        <v>1897</v>
      </c>
      <c r="E1905">
        <v>1389947.98686493</v>
      </c>
      <c r="F1905">
        <f t="shared" si="243"/>
        <v>0.58333333333333337</v>
      </c>
      <c r="G1905">
        <f t="shared" si="244"/>
        <v>6.142998548858273</v>
      </c>
    </row>
    <row r="1906" spans="2:7" x14ac:dyDescent="0.25">
      <c r="B1906">
        <v>9</v>
      </c>
      <c r="C1906">
        <v>9</v>
      </c>
      <c r="D1906" t="s">
        <v>1898</v>
      </c>
      <c r="E1906">
        <v>1346113.0615831399</v>
      </c>
      <c r="F1906">
        <f t="shared" si="243"/>
        <v>0.66666666666666663</v>
      </c>
      <c r="G1906">
        <f t="shared" si="244"/>
        <v>6.129081538312585</v>
      </c>
    </row>
    <row r="1907" spans="2:7" x14ac:dyDescent="0.25">
      <c r="B1907">
        <v>9</v>
      </c>
      <c r="C1907">
        <v>10</v>
      </c>
      <c r="D1907" t="s">
        <v>1899</v>
      </c>
      <c r="E1907">
        <v>1268475.6268418301</v>
      </c>
      <c r="F1907">
        <f t="shared" si="243"/>
        <v>0.75</v>
      </c>
      <c r="G1907">
        <f t="shared" si="244"/>
        <v>6.1032821268752162</v>
      </c>
    </row>
    <row r="1908" spans="2:7" x14ac:dyDescent="0.25">
      <c r="B1908">
        <v>9</v>
      </c>
      <c r="C1908">
        <v>11</v>
      </c>
      <c r="D1908" t="s">
        <v>1900</v>
      </c>
      <c r="E1908">
        <v>1542053.820851</v>
      </c>
      <c r="F1908">
        <f t="shared" si="243"/>
        <v>0.83333333333333337</v>
      </c>
      <c r="G1908">
        <f t="shared" si="244"/>
        <v>6.1880995317504075</v>
      </c>
    </row>
    <row r="1909" spans="2:7" x14ac:dyDescent="0.25">
      <c r="B1909">
        <v>9</v>
      </c>
      <c r="C1909">
        <v>12</v>
      </c>
      <c r="D1909" t="s">
        <v>1901</v>
      </c>
      <c r="E1909">
        <v>1367652.98948059</v>
      </c>
      <c r="F1909">
        <f t="shared" si="243"/>
        <v>0.91666666666666663</v>
      </c>
      <c r="G1909">
        <f t="shared" si="244"/>
        <v>6.1359759191157792</v>
      </c>
    </row>
    <row r="1910" spans="2:7" x14ac:dyDescent="0.25">
      <c r="B1910">
        <v>9</v>
      </c>
      <c r="C1910">
        <v>13</v>
      </c>
      <c r="D1910" t="s">
        <v>1902</v>
      </c>
      <c r="E1910">
        <v>1860485.4257554801</v>
      </c>
      <c r="F1910">
        <f t="shared" si="243"/>
        <v>1</v>
      </c>
      <c r="G1910">
        <f t="shared" si="244"/>
        <v>6.2696262722942562</v>
      </c>
    </row>
    <row r="1911" spans="2:7" x14ac:dyDescent="0.25">
      <c r="B1911">
        <v>9</v>
      </c>
      <c r="C1911">
        <v>14</v>
      </c>
      <c r="D1911" t="s">
        <v>1903</v>
      </c>
      <c r="E1911">
        <v>2108507.1133667701</v>
      </c>
      <c r="F1911">
        <f t="shared" si="243"/>
        <v>1.0833333333333333</v>
      </c>
      <c r="G1911">
        <f t="shared" si="244"/>
        <v>6.3239750705112927</v>
      </c>
    </row>
    <row r="1912" spans="2:7" x14ac:dyDescent="0.25">
      <c r="B1912">
        <v>9</v>
      </c>
      <c r="C1912">
        <v>15</v>
      </c>
      <c r="D1912" t="s">
        <v>1904</v>
      </c>
      <c r="E1912">
        <v>2972866.41944275</v>
      </c>
      <c r="F1912">
        <f t="shared" si="243"/>
        <v>1.1666666666666667</v>
      </c>
      <c r="G1912">
        <f t="shared" si="244"/>
        <v>6.4731753953797622</v>
      </c>
    </row>
    <row r="1913" spans="2:7" x14ac:dyDescent="0.25">
      <c r="B1913">
        <v>9</v>
      </c>
      <c r="C1913">
        <v>16</v>
      </c>
      <c r="D1913" t="s">
        <v>1905</v>
      </c>
      <c r="E1913">
        <v>2703543.0846426599</v>
      </c>
      <c r="F1913">
        <f t="shared" si="243"/>
        <v>1.25</v>
      </c>
      <c r="G1913">
        <f t="shared" si="244"/>
        <v>6.4319332950410928</v>
      </c>
    </row>
    <row r="1914" spans="2:7" x14ac:dyDescent="0.25">
      <c r="B1914">
        <v>9</v>
      </c>
      <c r="C1914">
        <v>17</v>
      </c>
      <c r="D1914" t="s">
        <v>1906</v>
      </c>
      <c r="E1914">
        <v>3656973.06858201</v>
      </c>
      <c r="F1914">
        <f t="shared" si="243"/>
        <v>1.3333333333333333</v>
      </c>
      <c r="G1914">
        <f t="shared" si="244"/>
        <v>6.5631217620308826</v>
      </c>
    </row>
    <row r="1915" spans="2:7" x14ac:dyDescent="0.25">
      <c r="B1915">
        <v>9</v>
      </c>
      <c r="C1915">
        <v>18</v>
      </c>
      <c r="D1915" t="s">
        <v>1907</v>
      </c>
      <c r="E1915">
        <v>3502423.47191711</v>
      </c>
      <c r="F1915">
        <f t="shared" si="243"/>
        <v>1.4166666666666667</v>
      </c>
      <c r="G1915">
        <f t="shared" si="244"/>
        <v>6.5443686547109294</v>
      </c>
    </row>
    <row r="1916" spans="2:7" x14ac:dyDescent="0.25">
      <c r="B1916">
        <v>9</v>
      </c>
      <c r="C1916">
        <v>19</v>
      </c>
      <c r="D1916" t="s">
        <v>1908</v>
      </c>
      <c r="E1916">
        <v>5150612.7397649996</v>
      </c>
      <c r="F1916">
        <f t="shared" si="243"/>
        <v>1.5</v>
      </c>
      <c r="G1916">
        <f t="shared" si="244"/>
        <v>6.7118588977148548</v>
      </c>
    </row>
    <row r="1917" spans="2:7" x14ac:dyDescent="0.25">
      <c r="B1917">
        <v>9</v>
      </c>
      <c r="C1917">
        <v>20</v>
      </c>
      <c r="D1917" t="s">
        <v>1909</v>
      </c>
      <c r="E1917">
        <v>4871866.0158269601</v>
      </c>
      <c r="F1917">
        <f t="shared" si="243"/>
        <v>1.5833333333333333</v>
      </c>
      <c r="G1917">
        <f t="shared" si="244"/>
        <v>6.6876953359903473</v>
      </c>
    </row>
    <row r="1918" spans="2:7" x14ac:dyDescent="0.25">
      <c r="B1918">
        <v>9</v>
      </c>
      <c r="C1918">
        <v>21</v>
      </c>
      <c r="D1918" t="s">
        <v>1910</v>
      </c>
      <c r="E1918">
        <v>5457729.8418280696</v>
      </c>
      <c r="F1918">
        <f t="shared" si="243"/>
        <v>1.6666666666666667</v>
      </c>
      <c r="G1918">
        <f t="shared" si="244"/>
        <v>6.7370120342457245</v>
      </c>
    </row>
    <row r="1919" spans="2:7" x14ac:dyDescent="0.25">
      <c r="B1919">
        <v>9</v>
      </c>
      <c r="C1919">
        <v>22</v>
      </c>
      <c r="D1919" t="s">
        <v>1911</v>
      </c>
      <c r="E1919">
        <v>5888452.08868198</v>
      </c>
      <c r="F1919">
        <f t="shared" si="243"/>
        <v>1.75</v>
      </c>
      <c r="G1919">
        <f t="shared" si="244"/>
        <v>6.7700011457728335</v>
      </c>
    </row>
    <row r="1920" spans="2:7" x14ac:dyDescent="0.25">
      <c r="B1920">
        <v>9</v>
      </c>
      <c r="C1920">
        <v>23</v>
      </c>
      <c r="D1920" t="s">
        <v>1912</v>
      </c>
      <c r="E1920">
        <v>5648460.0379470503</v>
      </c>
      <c r="F1920">
        <f t="shared" si="243"/>
        <v>1.8333333333333333</v>
      </c>
      <c r="G1920">
        <f t="shared" si="244"/>
        <v>6.7519300605305812</v>
      </c>
    </row>
    <row r="1921" spans="2:7" x14ac:dyDescent="0.25">
      <c r="B1921">
        <v>9</v>
      </c>
      <c r="C1921">
        <v>24</v>
      </c>
      <c r="D1921" t="s">
        <v>1913</v>
      </c>
      <c r="E1921">
        <v>5123215.6826158501</v>
      </c>
      <c r="F1921">
        <f t="shared" si="243"/>
        <v>1.9166666666666667</v>
      </c>
      <c r="G1921">
        <f t="shared" si="244"/>
        <v>6.7095426396550204</v>
      </c>
    </row>
    <row r="1922" spans="2:7" x14ac:dyDescent="0.25">
      <c r="B1922">
        <v>9</v>
      </c>
      <c r="C1922">
        <v>25</v>
      </c>
      <c r="D1922" t="s">
        <v>1914</v>
      </c>
      <c r="E1922">
        <v>5816073.5687991502</v>
      </c>
      <c r="F1922">
        <f t="shared" si="243"/>
        <v>2</v>
      </c>
      <c r="G1922">
        <f t="shared" si="244"/>
        <v>6.7646298913725484</v>
      </c>
    </row>
    <row r="1923" spans="2:7" x14ac:dyDescent="0.25">
      <c r="B1923">
        <v>9</v>
      </c>
      <c r="C1923">
        <v>26</v>
      </c>
      <c r="D1923" t="s">
        <v>1915</v>
      </c>
      <c r="E1923">
        <v>6023976.2557691904</v>
      </c>
      <c r="F1923">
        <f t="shared" si="243"/>
        <v>2.0833333333333335</v>
      </c>
      <c r="G1923">
        <f t="shared" si="244"/>
        <v>6.7798832513718041</v>
      </c>
    </row>
    <row r="1924" spans="2:7" x14ac:dyDescent="0.25">
      <c r="B1924">
        <v>9</v>
      </c>
      <c r="C1924">
        <v>27</v>
      </c>
      <c r="D1924" t="s">
        <v>1916</v>
      </c>
      <c r="E1924">
        <v>6493515.3754732003</v>
      </c>
      <c r="F1924">
        <f t="shared" si="243"/>
        <v>2.1666666666666665</v>
      </c>
      <c r="G1924">
        <f t="shared" si="244"/>
        <v>6.812479873201057</v>
      </c>
    </row>
    <row r="1925" spans="2:7" x14ac:dyDescent="0.25">
      <c r="B1925">
        <v>9</v>
      </c>
      <c r="C1925">
        <v>28</v>
      </c>
      <c r="D1925" t="s">
        <v>1917</v>
      </c>
      <c r="E1925">
        <v>5955290.0569646703</v>
      </c>
      <c r="F1925">
        <f t="shared" si="243"/>
        <v>2.25</v>
      </c>
      <c r="G1925">
        <f t="shared" si="244"/>
        <v>6.7749029189794019</v>
      </c>
    </row>
    <row r="1926" spans="2:7" x14ac:dyDescent="0.25">
      <c r="B1926">
        <v>9</v>
      </c>
      <c r="C1926">
        <v>29</v>
      </c>
      <c r="D1926" t="s">
        <v>1918</v>
      </c>
      <c r="E1926">
        <v>6090097.0800991096</v>
      </c>
      <c r="F1926">
        <f t="shared" si="243"/>
        <v>2.3333333333333335</v>
      </c>
      <c r="G1926">
        <f t="shared" si="244"/>
        <v>6.7846242156238938</v>
      </c>
    </row>
    <row r="1927" spans="2:7" x14ac:dyDescent="0.25">
      <c r="B1927">
        <v>9</v>
      </c>
      <c r="C1927">
        <v>30</v>
      </c>
      <c r="D1927" t="s">
        <v>1919</v>
      </c>
      <c r="E1927">
        <v>7022547.1843753299</v>
      </c>
      <c r="F1927">
        <f t="shared" si="243"/>
        <v>2.4166666666666665</v>
      </c>
      <c r="G1927">
        <f t="shared" si="244"/>
        <v>6.8464946659006714</v>
      </c>
    </row>
    <row r="1928" spans="2:7" x14ac:dyDescent="0.25">
      <c r="B1928">
        <v>9</v>
      </c>
      <c r="C1928">
        <v>31</v>
      </c>
      <c r="D1928" t="s">
        <v>1920</v>
      </c>
      <c r="E1928">
        <v>5926714.0976389004</v>
      </c>
      <c r="F1928">
        <f t="shared" si="243"/>
        <v>2.5</v>
      </c>
      <c r="G1928">
        <f t="shared" si="244"/>
        <v>6.7728139775490241</v>
      </c>
    </row>
    <row r="1929" spans="2:7" x14ac:dyDescent="0.25">
      <c r="B1929">
        <v>9</v>
      </c>
      <c r="C1929">
        <v>32</v>
      </c>
      <c r="D1929" t="s">
        <v>1921</v>
      </c>
      <c r="E1929">
        <v>5863579.8609931301</v>
      </c>
      <c r="F1929">
        <f t="shared" si="243"/>
        <v>2.5833333333333335</v>
      </c>
      <c r="G1929">
        <f t="shared" si="244"/>
        <v>6.7681628445476099</v>
      </c>
    </row>
    <row r="1930" spans="2:7" x14ac:dyDescent="0.25">
      <c r="B1930">
        <v>9</v>
      </c>
      <c r="C1930">
        <v>33</v>
      </c>
      <c r="D1930" t="s">
        <v>1922</v>
      </c>
      <c r="E1930">
        <v>6445639.2723947996</v>
      </c>
      <c r="F1930">
        <f t="shared" si="243"/>
        <v>2.6666666666666665</v>
      </c>
      <c r="G1930">
        <f t="shared" si="244"/>
        <v>6.8092659967406828</v>
      </c>
    </row>
    <row r="1931" spans="2:7" x14ac:dyDescent="0.25">
      <c r="B1931">
        <v>9</v>
      </c>
      <c r="C1931">
        <v>34</v>
      </c>
      <c r="D1931" t="s">
        <v>1923</v>
      </c>
      <c r="E1931">
        <v>7391421.7754586702</v>
      </c>
      <c r="F1931">
        <f t="shared" si="243"/>
        <v>2.75</v>
      </c>
      <c r="G1931">
        <f t="shared" si="244"/>
        <v>6.86872798505867</v>
      </c>
    </row>
    <row r="1932" spans="2:7" x14ac:dyDescent="0.25">
      <c r="B1932">
        <v>9</v>
      </c>
      <c r="C1932">
        <v>35</v>
      </c>
      <c r="D1932" t="s">
        <v>1924</v>
      </c>
      <c r="E1932">
        <v>6598408.1396533595</v>
      </c>
      <c r="F1932">
        <f t="shared" si="243"/>
        <v>2.8333333333333335</v>
      </c>
      <c r="G1932">
        <f t="shared" si="244"/>
        <v>6.8194391750040007</v>
      </c>
    </row>
    <row r="1933" spans="2:7" x14ac:dyDescent="0.25">
      <c r="B1933">
        <v>9</v>
      </c>
      <c r="C1933">
        <v>36</v>
      </c>
      <c r="D1933" t="s">
        <v>1925</v>
      </c>
      <c r="E1933">
        <v>5995969.2680125097</v>
      </c>
      <c r="F1933">
        <f t="shared" si="243"/>
        <v>2.9166666666666665</v>
      </c>
      <c r="G1933">
        <f t="shared" si="244"/>
        <v>6.777859398231147</v>
      </c>
    </row>
    <row r="1934" spans="2:7" x14ac:dyDescent="0.25">
      <c r="B1934">
        <v>9</v>
      </c>
      <c r="C1934">
        <v>37</v>
      </c>
      <c r="D1934" t="s">
        <v>1926</v>
      </c>
      <c r="E1934">
        <v>6576879.2847414296</v>
      </c>
      <c r="F1934">
        <f t="shared" si="243"/>
        <v>3</v>
      </c>
      <c r="G1934">
        <f t="shared" si="244"/>
        <v>6.8180198706791133</v>
      </c>
    </row>
    <row r="1935" spans="2:7" x14ac:dyDescent="0.25">
      <c r="B1935">
        <v>9</v>
      </c>
      <c r="C1935">
        <v>38</v>
      </c>
      <c r="D1935" t="s">
        <v>1927</v>
      </c>
      <c r="E1935">
        <v>7065856.6819028798</v>
      </c>
      <c r="F1935">
        <f t="shared" si="243"/>
        <v>3.0833333333333335</v>
      </c>
      <c r="G1935">
        <f t="shared" si="244"/>
        <v>6.8491648243116812</v>
      </c>
    </row>
    <row r="1936" spans="2:7" x14ac:dyDescent="0.25">
      <c r="B1936">
        <v>9</v>
      </c>
      <c r="C1936">
        <v>39</v>
      </c>
      <c r="D1936" t="s">
        <v>1928</v>
      </c>
      <c r="E1936">
        <v>5665401.3097137799</v>
      </c>
      <c r="F1936">
        <f t="shared" si="243"/>
        <v>3.1666666666666665</v>
      </c>
      <c r="G1936">
        <f t="shared" si="244"/>
        <v>6.7532306786162337</v>
      </c>
    </row>
    <row r="1937" spans="2:7" x14ac:dyDescent="0.25">
      <c r="B1937">
        <v>9</v>
      </c>
      <c r="C1937">
        <v>40</v>
      </c>
      <c r="D1937" t="s">
        <v>1929</v>
      </c>
      <c r="E1937">
        <v>6145415.5777738597</v>
      </c>
      <c r="F1937">
        <f t="shared" si="243"/>
        <v>3.25</v>
      </c>
      <c r="G1937">
        <f t="shared" si="244"/>
        <v>6.7885512569590638</v>
      </c>
    </row>
    <row r="1938" spans="2:7" x14ac:dyDescent="0.25">
      <c r="B1938">
        <v>9</v>
      </c>
      <c r="C1938">
        <v>41</v>
      </c>
      <c r="D1938" t="s">
        <v>1930</v>
      </c>
      <c r="E1938">
        <v>5987144.6265712203</v>
      </c>
      <c r="F1938">
        <f t="shared" si="243"/>
        <v>3.3333333333333335</v>
      </c>
      <c r="G1938">
        <f t="shared" si="244"/>
        <v>6.7772197491701007</v>
      </c>
    </row>
    <row r="1939" spans="2:7" x14ac:dyDescent="0.25">
      <c r="B1939">
        <v>9</v>
      </c>
      <c r="C1939">
        <v>42</v>
      </c>
      <c r="D1939" t="s">
        <v>1931</v>
      </c>
      <c r="E1939">
        <v>7154124.4944174001</v>
      </c>
      <c r="F1939">
        <f t="shared" ref="F1939:F2002" si="245">(C1939-1)*5/60</f>
        <v>3.4166666666666665</v>
      </c>
      <c r="G1939">
        <f t="shared" ref="G1939:G2002" si="246">LOG10(E1939)</f>
        <v>6.8545564933706906</v>
      </c>
    </row>
    <row r="1940" spans="2:7" x14ac:dyDescent="0.25">
      <c r="B1940">
        <v>9</v>
      </c>
      <c r="C1940">
        <v>43</v>
      </c>
      <c r="D1940" t="s">
        <v>1932</v>
      </c>
      <c r="E1940">
        <v>6783554.6283184104</v>
      </c>
      <c r="F1940">
        <f t="shared" si="245"/>
        <v>3.5</v>
      </c>
      <c r="G1940">
        <f t="shared" si="246"/>
        <v>6.8314573267467251</v>
      </c>
    </row>
    <row r="1941" spans="2:7" x14ac:dyDescent="0.25">
      <c r="B1941">
        <v>9</v>
      </c>
      <c r="C1941">
        <v>44</v>
      </c>
      <c r="D1941" t="s">
        <v>1933</v>
      </c>
      <c r="E1941">
        <v>5349350.4955581101</v>
      </c>
      <c r="F1941">
        <f t="shared" si="245"/>
        <v>3.5833333333333335</v>
      </c>
      <c r="G1941">
        <f t="shared" si="246"/>
        <v>6.7283010542980737</v>
      </c>
    </row>
    <row r="1942" spans="2:7" x14ac:dyDescent="0.25">
      <c r="B1942">
        <v>9</v>
      </c>
      <c r="C1942">
        <v>45</v>
      </c>
      <c r="D1942" t="s">
        <v>1934</v>
      </c>
      <c r="E1942">
        <v>5985069.4202900296</v>
      </c>
      <c r="F1942">
        <f t="shared" si="245"/>
        <v>3.6666666666666665</v>
      </c>
      <c r="G1942">
        <f t="shared" si="246"/>
        <v>6.777069192114868</v>
      </c>
    </row>
    <row r="1943" spans="2:7" x14ac:dyDescent="0.25">
      <c r="B1943">
        <v>9</v>
      </c>
      <c r="C1943">
        <v>46</v>
      </c>
      <c r="D1943" t="s">
        <v>1935</v>
      </c>
      <c r="E1943">
        <v>5825373.71216683</v>
      </c>
      <c r="F1943">
        <f t="shared" si="245"/>
        <v>3.75</v>
      </c>
      <c r="G1943">
        <f t="shared" si="246"/>
        <v>6.7653237916595597</v>
      </c>
    </row>
    <row r="1944" spans="2:7" x14ac:dyDescent="0.25">
      <c r="B1944">
        <v>9</v>
      </c>
      <c r="C1944">
        <v>47</v>
      </c>
      <c r="D1944" t="s">
        <v>1936</v>
      </c>
      <c r="E1944">
        <v>5575732.6020017201</v>
      </c>
      <c r="F1944">
        <f t="shared" si="245"/>
        <v>3.8333333333333335</v>
      </c>
      <c r="G1944">
        <f t="shared" si="246"/>
        <v>6.7463019379271625</v>
      </c>
    </row>
    <row r="1945" spans="2:7" x14ac:dyDescent="0.25">
      <c r="B1945">
        <v>9</v>
      </c>
      <c r="C1945">
        <v>48</v>
      </c>
      <c r="D1945" t="s">
        <v>1937</v>
      </c>
      <c r="E1945">
        <v>5473822.5687814998</v>
      </c>
      <c r="F1945">
        <f t="shared" si="245"/>
        <v>3.9166666666666665</v>
      </c>
      <c r="G1945">
        <f t="shared" si="246"/>
        <v>6.7382907158640233</v>
      </c>
    </row>
    <row r="1946" spans="2:7" x14ac:dyDescent="0.25">
      <c r="B1946">
        <v>9</v>
      </c>
      <c r="C1946">
        <v>49</v>
      </c>
      <c r="D1946" t="s">
        <v>1938</v>
      </c>
      <c r="E1946">
        <v>6581073.4437764902</v>
      </c>
      <c r="F1946">
        <f t="shared" si="245"/>
        <v>4</v>
      </c>
      <c r="G1946">
        <f t="shared" si="246"/>
        <v>6.818296737487259</v>
      </c>
    </row>
    <row r="1947" spans="2:7" x14ac:dyDescent="0.25">
      <c r="B1947">
        <v>9</v>
      </c>
      <c r="C1947">
        <v>50</v>
      </c>
      <c r="D1947" t="s">
        <v>1939</v>
      </c>
      <c r="E1947">
        <v>5308611.7395123104</v>
      </c>
      <c r="F1947">
        <f t="shared" si="245"/>
        <v>4.083333333333333</v>
      </c>
      <c r="G1947">
        <f t="shared" si="246"/>
        <v>6.7249809631348239</v>
      </c>
    </row>
    <row r="1948" spans="2:7" x14ac:dyDescent="0.25">
      <c r="B1948">
        <v>9</v>
      </c>
      <c r="C1948">
        <v>51</v>
      </c>
      <c r="D1948" t="s">
        <v>1940</v>
      </c>
      <c r="E1948">
        <v>5327014.3059729403</v>
      </c>
      <c r="F1948">
        <f t="shared" si="245"/>
        <v>4.166666666666667</v>
      </c>
      <c r="G1948">
        <f t="shared" si="246"/>
        <v>6.7264838631067301</v>
      </c>
    </row>
    <row r="1949" spans="2:7" x14ac:dyDescent="0.25">
      <c r="B1949">
        <v>9</v>
      </c>
      <c r="C1949">
        <v>52</v>
      </c>
      <c r="D1949" t="s">
        <v>1941</v>
      </c>
      <c r="E1949">
        <v>4741674.9564169096</v>
      </c>
      <c r="F1949">
        <f t="shared" si="245"/>
        <v>4.25</v>
      </c>
      <c r="G1949">
        <f t="shared" si="246"/>
        <v>6.675931779614154</v>
      </c>
    </row>
    <row r="1950" spans="2:7" x14ac:dyDescent="0.25">
      <c r="B1950">
        <v>9</v>
      </c>
      <c r="C1950">
        <v>53</v>
      </c>
      <c r="D1950" t="s">
        <v>1942</v>
      </c>
      <c r="E1950">
        <v>6254058.08403493</v>
      </c>
      <c r="F1950">
        <f t="shared" si="245"/>
        <v>4.333333333333333</v>
      </c>
      <c r="G1950">
        <f t="shared" si="246"/>
        <v>6.7961619103988742</v>
      </c>
    </row>
    <row r="1951" spans="2:7" x14ac:dyDescent="0.25">
      <c r="B1951">
        <v>9</v>
      </c>
      <c r="C1951">
        <v>54</v>
      </c>
      <c r="D1951" t="s">
        <v>1943</v>
      </c>
      <c r="E1951">
        <v>4767871.8828804297</v>
      </c>
      <c r="F1951">
        <f t="shared" si="245"/>
        <v>4.416666666666667</v>
      </c>
      <c r="G1951">
        <f t="shared" si="246"/>
        <v>6.6783245769952639</v>
      </c>
    </row>
    <row r="1952" spans="2:7" x14ac:dyDescent="0.25">
      <c r="B1952">
        <v>9</v>
      </c>
      <c r="C1952">
        <v>55</v>
      </c>
      <c r="D1952" t="s">
        <v>1944</v>
      </c>
      <c r="E1952">
        <v>5545360.8402265897</v>
      </c>
      <c r="F1952">
        <f t="shared" si="245"/>
        <v>4.5</v>
      </c>
      <c r="G1952">
        <f t="shared" si="246"/>
        <v>6.7439298112282815</v>
      </c>
    </row>
    <row r="1953" spans="2:7" x14ac:dyDescent="0.25">
      <c r="B1953">
        <v>9</v>
      </c>
      <c r="C1953">
        <v>56</v>
      </c>
      <c r="D1953" t="s">
        <v>1945</v>
      </c>
      <c r="E1953">
        <v>5312950.1902284501</v>
      </c>
      <c r="F1953">
        <f t="shared" si="245"/>
        <v>4.583333333333333</v>
      </c>
      <c r="G1953">
        <f t="shared" si="246"/>
        <v>6.7253357443474693</v>
      </c>
    </row>
    <row r="1954" spans="2:7" x14ac:dyDescent="0.25">
      <c r="B1954">
        <v>9</v>
      </c>
      <c r="C1954">
        <v>57</v>
      </c>
      <c r="D1954" t="s">
        <v>1946</v>
      </c>
      <c r="E1954">
        <v>5369589.5306875296</v>
      </c>
      <c r="F1954">
        <f t="shared" si="245"/>
        <v>4.666666666666667</v>
      </c>
      <c r="G1954">
        <f t="shared" si="246"/>
        <v>6.7299410880513637</v>
      </c>
    </row>
    <row r="1955" spans="2:7" x14ac:dyDescent="0.25">
      <c r="B1955">
        <v>9</v>
      </c>
      <c r="C1955">
        <v>58</v>
      </c>
      <c r="D1955" t="s">
        <v>1947</v>
      </c>
      <c r="E1955">
        <v>5292604.9041004498</v>
      </c>
      <c r="F1955">
        <f t="shared" si="245"/>
        <v>4.75</v>
      </c>
      <c r="G1955">
        <f t="shared" si="246"/>
        <v>6.7236694748766999</v>
      </c>
    </row>
    <row r="1956" spans="2:7" x14ac:dyDescent="0.25">
      <c r="B1956">
        <v>9</v>
      </c>
      <c r="C1956">
        <v>59</v>
      </c>
      <c r="D1956" t="s">
        <v>1948</v>
      </c>
      <c r="E1956">
        <v>5219385.2612139303</v>
      </c>
      <c r="F1956">
        <f t="shared" si="245"/>
        <v>4.833333333333333</v>
      </c>
      <c r="G1956">
        <f t="shared" si="246"/>
        <v>6.7176193548443521</v>
      </c>
    </row>
    <row r="1957" spans="2:7" x14ac:dyDescent="0.25">
      <c r="B1957">
        <v>9</v>
      </c>
      <c r="C1957">
        <v>60</v>
      </c>
      <c r="D1957" t="s">
        <v>1949</v>
      </c>
      <c r="E1957">
        <v>5719981.1652370198</v>
      </c>
      <c r="F1957">
        <f t="shared" si="245"/>
        <v>4.916666666666667</v>
      </c>
      <c r="G1957">
        <f t="shared" si="246"/>
        <v>6.7573945987498254</v>
      </c>
    </row>
    <row r="1958" spans="2:7" x14ac:dyDescent="0.25">
      <c r="B1958">
        <v>9</v>
      </c>
      <c r="C1958">
        <v>61</v>
      </c>
      <c r="D1958" t="s">
        <v>1950</v>
      </c>
      <c r="E1958">
        <v>6183822.5578366704</v>
      </c>
      <c r="F1958">
        <f t="shared" si="245"/>
        <v>5</v>
      </c>
      <c r="G1958">
        <f t="shared" si="246"/>
        <v>6.7912570191932549</v>
      </c>
    </row>
    <row r="1959" spans="2:7" x14ac:dyDescent="0.25">
      <c r="B1959">
        <v>9</v>
      </c>
      <c r="C1959">
        <v>62</v>
      </c>
      <c r="D1959" t="s">
        <v>1951</v>
      </c>
      <c r="E1959">
        <v>4629195.6091062697</v>
      </c>
      <c r="F1959">
        <f t="shared" si="245"/>
        <v>5.083333333333333</v>
      </c>
      <c r="G1959">
        <f t="shared" si="246"/>
        <v>6.6655055325133343</v>
      </c>
    </row>
    <row r="1960" spans="2:7" x14ac:dyDescent="0.25">
      <c r="B1960">
        <v>9</v>
      </c>
      <c r="C1960">
        <v>63</v>
      </c>
      <c r="D1960" t="s">
        <v>1952</v>
      </c>
      <c r="E1960">
        <v>5741196.1064810399</v>
      </c>
      <c r="F1960">
        <f t="shared" si="245"/>
        <v>5.166666666666667</v>
      </c>
      <c r="G1960">
        <f t="shared" si="246"/>
        <v>6.7590023816538922</v>
      </c>
    </row>
    <row r="1961" spans="2:7" x14ac:dyDescent="0.25">
      <c r="B1961">
        <v>9</v>
      </c>
      <c r="C1961">
        <v>64</v>
      </c>
      <c r="D1961" t="s">
        <v>1953</v>
      </c>
      <c r="E1961">
        <v>4649964.1329165502</v>
      </c>
      <c r="F1961">
        <f t="shared" si="245"/>
        <v>5.25</v>
      </c>
      <c r="G1961">
        <f t="shared" si="246"/>
        <v>6.6674496030111365</v>
      </c>
    </row>
    <row r="1962" spans="2:7" x14ac:dyDescent="0.25">
      <c r="B1962">
        <v>9</v>
      </c>
      <c r="C1962">
        <v>65</v>
      </c>
      <c r="D1962" t="s">
        <v>1954</v>
      </c>
      <c r="E1962">
        <v>4919721.4381406102</v>
      </c>
      <c r="F1962">
        <f t="shared" si="245"/>
        <v>5.333333333333333</v>
      </c>
      <c r="G1962">
        <f t="shared" si="246"/>
        <v>6.6919405130715655</v>
      </c>
    </row>
    <row r="1963" spans="2:7" x14ac:dyDescent="0.25">
      <c r="B1963">
        <v>9</v>
      </c>
      <c r="C1963">
        <v>66</v>
      </c>
      <c r="D1963" t="s">
        <v>1955</v>
      </c>
      <c r="E1963">
        <v>5247368.1865290096</v>
      </c>
      <c r="F1963">
        <f t="shared" si="245"/>
        <v>5.416666666666667</v>
      </c>
      <c r="G1963">
        <f t="shared" si="246"/>
        <v>6.7199415379486558</v>
      </c>
    </row>
    <row r="1964" spans="2:7" x14ac:dyDescent="0.25">
      <c r="B1964">
        <v>9</v>
      </c>
      <c r="C1964">
        <v>67</v>
      </c>
      <c r="D1964" t="s">
        <v>1956</v>
      </c>
      <c r="E1964">
        <v>4521674.4106039302</v>
      </c>
      <c r="F1964">
        <f t="shared" si="245"/>
        <v>5.5</v>
      </c>
      <c r="G1964">
        <f t="shared" si="246"/>
        <v>6.6552992871626211</v>
      </c>
    </row>
    <row r="1965" spans="2:7" x14ac:dyDescent="0.25">
      <c r="B1965">
        <v>9</v>
      </c>
      <c r="C1965">
        <v>68</v>
      </c>
      <c r="D1965" t="s">
        <v>1957</v>
      </c>
      <c r="E1965">
        <v>4430147.2838498903</v>
      </c>
      <c r="F1965">
        <f t="shared" si="245"/>
        <v>5.583333333333333</v>
      </c>
      <c r="G1965">
        <f t="shared" si="246"/>
        <v>6.646418164936386</v>
      </c>
    </row>
    <row r="1966" spans="2:7" x14ac:dyDescent="0.25">
      <c r="B1966">
        <v>9</v>
      </c>
      <c r="C1966">
        <v>69</v>
      </c>
      <c r="D1966" t="s">
        <v>1958</v>
      </c>
      <c r="E1966">
        <v>5826735.9343137704</v>
      </c>
      <c r="F1966">
        <f t="shared" si="245"/>
        <v>5.666666666666667</v>
      </c>
      <c r="G1966">
        <f t="shared" si="246"/>
        <v>6.7654253364582591</v>
      </c>
    </row>
    <row r="1967" spans="2:7" x14ac:dyDescent="0.25">
      <c r="B1967">
        <v>9</v>
      </c>
      <c r="C1967">
        <v>70</v>
      </c>
      <c r="D1967" t="s">
        <v>1959</v>
      </c>
      <c r="E1967">
        <v>4904298.78641201</v>
      </c>
      <c r="F1967">
        <f t="shared" si="245"/>
        <v>5.75</v>
      </c>
      <c r="G1967">
        <f t="shared" si="246"/>
        <v>6.6905769209999946</v>
      </c>
    </row>
    <row r="1968" spans="2:7" x14ac:dyDescent="0.25">
      <c r="B1968">
        <v>9</v>
      </c>
      <c r="C1968">
        <v>71</v>
      </c>
      <c r="D1968" t="s">
        <v>1960</v>
      </c>
      <c r="E1968">
        <v>4577092.0810026601</v>
      </c>
      <c r="F1968">
        <f t="shared" si="245"/>
        <v>5.833333333333333</v>
      </c>
      <c r="G1968">
        <f t="shared" si="246"/>
        <v>6.6605896495627777</v>
      </c>
    </row>
    <row r="1969" spans="2:7" x14ac:dyDescent="0.25">
      <c r="B1969">
        <v>9</v>
      </c>
      <c r="C1969">
        <v>72</v>
      </c>
      <c r="D1969" t="s">
        <v>1961</v>
      </c>
      <c r="E1969">
        <v>4186122.47178793</v>
      </c>
      <c r="F1969">
        <f t="shared" si="245"/>
        <v>5.916666666666667</v>
      </c>
      <c r="G1969">
        <f t="shared" si="246"/>
        <v>6.6218119301764888</v>
      </c>
    </row>
    <row r="1970" spans="2:7" x14ac:dyDescent="0.25">
      <c r="B1970">
        <v>9</v>
      </c>
      <c r="C1970">
        <v>73</v>
      </c>
      <c r="D1970" t="s">
        <v>1962</v>
      </c>
      <c r="E1970">
        <v>4857799.8948462</v>
      </c>
      <c r="F1970">
        <f t="shared" si="245"/>
        <v>6</v>
      </c>
      <c r="G1970">
        <f t="shared" si="246"/>
        <v>6.6864396211414086</v>
      </c>
    </row>
    <row r="1971" spans="2:7" x14ac:dyDescent="0.25">
      <c r="B1971">
        <v>9</v>
      </c>
      <c r="C1971">
        <v>74</v>
      </c>
      <c r="D1971" t="s">
        <v>1963</v>
      </c>
      <c r="E1971">
        <v>3859996.30805986</v>
      </c>
      <c r="F1971">
        <f t="shared" si="245"/>
        <v>6.083333333333333</v>
      </c>
      <c r="G1971">
        <f t="shared" si="246"/>
        <v>6.5865868892857451</v>
      </c>
    </row>
    <row r="1972" spans="2:7" x14ac:dyDescent="0.25">
      <c r="B1972">
        <v>9</v>
      </c>
      <c r="C1972">
        <v>75</v>
      </c>
      <c r="D1972" t="s">
        <v>1964</v>
      </c>
      <c r="E1972">
        <v>4402289.2454014299</v>
      </c>
      <c r="F1972">
        <f t="shared" si="245"/>
        <v>6.166666666666667</v>
      </c>
      <c r="G1972">
        <f t="shared" si="246"/>
        <v>6.6436785737818251</v>
      </c>
    </row>
    <row r="1973" spans="2:7" x14ac:dyDescent="0.25">
      <c r="B1973">
        <v>9</v>
      </c>
      <c r="C1973">
        <v>76</v>
      </c>
      <c r="D1973" t="s">
        <v>1965</v>
      </c>
      <c r="E1973">
        <v>6118485.7203234499</v>
      </c>
      <c r="F1973">
        <f t="shared" si="245"/>
        <v>6.25</v>
      </c>
      <c r="G1973">
        <f t="shared" si="246"/>
        <v>6.7866439507923291</v>
      </c>
    </row>
    <row r="1974" spans="2:7" x14ac:dyDescent="0.25">
      <c r="B1974">
        <v>9</v>
      </c>
      <c r="C1974">
        <v>77</v>
      </c>
      <c r="D1974" t="s">
        <v>1966</v>
      </c>
      <c r="E1974">
        <v>4638447.8501134198</v>
      </c>
      <c r="F1974">
        <f t="shared" si="245"/>
        <v>6.333333333333333</v>
      </c>
      <c r="G1974">
        <f t="shared" si="246"/>
        <v>6.6663726782051764</v>
      </c>
    </row>
    <row r="1975" spans="2:7" x14ac:dyDescent="0.25">
      <c r="B1975">
        <v>9</v>
      </c>
      <c r="C1975">
        <v>78</v>
      </c>
      <c r="D1975" t="s">
        <v>1967</v>
      </c>
      <c r="E1975">
        <v>4919258.9338811096</v>
      </c>
      <c r="F1975">
        <f t="shared" si="245"/>
        <v>6.416666666666667</v>
      </c>
      <c r="G1975">
        <f t="shared" si="246"/>
        <v>6.6918996830179802</v>
      </c>
    </row>
    <row r="1976" spans="2:7" x14ac:dyDescent="0.25">
      <c r="B1976">
        <v>9</v>
      </c>
      <c r="C1976">
        <v>79</v>
      </c>
      <c r="D1976" t="s">
        <v>1968</v>
      </c>
      <c r="E1976">
        <v>4728056.5831482103</v>
      </c>
      <c r="F1976">
        <f t="shared" si="245"/>
        <v>6.5</v>
      </c>
      <c r="G1976">
        <f t="shared" si="246"/>
        <v>6.6746826653355491</v>
      </c>
    </row>
    <row r="1977" spans="2:7" x14ac:dyDescent="0.25">
      <c r="B1977">
        <v>9</v>
      </c>
      <c r="C1977">
        <v>80</v>
      </c>
      <c r="D1977" t="s">
        <v>1969</v>
      </c>
      <c r="E1977">
        <v>5125390.5879760403</v>
      </c>
      <c r="F1977">
        <f t="shared" si="245"/>
        <v>6.583333333333333</v>
      </c>
      <c r="G1977">
        <f t="shared" si="246"/>
        <v>6.709726967042732</v>
      </c>
    </row>
    <row r="1978" spans="2:7" x14ac:dyDescent="0.25">
      <c r="B1978">
        <v>9</v>
      </c>
      <c r="C1978">
        <v>81</v>
      </c>
      <c r="D1978" t="s">
        <v>1970</v>
      </c>
      <c r="E1978">
        <v>4420808.6534083597</v>
      </c>
      <c r="F1978">
        <f t="shared" si="245"/>
        <v>6.666666666666667</v>
      </c>
      <c r="G1978">
        <f t="shared" si="246"/>
        <v>6.6455017176728299</v>
      </c>
    </row>
    <row r="1979" spans="2:7" x14ac:dyDescent="0.25">
      <c r="B1979">
        <v>9</v>
      </c>
      <c r="C1979">
        <v>82</v>
      </c>
      <c r="D1979" t="s">
        <v>1971</v>
      </c>
      <c r="E1979">
        <v>5785597.6981835896</v>
      </c>
      <c r="F1979">
        <f t="shared" si="245"/>
        <v>6.75</v>
      </c>
      <c r="G1979">
        <f t="shared" si="246"/>
        <v>6.7623482316739967</v>
      </c>
    </row>
    <row r="1980" spans="2:7" x14ac:dyDescent="0.25">
      <c r="B1980">
        <v>9</v>
      </c>
      <c r="C1980">
        <v>83</v>
      </c>
      <c r="D1980" t="s">
        <v>1972</v>
      </c>
      <c r="E1980">
        <v>5787128.5563020799</v>
      </c>
      <c r="F1980">
        <f t="shared" si="245"/>
        <v>6.833333333333333</v>
      </c>
      <c r="G1980">
        <f t="shared" si="246"/>
        <v>6.7624631299654965</v>
      </c>
    </row>
    <row r="1981" spans="2:7" x14ac:dyDescent="0.25">
      <c r="B1981">
        <v>9</v>
      </c>
      <c r="C1981">
        <v>84</v>
      </c>
      <c r="D1981" t="s">
        <v>1973</v>
      </c>
      <c r="E1981">
        <v>6563329.1788830096</v>
      </c>
      <c r="F1981">
        <f t="shared" si="245"/>
        <v>6.916666666666667</v>
      </c>
      <c r="G1981">
        <f t="shared" si="246"/>
        <v>6.8171241865192043</v>
      </c>
    </row>
    <row r="1982" spans="2:7" x14ac:dyDescent="0.25">
      <c r="B1982">
        <v>9</v>
      </c>
      <c r="C1982">
        <v>85</v>
      </c>
      <c r="D1982" t="s">
        <v>1974</v>
      </c>
      <c r="E1982">
        <v>6580835.4368011598</v>
      </c>
      <c r="F1982">
        <f t="shared" si="245"/>
        <v>7</v>
      </c>
      <c r="G1982">
        <f t="shared" si="246"/>
        <v>6.8182810307813417</v>
      </c>
    </row>
    <row r="1983" spans="2:7" x14ac:dyDescent="0.25">
      <c r="B1983">
        <v>9</v>
      </c>
      <c r="C1983">
        <v>86</v>
      </c>
      <c r="D1983" t="s">
        <v>1975</v>
      </c>
      <c r="E1983">
        <v>6571473.9837996298</v>
      </c>
      <c r="F1983">
        <f t="shared" si="245"/>
        <v>7.083333333333333</v>
      </c>
      <c r="G1983">
        <f t="shared" si="246"/>
        <v>6.8176627928829285</v>
      </c>
    </row>
    <row r="1984" spans="2:7" x14ac:dyDescent="0.25">
      <c r="B1984">
        <v>9</v>
      </c>
      <c r="C1984">
        <v>87</v>
      </c>
      <c r="D1984" t="s">
        <v>1976</v>
      </c>
      <c r="E1984">
        <v>7418061.7237573201</v>
      </c>
      <c r="F1984">
        <f t="shared" si="245"/>
        <v>7.166666666666667</v>
      </c>
      <c r="G1984">
        <f t="shared" si="246"/>
        <v>6.8702904426587654</v>
      </c>
    </row>
    <row r="1985" spans="2:7" x14ac:dyDescent="0.25">
      <c r="B1985">
        <v>9</v>
      </c>
      <c r="C1985">
        <v>88</v>
      </c>
      <c r="D1985" t="s">
        <v>1977</v>
      </c>
      <c r="E1985">
        <v>7834242.8457298595</v>
      </c>
      <c r="F1985">
        <f t="shared" si="245"/>
        <v>7.25</v>
      </c>
      <c r="G1985">
        <f t="shared" si="246"/>
        <v>6.8939970296736535</v>
      </c>
    </row>
    <row r="1986" spans="2:7" x14ac:dyDescent="0.25">
      <c r="B1986">
        <v>9</v>
      </c>
      <c r="C1986">
        <v>89</v>
      </c>
      <c r="D1986" t="s">
        <v>1978</v>
      </c>
      <c r="E1986">
        <v>10509926.3476233</v>
      </c>
      <c r="F1986">
        <f t="shared" si="245"/>
        <v>7.333333333333333</v>
      </c>
      <c r="G1986">
        <f t="shared" si="246"/>
        <v>7.0215996725522327</v>
      </c>
    </row>
    <row r="1987" spans="2:7" x14ac:dyDescent="0.25">
      <c r="B1987">
        <v>9</v>
      </c>
      <c r="C1987">
        <v>90</v>
      </c>
      <c r="D1987" t="s">
        <v>1979</v>
      </c>
      <c r="E1987">
        <v>11281704.696520999</v>
      </c>
      <c r="F1987">
        <f t="shared" si="245"/>
        <v>7.416666666666667</v>
      </c>
      <c r="G1987">
        <f t="shared" si="246"/>
        <v>7.0523747276930546</v>
      </c>
    </row>
    <row r="1988" spans="2:7" x14ac:dyDescent="0.25">
      <c r="B1988">
        <v>9</v>
      </c>
      <c r="C1988">
        <v>91</v>
      </c>
      <c r="D1988" t="s">
        <v>1980</v>
      </c>
      <c r="E1988">
        <v>13298161.134502299</v>
      </c>
      <c r="F1988">
        <f t="shared" si="245"/>
        <v>7.5</v>
      </c>
      <c r="G1988">
        <f t="shared" si="246"/>
        <v>7.1237915910158245</v>
      </c>
    </row>
    <row r="1989" spans="2:7" x14ac:dyDescent="0.25">
      <c r="B1989">
        <v>9</v>
      </c>
      <c r="C1989">
        <v>92</v>
      </c>
      <c r="D1989" t="s">
        <v>1981</v>
      </c>
      <c r="E1989">
        <v>12410252.7383189</v>
      </c>
      <c r="F1989">
        <f t="shared" si="245"/>
        <v>7.583333333333333</v>
      </c>
      <c r="G1989">
        <f t="shared" si="246"/>
        <v>7.0937806261191634</v>
      </c>
    </row>
    <row r="1990" spans="2:7" x14ac:dyDescent="0.25">
      <c r="B1990">
        <v>9</v>
      </c>
      <c r="C1990">
        <v>93</v>
      </c>
      <c r="D1990" t="s">
        <v>1982</v>
      </c>
      <c r="E1990">
        <v>15288384.2485434</v>
      </c>
      <c r="F1990">
        <f t="shared" si="245"/>
        <v>7.666666666666667</v>
      </c>
      <c r="G1990">
        <f t="shared" si="246"/>
        <v>7.1843615894659107</v>
      </c>
    </row>
    <row r="1991" spans="2:7" x14ac:dyDescent="0.25">
      <c r="B1991">
        <v>9</v>
      </c>
      <c r="C1991">
        <v>94</v>
      </c>
      <c r="D1991" t="s">
        <v>1983</v>
      </c>
      <c r="E1991">
        <v>15806250.5125944</v>
      </c>
      <c r="F1991">
        <f t="shared" si="245"/>
        <v>7.75</v>
      </c>
      <c r="G1991">
        <f t="shared" si="246"/>
        <v>7.1988288607725872</v>
      </c>
    </row>
    <row r="1992" spans="2:7" x14ac:dyDescent="0.25">
      <c r="B1992">
        <v>9</v>
      </c>
      <c r="C1992">
        <v>95</v>
      </c>
      <c r="D1992" t="s">
        <v>1984</v>
      </c>
      <c r="E1992">
        <v>18002108.0425185</v>
      </c>
      <c r="F1992">
        <f t="shared" si="245"/>
        <v>7.833333333333333</v>
      </c>
      <c r="G1992">
        <f t="shared" si="246"/>
        <v>7.2553233638604304</v>
      </c>
    </row>
    <row r="1993" spans="2:7" x14ac:dyDescent="0.25">
      <c r="B1993">
        <v>9</v>
      </c>
      <c r="C1993">
        <v>96</v>
      </c>
      <c r="D1993" t="s">
        <v>1985</v>
      </c>
      <c r="E1993">
        <v>19982884.896945398</v>
      </c>
      <c r="F1993">
        <f t="shared" si="245"/>
        <v>7.916666666666667</v>
      </c>
      <c r="G1993">
        <f t="shared" si="246"/>
        <v>7.30065818681192</v>
      </c>
    </row>
    <row r="1994" spans="2:7" x14ac:dyDescent="0.25">
      <c r="B1994">
        <v>9</v>
      </c>
      <c r="C1994">
        <v>97</v>
      </c>
      <c r="D1994" t="s">
        <v>1986</v>
      </c>
      <c r="E1994">
        <v>23281525.0507585</v>
      </c>
      <c r="F1994">
        <f t="shared" si="245"/>
        <v>8</v>
      </c>
      <c r="G1994">
        <f t="shared" si="246"/>
        <v>7.3670114252663375</v>
      </c>
    </row>
    <row r="1995" spans="2:7" x14ac:dyDescent="0.25">
      <c r="B1995">
        <v>9</v>
      </c>
      <c r="C1995">
        <v>98</v>
      </c>
      <c r="D1995" t="s">
        <v>1987</v>
      </c>
      <c r="E1995">
        <v>28821772.381240301</v>
      </c>
      <c r="F1995">
        <f t="shared" si="245"/>
        <v>8.0833333333333339</v>
      </c>
      <c r="G1995">
        <f t="shared" si="246"/>
        <v>7.4597206840326118</v>
      </c>
    </row>
    <row r="1996" spans="2:7" x14ac:dyDescent="0.25">
      <c r="B1996">
        <v>9</v>
      </c>
      <c r="C1996">
        <v>99</v>
      </c>
      <c r="D1996" t="s">
        <v>1988</v>
      </c>
      <c r="E1996">
        <v>35293653.260447301</v>
      </c>
      <c r="F1996">
        <f t="shared" si="245"/>
        <v>8.1666666666666661</v>
      </c>
      <c r="G1996">
        <f t="shared" si="246"/>
        <v>7.5476966146857283</v>
      </c>
    </row>
    <row r="1997" spans="2:7" x14ac:dyDescent="0.25">
      <c r="B1997">
        <v>9</v>
      </c>
      <c r="C1997">
        <v>100</v>
      </c>
      <c r="D1997" t="s">
        <v>1989</v>
      </c>
      <c r="E1997">
        <v>38774090.856805697</v>
      </c>
      <c r="F1997">
        <f t="shared" si="245"/>
        <v>8.25</v>
      </c>
      <c r="G1997">
        <f t="shared" si="246"/>
        <v>7.5885416236229375</v>
      </c>
    </row>
    <row r="1998" spans="2:7" x14ac:dyDescent="0.25">
      <c r="B1998">
        <v>9</v>
      </c>
      <c r="C1998">
        <v>101</v>
      </c>
      <c r="D1998" t="s">
        <v>1990</v>
      </c>
      <c r="E1998">
        <v>53088787.391290396</v>
      </c>
      <c r="F1998">
        <f t="shared" si="245"/>
        <v>8.3333333333333339</v>
      </c>
      <c r="G1998">
        <f t="shared" si="246"/>
        <v>7.725002805671056</v>
      </c>
    </row>
    <row r="1999" spans="2:7" x14ac:dyDescent="0.25">
      <c r="B1999">
        <v>9</v>
      </c>
      <c r="C1999">
        <v>102</v>
      </c>
      <c r="D1999" t="s">
        <v>1991</v>
      </c>
      <c r="E1999">
        <v>54013647.540941</v>
      </c>
      <c r="F1999">
        <f t="shared" si="245"/>
        <v>8.4166666666666661</v>
      </c>
      <c r="G1999">
        <f t="shared" si="246"/>
        <v>7.7325035061724101</v>
      </c>
    </row>
    <row r="2000" spans="2:7" x14ac:dyDescent="0.25">
      <c r="B2000">
        <v>9</v>
      </c>
      <c r="C2000">
        <v>103</v>
      </c>
      <c r="D2000" t="s">
        <v>1992</v>
      </c>
      <c r="E2000">
        <v>68675110.888778493</v>
      </c>
      <c r="F2000">
        <f t="shared" si="245"/>
        <v>8.5</v>
      </c>
      <c r="G2000">
        <f t="shared" si="246"/>
        <v>7.8367993693426286</v>
      </c>
    </row>
    <row r="2001" spans="2:7" x14ac:dyDescent="0.25">
      <c r="B2001">
        <v>9</v>
      </c>
      <c r="C2001">
        <v>104</v>
      </c>
      <c r="D2001" t="s">
        <v>1993</v>
      </c>
      <c r="E2001">
        <v>81120842.932785094</v>
      </c>
      <c r="F2001">
        <f t="shared" si="245"/>
        <v>8.5833333333333339</v>
      </c>
      <c r="G2001">
        <f t="shared" si="246"/>
        <v>7.9091324547993596</v>
      </c>
    </row>
    <row r="2002" spans="2:7" x14ac:dyDescent="0.25">
      <c r="B2002">
        <v>9</v>
      </c>
      <c r="C2002">
        <v>105</v>
      </c>
      <c r="D2002" t="s">
        <v>1994</v>
      </c>
      <c r="E2002">
        <v>79301502.209501505</v>
      </c>
      <c r="F2002">
        <f t="shared" si="245"/>
        <v>8.6666666666666661</v>
      </c>
      <c r="G2002">
        <f t="shared" si="246"/>
        <v>7.8992814142421679</v>
      </c>
    </row>
    <row r="2003" spans="2:7" x14ac:dyDescent="0.25">
      <c r="B2003">
        <v>9</v>
      </c>
      <c r="C2003">
        <v>106</v>
      </c>
      <c r="D2003" t="s">
        <v>1995</v>
      </c>
      <c r="E2003">
        <v>77246188.613995194</v>
      </c>
      <c r="F2003">
        <f t="shared" ref="F2003:F2066" si="247">(C2003-1)*5/60</f>
        <v>8.75</v>
      </c>
      <c r="G2003">
        <f t="shared" ref="G2003:G2066" si="248">LOG10(E2003)</f>
        <v>7.8878770602037251</v>
      </c>
    </row>
    <row r="2004" spans="2:7" x14ac:dyDescent="0.25">
      <c r="B2004">
        <v>9</v>
      </c>
      <c r="C2004">
        <v>107</v>
      </c>
      <c r="D2004" t="s">
        <v>1996</v>
      </c>
      <c r="E2004">
        <v>77108328.687226996</v>
      </c>
      <c r="F2004">
        <f t="shared" si="247"/>
        <v>8.8333333333333339</v>
      </c>
      <c r="G2004">
        <f t="shared" si="248"/>
        <v>7.8871012899517403</v>
      </c>
    </row>
    <row r="2005" spans="2:7" x14ac:dyDescent="0.25">
      <c r="B2005">
        <v>9</v>
      </c>
      <c r="C2005">
        <v>108</v>
      </c>
      <c r="D2005" t="s">
        <v>1997</v>
      </c>
      <c r="E2005">
        <v>95695885.136839002</v>
      </c>
      <c r="F2005">
        <f t="shared" si="247"/>
        <v>8.9166666666666661</v>
      </c>
      <c r="G2005">
        <f t="shared" si="248"/>
        <v>7.9808932637874461</v>
      </c>
    </row>
    <row r="2006" spans="2:7" x14ac:dyDescent="0.25">
      <c r="B2006">
        <v>9</v>
      </c>
      <c r="C2006">
        <v>109</v>
      </c>
      <c r="D2006" t="s">
        <v>1998</v>
      </c>
      <c r="E2006">
        <v>88347676.776529297</v>
      </c>
      <c r="F2006">
        <f t="shared" si="247"/>
        <v>9</v>
      </c>
      <c r="G2006">
        <f t="shared" si="248"/>
        <v>7.946195133623208</v>
      </c>
    </row>
    <row r="2007" spans="2:7" x14ac:dyDescent="0.25">
      <c r="B2007">
        <v>9</v>
      </c>
      <c r="C2007">
        <v>110</v>
      </c>
      <c r="D2007" t="s">
        <v>1999</v>
      </c>
      <c r="E2007">
        <v>91886110.615823999</v>
      </c>
      <c r="F2007">
        <f t="shared" si="247"/>
        <v>9.0833333333333339</v>
      </c>
      <c r="G2007">
        <f t="shared" si="248"/>
        <v>7.9632498689619267</v>
      </c>
    </row>
    <row r="2008" spans="2:7" x14ac:dyDescent="0.25">
      <c r="B2008">
        <v>9</v>
      </c>
      <c r="C2008">
        <v>111</v>
      </c>
      <c r="D2008" t="s">
        <v>2000</v>
      </c>
      <c r="E2008">
        <v>107688494.447239</v>
      </c>
      <c r="F2008">
        <f t="shared" si="247"/>
        <v>9.1666666666666661</v>
      </c>
      <c r="G2008">
        <f t="shared" si="248"/>
        <v>8.0321693052942909</v>
      </c>
    </row>
    <row r="2009" spans="2:7" x14ac:dyDescent="0.25">
      <c r="B2009">
        <v>9</v>
      </c>
      <c r="C2009">
        <v>112</v>
      </c>
      <c r="D2009" t="s">
        <v>2001</v>
      </c>
      <c r="E2009">
        <v>95672181.931116998</v>
      </c>
      <c r="F2009">
        <f t="shared" si="247"/>
        <v>9.25</v>
      </c>
      <c r="G2009">
        <f t="shared" si="248"/>
        <v>7.9807856787377682</v>
      </c>
    </row>
    <row r="2010" spans="2:7" x14ac:dyDescent="0.25">
      <c r="B2010">
        <v>9</v>
      </c>
      <c r="C2010">
        <v>113</v>
      </c>
      <c r="D2010" t="s">
        <v>2002</v>
      </c>
      <c r="E2010">
        <v>124823283.231933</v>
      </c>
      <c r="F2010">
        <f t="shared" si="247"/>
        <v>9.3333333333333339</v>
      </c>
      <c r="G2010">
        <f t="shared" si="248"/>
        <v>8.0962956016606515</v>
      </c>
    </row>
    <row r="2011" spans="2:7" x14ac:dyDescent="0.25">
      <c r="B2011">
        <v>9</v>
      </c>
      <c r="C2011">
        <v>114</v>
      </c>
      <c r="D2011" t="s">
        <v>2003</v>
      </c>
      <c r="E2011">
        <v>134884316.39874899</v>
      </c>
      <c r="F2011">
        <f t="shared" si="247"/>
        <v>9.4166666666666661</v>
      </c>
      <c r="G2011">
        <f t="shared" si="248"/>
        <v>8.1299614552504469</v>
      </c>
    </row>
    <row r="2012" spans="2:7" x14ac:dyDescent="0.25">
      <c r="B2012">
        <v>9</v>
      </c>
      <c r="C2012">
        <v>115</v>
      </c>
      <c r="D2012" t="s">
        <v>2004</v>
      </c>
      <c r="E2012">
        <v>123085948.683999</v>
      </c>
      <c r="F2012">
        <f t="shared" si="247"/>
        <v>9.5</v>
      </c>
      <c r="G2012">
        <f t="shared" si="248"/>
        <v>8.0902084773235945</v>
      </c>
    </row>
    <row r="2013" spans="2:7" x14ac:dyDescent="0.25">
      <c r="B2013">
        <v>9</v>
      </c>
      <c r="C2013">
        <v>116</v>
      </c>
      <c r="D2013" t="s">
        <v>2005</v>
      </c>
      <c r="E2013">
        <v>109933925.49654099</v>
      </c>
      <c r="F2013">
        <f t="shared" si="247"/>
        <v>9.5833333333333339</v>
      </c>
      <c r="G2013">
        <f t="shared" si="248"/>
        <v>8.0411317359386327</v>
      </c>
    </row>
    <row r="2014" spans="2:7" x14ac:dyDescent="0.25">
      <c r="B2014">
        <v>9</v>
      </c>
      <c r="C2014">
        <v>117</v>
      </c>
      <c r="D2014" t="s">
        <v>2006</v>
      </c>
      <c r="E2014">
        <v>111927106.64602099</v>
      </c>
      <c r="F2014">
        <f t="shared" si="247"/>
        <v>9.6666666666666661</v>
      </c>
      <c r="G2014">
        <f t="shared" si="248"/>
        <v>8.0489352772447358</v>
      </c>
    </row>
    <row r="2015" spans="2:7" x14ac:dyDescent="0.25">
      <c r="B2015">
        <v>9</v>
      </c>
      <c r="C2015">
        <v>118</v>
      </c>
      <c r="D2015" t="s">
        <v>2007</v>
      </c>
      <c r="E2015">
        <v>128832454.545231</v>
      </c>
      <c r="F2015">
        <f t="shared" si="247"/>
        <v>9.75</v>
      </c>
      <c r="G2015">
        <f t="shared" si="248"/>
        <v>8.1100252811481983</v>
      </c>
    </row>
    <row r="2016" spans="2:7" x14ac:dyDescent="0.25">
      <c r="B2016">
        <v>9</v>
      </c>
      <c r="C2016">
        <v>119</v>
      </c>
      <c r="D2016" t="s">
        <v>2008</v>
      </c>
      <c r="E2016">
        <v>99677701.453722194</v>
      </c>
      <c r="F2016">
        <f t="shared" si="247"/>
        <v>9.8333333333333339</v>
      </c>
      <c r="G2016">
        <f t="shared" si="248"/>
        <v>7.9985980146935614</v>
      </c>
    </row>
    <row r="2017" spans="2:7" x14ac:dyDescent="0.25">
      <c r="B2017">
        <v>9</v>
      </c>
      <c r="C2017">
        <v>120</v>
      </c>
      <c r="D2017" t="s">
        <v>2009</v>
      </c>
      <c r="E2017">
        <v>116326633.919073</v>
      </c>
      <c r="F2017">
        <f t="shared" si="247"/>
        <v>9.9166666666666661</v>
      </c>
      <c r="G2017">
        <f t="shared" si="248"/>
        <v>8.0656791613304168</v>
      </c>
    </row>
    <row r="2018" spans="2:7" x14ac:dyDescent="0.25">
      <c r="B2018">
        <v>9</v>
      </c>
      <c r="C2018">
        <v>121</v>
      </c>
      <c r="D2018" t="s">
        <v>2010</v>
      </c>
      <c r="E2018">
        <v>123732913.99645901</v>
      </c>
      <c r="F2018">
        <f t="shared" si="247"/>
        <v>10</v>
      </c>
      <c r="G2018">
        <f t="shared" si="248"/>
        <v>8.0924852409844963</v>
      </c>
    </row>
    <row r="2019" spans="2:7" x14ac:dyDescent="0.25">
      <c r="B2019">
        <v>9</v>
      </c>
      <c r="C2019">
        <v>122</v>
      </c>
      <c r="D2019" t="s">
        <v>2011</v>
      </c>
      <c r="E2019">
        <v>117936676.700114</v>
      </c>
      <c r="F2019">
        <f t="shared" si="247"/>
        <v>10.083333333333334</v>
      </c>
      <c r="G2019">
        <f t="shared" si="248"/>
        <v>8.0716488857689281</v>
      </c>
    </row>
    <row r="2020" spans="2:7" x14ac:dyDescent="0.25">
      <c r="B2020">
        <v>9</v>
      </c>
      <c r="C2020">
        <v>123</v>
      </c>
      <c r="D2020" t="s">
        <v>2012</v>
      </c>
      <c r="E2020">
        <v>124881651.98254199</v>
      </c>
      <c r="F2020">
        <f t="shared" si="247"/>
        <v>10.166666666666666</v>
      </c>
      <c r="G2020">
        <f t="shared" si="248"/>
        <v>8.0964986351068653</v>
      </c>
    </row>
    <row r="2021" spans="2:7" x14ac:dyDescent="0.25">
      <c r="B2021">
        <v>9</v>
      </c>
      <c r="C2021">
        <v>124</v>
      </c>
      <c r="D2021" t="s">
        <v>2013</v>
      </c>
      <c r="E2021">
        <v>100576169.20928399</v>
      </c>
      <c r="F2021">
        <f t="shared" si="247"/>
        <v>10.25</v>
      </c>
      <c r="G2021">
        <f t="shared" si="248"/>
        <v>8.0024950899948646</v>
      </c>
    </row>
    <row r="2022" spans="2:7" x14ac:dyDescent="0.25">
      <c r="B2022">
        <v>9</v>
      </c>
      <c r="C2022">
        <v>125</v>
      </c>
      <c r="D2022" t="s">
        <v>2014</v>
      </c>
      <c r="E2022">
        <v>114722300.220781</v>
      </c>
      <c r="F2022">
        <f t="shared" si="247"/>
        <v>10.333333333333334</v>
      </c>
      <c r="G2022">
        <f t="shared" si="248"/>
        <v>8.0596478461617433</v>
      </c>
    </row>
    <row r="2023" spans="2:7" x14ac:dyDescent="0.25">
      <c r="B2023">
        <v>9</v>
      </c>
      <c r="C2023">
        <v>126</v>
      </c>
      <c r="D2023" t="s">
        <v>2015</v>
      </c>
      <c r="E2023">
        <v>115154498.20442</v>
      </c>
      <c r="F2023">
        <f t="shared" si="247"/>
        <v>10.416666666666666</v>
      </c>
      <c r="G2023">
        <f t="shared" si="248"/>
        <v>8.0612809071912839</v>
      </c>
    </row>
    <row r="2024" spans="2:7" x14ac:dyDescent="0.25">
      <c r="B2024">
        <v>9</v>
      </c>
      <c r="C2024">
        <v>127</v>
      </c>
      <c r="D2024" t="s">
        <v>2016</v>
      </c>
      <c r="E2024">
        <v>136052256.08087999</v>
      </c>
      <c r="F2024">
        <f t="shared" si="247"/>
        <v>10.5</v>
      </c>
      <c r="G2024">
        <f t="shared" si="248"/>
        <v>8.1337057478456778</v>
      </c>
    </row>
    <row r="2025" spans="2:7" x14ac:dyDescent="0.25">
      <c r="B2025">
        <v>9</v>
      </c>
      <c r="C2025">
        <v>128</v>
      </c>
      <c r="D2025" t="s">
        <v>2017</v>
      </c>
      <c r="E2025">
        <v>135215148.00204</v>
      </c>
      <c r="F2025">
        <f t="shared" si="247"/>
        <v>10.583333333333334</v>
      </c>
      <c r="G2025">
        <f t="shared" si="248"/>
        <v>8.1310253478569656</v>
      </c>
    </row>
    <row r="2026" spans="2:7" x14ac:dyDescent="0.25">
      <c r="B2026">
        <v>9</v>
      </c>
      <c r="C2026">
        <v>129</v>
      </c>
      <c r="D2026" t="s">
        <v>2018</v>
      </c>
      <c r="E2026">
        <v>126347684.55750801</v>
      </c>
      <c r="F2026">
        <f t="shared" si="247"/>
        <v>10.666666666666666</v>
      </c>
      <c r="G2026">
        <f t="shared" si="248"/>
        <v>8.1015672874659721</v>
      </c>
    </row>
    <row r="2027" spans="2:7" x14ac:dyDescent="0.25">
      <c r="B2027">
        <v>9</v>
      </c>
      <c r="C2027">
        <v>130</v>
      </c>
      <c r="D2027" t="s">
        <v>2019</v>
      </c>
      <c r="E2027">
        <v>128740385.595061</v>
      </c>
      <c r="F2027">
        <f t="shared" si="247"/>
        <v>10.75</v>
      </c>
      <c r="G2027">
        <f t="shared" si="248"/>
        <v>8.1097148055662647</v>
      </c>
    </row>
    <row r="2028" spans="2:7" x14ac:dyDescent="0.25">
      <c r="B2028">
        <v>9</v>
      </c>
      <c r="C2028">
        <v>131</v>
      </c>
      <c r="D2028" t="s">
        <v>2020</v>
      </c>
      <c r="E2028">
        <v>124105563.223791</v>
      </c>
      <c r="F2028">
        <f t="shared" si="247"/>
        <v>10.833333333333334</v>
      </c>
      <c r="G2028">
        <f t="shared" si="248"/>
        <v>8.093791249856837</v>
      </c>
    </row>
    <row r="2029" spans="2:7" x14ac:dyDescent="0.25">
      <c r="B2029">
        <v>9</v>
      </c>
      <c r="C2029">
        <v>132</v>
      </c>
      <c r="D2029" t="s">
        <v>2021</v>
      </c>
      <c r="E2029">
        <v>121406300.275334</v>
      </c>
      <c r="F2029">
        <f t="shared" si="247"/>
        <v>10.916666666666666</v>
      </c>
      <c r="G2029">
        <f t="shared" si="248"/>
        <v>8.0842412246619322</v>
      </c>
    </row>
    <row r="2030" spans="2:7" x14ac:dyDescent="0.25">
      <c r="B2030">
        <v>9</v>
      </c>
      <c r="C2030">
        <v>133</v>
      </c>
      <c r="D2030" t="s">
        <v>2022</v>
      </c>
      <c r="E2030">
        <v>129971550.308193</v>
      </c>
      <c r="F2030">
        <f t="shared" si="247"/>
        <v>11</v>
      </c>
      <c r="G2030">
        <f t="shared" si="248"/>
        <v>8.1138482992581604</v>
      </c>
    </row>
    <row r="2031" spans="2:7" x14ac:dyDescent="0.25">
      <c r="B2031">
        <v>9</v>
      </c>
      <c r="C2031">
        <v>134</v>
      </c>
      <c r="D2031" t="s">
        <v>2023</v>
      </c>
      <c r="E2031">
        <v>117124495.39581899</v>
      </c>
      <c r="F2031">
        <f t="shared" si="247"/>
        <v>11.083333333333334</v>
      </c>
      <c r="G2031">
        <f t="shared" si="248"/>
        <v>8.0686477328411197</v>
      </c>
    </row>
    <row r="2032" spans="2:7" x14ac:dyDescent="0.25">
      <c r="B2032">
        <v>9</v>
      </c>
      <c r="C2032">
        <v>135</v>
      </c>
      <c r="D2032" t="s">
        <v>2024</v>
      </c>
      <c r="E2032">
        <v>132011083.075983</v>
      </c>
      <c r="F2032">
        <f t="shared" si="247"/>
        <v>11.166666666666666</v>
      </c>
      <c r="G2032">
        <f t="shared" si="248"/>
        <v>8.1206103942110293</v>
      </c>
    </row>
    <row r="2033" spans="2:7" x14ac:dyDescent="0.25">
      <c r="B2033">
        <v>9</v>
      </c>
      <c r="C2033">
        <v>136</v>
      </c>
      <c r="D2033" t="s">
        <v>2025</v>
      </c>
      <c r="E2033">
        <v>134809747.693921</v>
      </c>
      <c r="F2033">
        <f t="shared" si="247"/>
        <v>11.25</v>
      </c>
      <c r="G2033">
        <f t="shared" si="248"/>
        <v>8.1297212958834724</v>
      </c>
    </row>
    <row r="2034" spans="2:7" x14ac:dyDescent="0.25">
      <c r="B2034">
        <v>9</v>
      </c>
      <c r="C2034">
        <v>137</v>
      </c>
      <c r="D2034" t="s">
        <v>2026</v>
      </c>
      <c r="E2034">
        <v>105234007.748869</v>
      </c>
      <c r="F2034">
        <f t="shared" si="247"/>
        <v>11.333333333333334</v>
      </c>
      <c r="G2034">
        <f t="shared" si="248"/>
        <v>8.0221561104542189</v>
      </c>
    </row>
    <row r="2035" spans="2:7" x14ac:dyDescent="0.25">
      <c r="B2035">
        <v>9</v>
      </c>
      <c r="C2035">
        <v>138</v>
      </c>
      <c r="D2035" t="s">
        <v>2027</v>
      </c>
      <c r="E2035">
        <v>112999888.88935</v>
      </c>
      <c r="F2035">
        <f t="shared" si="247"/>
        <v>11.416666666666666</v>
      </c>
      <c r="G2035">
        <f t="shared" si="248"/>
        <v>8.0530780164500939</v>
      </c>
    </row>
    <row r="2036" spans="2:7" x14ac:dyDescent="0.25">
      <c r="B2036">
        <v>9</v>
      </c>
      <c r="C2036">
        <v>139</v>
      </c>
      <c r="D2036" t="s">
        <v>2028</v>
      </c>
      <c r="E2036">
        <v>118250796.644428</v>
      </c>
      <c r="F2036">
        <f t="shared" si="247"/>
        <v>11.5</v>
      </c>
      <c r="G2036">
        <f t="shared" si="248"/>
        <v>8.0728040752205352</v>
      </c>
    </row>
    <row r="2037" spans="2:7" x14ac:dyDescent="0.25">
      <c r="B2037">
        <v>9</v>
      </c>
      <c r="C2037">
        <v>140</v>
      </c>
      <c r="D2037" t="s">
        <v>2029</v>
      </c>
      <c r="E2037">
        <v>142902021.60177401</v>
      </c>
      <c r="F2037">
        <f t="shared" si="247"/>
        <v>11.583333333333334</v>
      </c>
      <c r="G2037">
        <f t="shared" si="248"/>
        <v>8.155038372697792</v>
      </c>
    </row>
    <row r="2038" spans="2:7" x14ac:dyDescent="0.25">
      <c r="B2038">
        <v>9</v>
      </c>
      <c r="C2038">
        <v>141</v>
      </c>
      <c r="D2038" t="s">
        <v>2030</v>
      </c>
      <c r="E2038">
        <v>126051300.476226</v>
      </c>
      <c r="F2038">
        <f t="shared" si="247"/>
        <v>11.666666666666666</v>
      </c>
      <c r="G2038">
        <f t="shared" si="248"/>
        <v>8.1005473306688334</v>
      </c>
    </row>
    <row r="2039" spans="2:7" x14ac:dyDescent="0.25">
      <c r="B2039">
        <v>9</v>
      </c>
      <c r="C2039">
        <v>142</v>
      </c>
      <c r="D2039" t="s">
        <v>2031</v>
      </c>
      <c r="E2039">
        <v>151659027.58404899</v>
      </c>
      <c r="F2039">
        <f t="shared" si="247"/>
        <v>11.75</v>
      </c>
      <c r="G2039">
        <f t="shared" si="248"/>
        <v>8.18086826702549</v>
      </c>
    </row>
    <row r="2040" spans="2:7" x14ac:dyDescent="0.25">
      <c r="B2040">
        <v>9</v>
      </c>
      <c r="C2040">
        <v>143</v>
      </c>
      <c r="D2040" t="s">
        <v>2032</v>
      </c>
      <c r="E2040">
        <v>145088323.808577</v>
      </c>
      <c r="F2040">
        <f t="shared" si="247"/>
        <v>11.833333333333334</v>
      </c>
      <c r="G2040">
        <f t="shared" si="248"/>
        <v>8.1616324633712765</v>
      </c>
    </row>
    <row r="2041" spans="2:7" x14ac:dyDescent="0.25">
      <c r="B2041">
        <v>9</v>
      </c>
      <c r="C2041">
        <v>144</v>
      </c>
      <c r="D2041" t="s">
        <v>2033</v>
      </c>
      <c r="E2041">
        <v>117386196.48633</v>
      </c>
      <c r="F2041">
        <f t="shared" si="247"/>
        <v>11.916666666666666</v>
      </c>
      <c r="G2041">
        <f t="shared" si="248"/>
        <v>8.0696170309638156</v>
      </c>
    </row>
    <row r="2042" spans="2:7" x14ac:dyDescent="0.25">
      <c r="B2042">
        <v>9</v>
      </c>
      <c r="C2042">
        <v>145</v>
      </c>
      <c r="D2042" t="s">
        <v>2034</v>
      </c>
      <c r="E2042">
        <v>119411308.542181</v>
      </c>
      <c r="F2042">
        <f t="shared" si="247"/>
        <v>12</v>
      </c>
      <c r="G2042">
        <f t="shared" si="248"/>
        <v>8.0770454574877153</v>
      </c>
    </row>
    <row r="2043" spans="2:7" x14ac:dyDescent="0.25">
      <c r="B2043">
        <v>9</v>
      </c>
      <c r="C2043">
        <v>146</v>
      </c>
      <c r="D2043" t="s">
        <v>2035</v>
      </c>
      <c r="E2043">
        <v>169059848.005842</v>
      </c>
      <c r="F2043">
        <f t="shared" si="247"/>
        <v>12.083333333333334</v>
      </c>
      <c r="G2043">
        <f t="shared" si="248"/>
        <v>8.2280404741850379</v>
      </c>
    </row>
    <row r="2044" spans="2:7" x14ac:dyDescent="0.25">
      <c r="B2044">
        <v>9</v>
      </c>
      <c r="C2044">
        <v>147</v>
      </c>
      <c r="D2044" t="s">
        <v>2036</v>
      </c>
      <c r="E2044">
        <v>131722049.849447</v>
      </c>
      <c r="F2044">
        <f t="shared" si="247"/>
        <v>12.166666666666666</v>
      </c>
      <c r="G2044">
        <f t="shared" si="248"/>
        <v>8.1196584805532055</v>
      </c>
    </row>
    <row r="2045" spans="2:7" x14ac:dyDescent="0.25">
      <c r="B2045">
        <v>9</v>
      </c>
      <c r="C2045">
        <v>148</v>
      </c>
      <c r="D2045" t="s">
        <v>2037</v>
      </c>
      <c r="E2045">
        <v>129018549.738511</v>
      </c>
      <c r="F2045">
        <f t="shared" si="247"/>
        <v>12.25</v>
      </c>
      <c r="G2045">
        <f t="shared" si="248"/>
        <v>8.1106521558024749</v>
      </c>
    </row>
    <row r="2046" spans="2:7" x14ac:dyDescent="0.25">
      <c r="B2046">
        <v>9</v>
      </c>
      <c r="C2046">
        <v>149</v>
      </c>
      <c r="D2046" t="s">
        <v>2038</v>
      </c>
      <c r="E2046">
        <v>155858885.01331699</v>
      </c>
      <c r="F2046">
        <f t="shared" si="247"/>
        <v>12.333333333333334</v>
      </c>
      <c r="G2046">
        <f t="shared" si="248"/>
        <v>8.1927315650489625</v>
      </c>
    </row>
    <row r="2047" spans="2:7" x14ac:dyDescent="0.25">
      <c r="B2047">
        <v>9</v>
      </c>
      <c r="C2047">
        <v>150</v>
      </c>
      <c r="D2047" t="s">
        <v>2039</v>
      </c>
      <c r="E2047">
        <v>136676502.84165701</v>
      </c>
      <c r="F2047">
        <f t="shared" si="247"/>
        <v>12.416666666666666</v>
      </c>
      <c r="G2047">
        <f t="shared" si="248"/>
        <v>8.1356938579230285</v>
      </c>
    </row>
    <row r="2048" spans="2:7" x14ac:dyDescent="0.25">
      <c r="B2048">
        <v>9</v>
      </c>
      <c r="C2048">
        <v>151</v>
      </c>
      <c r="D2048" t="s">
        <v>2040</v>
      </c>
      <c r="E2048">
        <v>130285982.920927</v>
      </c>
      <c r="F2048">
        <f t="shared" si="247"/>
        <v>12.5</v>
      </c>
      <c r="G2048">
        <f t="shared" si="248"/>
        <v>8.114897693782023</v>
      </c>
    </row>
    <row r="2049" spans="2:7" x14ac:dyDescent="0.25">
      <c r="B2049">
        <v>9</v>
      </c>
      <c r="C2049">
        <v>152</v>
      </c>
      <c r="D2049" t="s">
        <v>2041</v>
      </c>
      <c r="E2049">
        <v>130561338.518114</v>
      </c>
      <c r="F2049">
        <f t="shared" si="247"/>
        <v>12.583333333333334</v>
      </c>
      <c r="G2049">
        <f t="shared" si="248"/>
        <v>8.1158145938305193</v>
      </c>
    </row>
    <row r="2050" spans="2:7" x14ac:dyDescent="0.25">
      <c r="B2050">
        <v>9</v>
      </c>
      <c r="C2050">
        <v>153</v>
      </c>
      <c r="D2050" t="s">
        <v>2042</v>
      </c>
      <c r="E2050">
        <v>143523243.86958301</v>
      </c>
      <c r="F2050">
        <f t="shared" si="247"/>
        <v>12.666666666666666</v>
      </c>
      <c r="G2050">
        <f t="shared" si="248"/>
        <v>8.1569222416053897</v>
      </c>
    </row>
    <row r="2051" spans="2:7" x14ac:dyDescent="0.25">
      <c r="B2051">
        <v>9</v>
      </c>
      <c r="C2051">
        <v>154</v>
      </c>
      <c r="D2051" t="s">
        <v>2043</v>
      </c>
      <c r="E2051">
        <v>133662399.235633</v>
      </c>
      <c r="F2051">
        <f t="shared" si="247"/>
        <v>12.75</v>
      </c>
      <c r="G2051">
        <f t="shared" si="248"/>
        <v>8.1260092524291867</v>
      </c>
    </row>
    <row r="2052" spans="2:7" x14ac:dyDescent="0.25">
      <c r="B2052">
        <v>9</v>
      </c>
      <c r="C2052">
        <v>155</v>
      </c>
      <c r="D2052" t="s">
        <v>2044</v>
      </c>
      <c r="E2052">
        <v>155905129.93791801</v>
      </c>
      <c r="F2052">
        <f t="shared" si="247"/>
        <v>12.833333333333334</v>
      </c>
      <c r="G2052">
        <f t="shared" si="248"/>
        <v>8.1928604055485348</v>
      </c>
    </row>
    <row r="2053" spans="2:7" x14ac:dyDescent="0.25">
      <c r="B2053">
        <v>9</v>
      </c>
      <c r="C2053">
        <v>156</v>
      </c>
      <c r="D2053" t="s">
        <v>2045</v>
      </c>
      <c r="E2053">
        <v>132727040.26062299</v>
      </c>
      <c r="F2053">
        <f t="shared" si="247"/>
        <v>12.916666666666666</v>
      </c>
      <c r="G2053">
        <f t="shared" si="248"/>
        <v>8.1229594099756728</v>
      </c>
    </row>
    <row r="2054" spans="2:7" x14ac:dyDescent="0.25">
      <c r="B2054">
        <v>9</v>
      </c>
      <c r="C2054">
        <v>157</v>
      </c>
      <c r="D2054" t="s">
        <v>2046</v>
      </c>
      <c r="E2054">
        <v>140519020.33550501</v>
      </c>
      <c r="F2054">
        <f t="shared" si="247"/>
        <v>13</v>
      </c>
      <c r="G2054">
        <f t="shared" si="248"/>
        <v>8.1477351133348517</v>
      </c>
    </row>
    <row r="2055" spans="2:7" x14ac:dyDescent="0.25">
      <c r="B2055">
        <v>9</v>
      </c>
      <c r="C2055">
        <v>158</v>
      </c>
      <c r="D2055" t="s">
        <v>2047</v>
      </c>
      <c r="E2055">
        <v>154557012.01708001</v>
      </c>
      <c r="F2055">
        <f t="shared" si="247"/>
        <v>13.083333333333334</v>
      </c>
      <c r="G2055">
        <f t="shared" si="248"/>
        <v>8.1890887131278518</v>
      </c>
    </row>
    <row r="2056" spans="2:7" x14ac:dyDescent="0.25">
      <c r="B2056">
        <v>9</v>
      </c>
      <c r="C2056">
        <v>159</v>
      </c>
      <c r="D2056" t="s">
        <v>2048</v>
      </c>
      <c r="E2056">
        <v>151544950.76467201</v>
      </c>
      <c r="F2056">
        <f t="shared" si="247"/>
        <v>13.166666666666666</v>
      </c>
      <c r="G2056">
        <f t="shared" si="248"/>
        <v>8.180541470947313</v>
      </c>
    </row>
    <row r="2057" spans="2:7" x14ac:dyDescent="0.25">
      <c r="B2057">
        <v>9</v>
      </c>
      <c r="C2057">
        <v>160</v>
      </c>
      <c r="D2057" t="s">
        <v>2049</v>
      </c>
      <c r="E2057">
        <v>145503345.40573999</v>
      </c>
      <c r="F2057">
        <f t="shared" si="247"/>
        <v>13.25</v>
      </c>
      <c r="G2057">
        <f t="shared" si="248"/>
        <v>8.162872978714022</v>
      </c>
    </row>
    <row r="2058" spans="2:7" x14ac:dyDescent="0.25">
      <c r="B2058">
        <v>9</v>
      </c>
      <c r="C2058">
        <v>161</v>
      </c>
      <c r="D2058" t="s">
        <v>2050</v>
      </c>
      <c r="E2058">
        <v>149652545.45377901</v>
      </c>
      <c r="F2058">
        <f t="shared" si="247"/>
        <v>13.333333333333334</v>
      </c>
      <c r="G2058">
        <f t="shared" si="248"/>
        <v>8.17508410819344</v>
      </c>
    </row>
    <row r="2059" spans="2:7" x14ac:dyDescent="0.25">
      <c r="B2059">
        <v>9</v>
      </c>
      <c r="C2059">
        <v>162</v>
      </c>
      <c r="D2059" t="s">
        <v>2051</v>
      </c>
      <c r="E2059">
        <v>163029300.810159</v>
      </c>
      <c r="F2059">
        <f t="shared" si="247"/>
        <v>13.416666666666666</v>
      </c>
      <c r="G2059">
        <f t="shared" si="248"/>
        <v>8.2122656659779949</v>
      </c>
    </row>
    <row r="2060" spans="2:7" x14ac:dyDescent="0.25">
      <c r="B2060">
        <v>9</v>
      </c>
      <c r="C2060">
        <v>163</v>
      </c>
      <c r="D2060" t="s">
        <v>2052</v>
      </c>
      <c r="E2060">
        <v>132625409.908796</v>
      </c>
      <c r="F2060">
        <f t="shared" si="247"/>
        <v>13.5</v>
      </c>
      <c r="G2060">
        <f t="shared" si="248"/>
        <v>8.1226267391966971</v>
      </c>
    </row>
    <row r="2061" spans="2:7" x14ac:dyDescent="0.25">
      <c r="B2061">
        <v>9</v>
      </c>
      <c r="C2061">
        <v>164</v>
      </c>
      <c r="D2061" t="s">
        <v>2053</v>
      </c>
      <c r="E2061">
        <v>148517121.393015</v>
      </c>
      <c r="F2061">
        <f t="shared" si="247"/>
        <v>13.583333333333334</v>
      </c>
      <c r="G2061">
        <f t="shared" si="248"/>
        <v>8.1717765229992825</v>
      </c>
    </row>
    <row r="2062" spans="2:7" x14ac:dyDescent="0.25">
      <c r="B2062">
        <v>9</v>
      </c>
      <c r="C2062">
        <v>165</v>
      </c>
      <c r="D2062" t="s">
        <v>2054</v>
      </c>
      <c r="E2062">
        <v>136915765.743628</v>
      </c>
      <c r="F2062">
        <f t="shared" si="247"/>
        <v>13.666666666666666</v>
      </c>
      <c r="G2062">
        <f t="shared" si="248"/>
        <v>8.1364534596842724</v>
      </c>
    </row>
    <row r="2063" spans="2:7" x14ac:dyDescent="0.25">
      <c r="B2063">
        <v>9</v>
      </c>
      <c r="C2063">
        <v>166</v>
      </c>
      <c r="D2063" t="s">
        <v>2055</v>
      </c>
      <c r="E2063">
        <v>154326298.72617799</v>
      </c>
      <c r="F2063">
        <f t="shared" si="247"/>
        <v>13.75</v>
      </c>
      <c r="G2063">
        <f t="shared" si="248"/>
        <v>8.1884399404406327</v>
      </c>
    </row>
    <row r="2064" spans="2:7" x14ac:dyDescent="0.25">
      <c r="B2064">
        <v>9</v>
      </c>
      <c r="C2064">
        <v>167</v>
      </c>
      <c r="D2064" t="s">
        <v>2056</v>
      </c>
      <c r="E2064">
        <v>178745429.41409099</v>
      </c>
      <c r="F2064">
        <f t="shared" si="247"/>
        <v>13.833333333333334</v>
      </c>
      <c r="G2064">
        <f t="shared" si="248"/>
        <v>8.2522349455465864</v>
      </c>
    </row>
    <row r="2065" spans="2:7" x14ac:dyDescent="0.25">
      <c r="B2065">
        <v>9</v>
      </c>
      <c r="C2065">
        <v>168</v>
      </c>
      <c r="D2065" t="s">
        <v>2057</v>
      </c>
      <c r="E2065">
        <v>143479712.215702</v>
      </c>
      <c r="F2065">
        <f t="shared" si="247"/>
        <v>13.916666666666666</v>
      </c>
      <c r="G2065">
        <f t="shared" si="248"/>
        <v>8.1567904969190526</v>
      </c>
    </row>
    <row r="2066" spans="2:7" x14ac:dyDescent="0.25">
      <c r="B2066">
        <v>9</v>
      </c>
      <c r="C2066">
        <v>169</v>
      </c>
      <c r="D2066" t="s">
        <v>2058</v>
      </c>
      <c r="E2066">
        <v>144374118.54682899</v>
      </c>
      <c r="F2066">
        <f t="shared" si="247"/>
        <v>14</v>
      </c>
      <c r="G2066">
        <f t="shared" si="248"/>
        <v>8.15948934572857</v>
      </c>
    </row>
    <row r="2067" spans="2:7" x14ac:dyDescent="0.25">
      <c r="B2067">
        <v>9</v>
      </c>
      <c r="C2067">
        <v>170</v>
      </c>
      <c r="D2067" t="s">
        <v>2059</v>
      </c>
      <c r="E2067">
        <v>134723641.332735</v>
      </c>
      <c r="F2067">
        <f t="shared" ref="F2067:F2130" si="249">(C2067-1)*5/60</f>
        <v>14.083333333333334</v>
      </c>
      <c r="G2067">
        <f t="shared" ref="G2067:G2130" si="250">LOG10(E2067)</f>
        <v>8.1294438124968895</v>
      </c>
    </row>
    <row r="2068" spans="2:7" x14ac:dyDescent="0.25">
      <c r="B2068">
        <v>9</v>
      </c>
      <c r="C2068">
        <v>171</v>
      </c>
      <c r="D2068" t="s">
        <v>2060</v>
      </c>
      <c r="E2068">
        <v>125047986.968044</v>
      </c>
      <c r="F2068">
        <f t="shared" si="249"/>
        <v>14.166666666666666</v>
      </c>
      <c r="G2068">
        <f t="shared" si="250"/>
        <v>8.0970767048173631</v>
      </c>
    </row>
    <row r="2069" spans="2:7" x14ac:dyDescent="0.25">
      <c r="B2069">
        <v>9</v>
      </c>
      <c r="C2069">
        <v>172</v>
      </c>
      <c r="D2069" t="s">
        <v>2061</v>
      </c>
      <c r="E2069">
        <v>139396482.84373</v>
      </c>
      <c r="F2069">
        <f t="shared" si="249"/>
        <v>14.25</v>
      </c>
      <c r="G2069">
        <f t="shared" si="250"/>
        <v>8.144251816080283</v>
      </c>
    </row>
    <row r="2070" spans="2:7" x14ac:dyDescent="0.25">
      <c r="B2070">
        <v>9</v>
      </c>
      <c r="C2070">
        <v>173</v>
      </c>
      <c r="D2070" t="s">
        <v>2062</v>
      </c>
      <c r="E2070">
        <v>164152365.916776</v>
      </c>
      <c r="F2070">
        <f t="shared" si="249"/>
        <v>14.333333333333334</v>
      </c>
      <c r="G2070">
        <f t="shared" si="250"/>
        <v>8.2152471465670089</v>
      </c>
    </row>
    <row r="2071" spans="2:7" x14ac:dyDescent="0.25">
      <c r="B2071">
        <v>9</v>
      </c>
      <c r="C2071">
        <v>174</v>
      </c>
      <c r="D2071" t="s">
        <v>2063</v>
      </c>
      <c r="E2071">
        <v>159662321.64973801</v>
      </c>
      <c r="F2071">
        <f t="shared" si="249"/>
        <v>14.416666666666666</v>
      </c>
      <c r="G2071">
        <f t="shared" si="250"/>
        <v>8.2032024400567867</v>
      </c>
    </row>
    <row r="2072" spans="2:7" x14ac:dyDescent="0.25">
      <c r="B2072">
        <v>9</v>
      </c>
      <c r="C2072">
        <v>175</v>
      </c>
      <c r="D2072" t="s">
        <v>2064</v>
      </c>
      <c r="E2072">
        <v>144160057.77144501</v>
      </c>
      <c r="F2072">
        <f t="shared" si="249"/>
        <v>14.5</v>
      </c>
      <c r="G2072">
        <f t="shared" si="250"/>
        <v>8.1588449476764335</v>
      </c>
    </row>
    <row r="2073" spans="2:7" x14ac:dyDescent="0.25">
      <c r="B2073">
        <v>9</v>
      </c>
      <c r="C2073">
        <v>176</v>
      </c>
      <c r="D2073" t="s">
        <v>2065</v>
      </c>
      <c r="E2073">
        <v>150022261.56211001</v>
      </c>
      <c r="F2073">
        <f t="shared" si="249"/>
        <v>14.583333333333334</v>
      </c>
      <c r="G2073">
        <f t="shared" si="250"/>
        <v>8.176155708097232</v>
      </c>
    </row>
    <row r="2074" spans="2:7" x14ac:dyDescent="0.25">
      <c r="B2074">
        <v>9</v>
      </c>
      <c r="C2074">
        <v>177</v>
      </c>
      <c r="D2074" t="s">
        <v>2066</v>
      </c>
      <c r="E2074">
        <v>137785817.051532</v>
      </c>
      <c r="F2074">
        <f t="shared" si="249"/>
        <v>14.666666666666666</v>
      </c>
      <c r="G2074">
        <f t="shared" si="250"/>
        <v>8.1392045158788413</v>
      </c>
    </row>
    <row r="2075" spans="2:7" x14ac:dyDescent="0.25">
      <c r="B2075">
        <v>9</v>
      </c>
      <c r="C2075">
        <v>178</v>
      </c>
      <c r="D2075" t="s">
        <v>2067</v>
      </c>
      <c r="E2075">
        <v>121007147.409789</v>
      </c>
      <c r="F2075">
        <f t="shared" si="249"/>
        <v>14.75</v>
      </c>
      <c r="G2075">
        <f t="shared" si="250"/>
        <v>8.0828110231177437</v>
      </c>
    </row>
    <row r="2076" spans="2:7" x14ac:dyDescent="0.25">
      <c r="B2076">
        <v>9</v>
      </c>
      <c r="C2076">
        <v>179</v>
      </c>
      <c r="D2076" t="s">
        <v>2068</v>
      </c>
      <c r="E2076">
        <v>172503297.62765801</v>
      </c>
      <c r="F2076">
        <f t="shared" si="249"/>
        <v>14.833333333333334</v>
      </c>
      <c r="G2076">
        <f t="shared" si="250"/>
        <v>8.2367974015994765</v>
      </c>
    </row>
    <row r="2077" spans="2:7" x14ac:dyDescent="0.25">
      <c r="B2077">
        <v>9</v>
      </c>
      <c r="C2077">
        <v>180</v>
      </c>
      <c r="D2077" t="s">
        <v>2069</v>
      </c>
      <c r="E2077">
        <v>184797212.630934</v>
      </c>
      <c r="F2077">
        <f t="shared" si="249"/>
        <v>14.916666666666666</v>
      </c>
      <c r="G2077">
        <f t="shared" si="250"/>
        <v>8.2666954162989477</v>
      </c>
    </row>
    <row r="2078" spans="2:7" x14ac:dyDescent="0.25">
      <c r="B2078">
        <v>9</v>
      </c>
      <c r="C2078">
        <v>181</v>
      </c>
      <c r="D2078" t="s">
        <v>2070</v>
      </c>
      <c r="E2078">
        <v>184022752.10280299</v>
      </c>
      <c r="F2078">
        <f t="shared" si="249"/>
        <v>15</v>
      </c>
      <c r="G2078">
        <f t="shared" si="250"/>
        <v>8.2648715213890807</v>
      </c>
    </row>
    <row r="2079" spans="2:7" x14ac:dyDescent="0.25">
      <c r="B2079">
        <v>9</v>
      </c>
      <c r="C2079">
        <v>182</v>
      </c>
      <c r="D2079" t="s">
        <v>2071</v>
      </c>
      <c r="E2079">
        <v>150181437.74395901</v>
      </c>
      <c r="F2079">
        <f t="shared" si="249"/>
        <v>15.083333333333334</v>
      </c>
      <c r="G2079">
        <f t="shared" si="250"/>
        <v>8.1766162576778374</v>
      </c>
    </row>
    <row r="2080" spans="2:7" x14ac:dyDescent="0.25">
      <c r="B2080">
        <v>9</v>
      </c>
      <c r="C2080">
        <v>183</v>
      </c>
      <c r="D2080" t="s">
        <v>2072</v>
      </c>
      <c r="E2080">
        <v>159776059.775713</v>
      </c>
      <c r="F2080">
        <f t="shared" si="249"/>
        <v>15.166666666666666</v>
      </c>
      <c r="G2080">
        <f t="shared" si="250"/>
        <v>8.2035117068540959</v>
      </c>
    </row>
    <row r="2081" spans="2:7" x14ac:dyDescent="0.25">
      <c r="B2081">
        <v>9</v>
      </c>
      <c r="C2081">
        <v>184</v>
      </c>
      <c r="D2081" t="s">
        <v>2073</v>
      </c>
      <c r="E2081">
        <v>152548973.65550199</v>
      </c>
      <c r="F2081">
        <f t="shared" si="249"/>
        <v>15.25</v>
      </c>
      <c r="G2081">
        <f t="shared" si="250"/>
        <v>8.183409290069207</v>
      </c>
    </row>
    <row r="2082" spans="2:7" x14ac:dyDescent="0.25">
      <c r="B2082">
        <v>9</v>
      </c>
      <c r="C2082">
        <v>185</v>
      </c>
      <c r="D2082" t="s">
        <v>2074</v>
      </c>
      <c r="E2082">
        <v>184163721.73166001</v>
      </c>
      <c r="F2082">
        <f t="shared" si="249"/>
        <v>15.333333333333334</v>
      </c>
      <c r="G2082">
        <f t="shared" si="250"/>
        <v>8.2652040829537814</v>
      </c>
    </row>
    <row r="2083" spans="2:7" x14ac:dyDescent="0.25">
      <c r="B2083">
        <v>9</v>
      </c>
      <c r="C2083">
        <v>186</v>
      </c>
      <c r="D2083" t="s">
        <v>2075</v>
      </c>
      <c r="E2083">
        <v>162607457.20191199</v>
      </c>
      <c r="F2083">
        <f t="shared" si="249"/>
        <v>15.416666666666666</v>
      </c>
      <c r="G2083">
        <f t="shared" si="250"/>
        <v>8.2111404585235963</v>
      </c>
    </row>
    <row r="2084" spans="2:7" x14ac:dyDescent="0.25">
      <c r="B2084">
        <v>9</v>
      </c>
      <c r="C2084">
        <v>187</v>
      </c>
      <c r="D2084" t="s">
        <v>2076</v>
      </c>
      <c r="E2084">
        <v>166580178.57236901</v>
      </c>
      <c r="F2084">
        <f t="shared" si="249"/>
        <v>15.5</v>
      </c>
      <c r="G2084">
        <f t="shared" si="250"/>
        <v>8.2216233233085987</v>
      </c>
    </row>
    <row r="2085" spans="2:7" x14ac:dyDescent="0.25">
      <c r="B2085">
        <v>9</v>
      </c>
      <c r="C2085">
        <v>188</v>
      </c>
      <c r="D2085" t="s">
        <v>2077</v>
      </c>
      <c r="E2085">
        <v>146248852.84152099</v>
      </c>
      <c r="F2085">
        <f t="shared" si="249"/>
        <v>15.583333333333334</v>
      </c>
      <c r="G2085">
        <f t="shared" si="250"/>
        <v>8.1650924682136967</v>
      </c>
    </row>
    <row r="2086" spans="2:7" x14ac:dyDescent="0.25">
      <c r="B2086">
        <v>9</v>
      </c>
      <c r="C2086">
        <v>189</v>
      </c>
      <c r="D2086" t="s">
        <v>2078</v>
      </c>
      <c r="E2086">
        <v>182648186.26895699</v>
      </c>
      <c r="F2086">
        <f t="shared" si="249"/>
        <v>15.666666666666666</v>
      </c>
      <c r="G2086">
        <f t="shared" si="250"/>
        <v>8.2616153639429832</v>
      </c>
    </row>
    <row r="2087" spans="2:7" x14ac:dyDescent="0.25">
      <c r="B2087">
        <v>9</v>
      </c>
      <c r="C2087">
        <v>190</v>
      </c>
      <c r="D2087" t="s">
        <v>2079</v>
      </c>
      <c r="E2087">
        <v>162068022.040804</v>
      </c>
      <c r="F2087">
        <f t="shared" si="249"/>
        <v>15.75</v>
      </c>
      <c r="G2087">
        <f t="shared" si="250"/>
        <v>8.2096973318056357</v>
      </c>
    </row>
    <row r="2088" spans="2:7" x14ac:dyDescent="0.25">
      <c r="B2088">
        <v>9</v>
      </c>
      <c r="C2088">
        <v>191</v>
      </c>
      <c r="D2088" t="s">
        <v>2080</v>
      </c>
      <c r="E2088">
        <v>130979742.552155</v>
      </c>
      <c r="F2088">
        <f t="shared" si="249"/>
        <v>15.833333333333334</v>
      </c>
      <c r="G2088">
        <f t="shared" si="250"/>
        <v>8.1172041324640727</v>
      </c>
    </row>
    <row r="2089" spans="2:7" x14ac:dyDescent="0.25">
      <c r="B2089">
        <v>9</v>
      </c>
      <c r="C2089">
        <v>192</v>
      </c>
      <c r="D2089" t="s">
        <v>2081</v>
      </c>
      <c r="E2089">
        <v>153474228.56087899</v>
      </c>
      <c r="F2089">
        <f t="shared" si="249"/>
        <v>15.916666666666666</v>
      </c>
      <c r="G2089">
        <f t="shared" si="250"/>
        <v>8.186035459074029</v>
      </c>
    </row>
    <row r="2090" spans="2:7" x14ac:dyDescent="0.25">
      <c r="B2090">
        <v>9</v>
      </c>
      <c r="C2090">
        <v>193</v>
      </c>
      <c r="D2090" t="s">
        <v>2082</v>
      </c>
      <c r="E2090">
        <v>148437420.34860799</v>
      </c>
      <c r="F2090">
        <f t="shared" si="249"/>
        <v>16</v>
      </c>
      <c r="G2090">
        <f t="shared" si="250"/>
        <v>8.1715433982629779</v>
      </c>
    </row>
    <row r="2091" spans="2:7" x14ac:dyDescent="0.25">
      <c r="B2091">
        <v>9</v>
      </c>
      <c r="C2091">
        <v>194</v>
      </c>
      <c r="D2091" t="s">
        <v>2083</v>
      </c>
      <c r="E2091">
        <v>167653497.737683</v>
      </c>
      <c r="F2091">
        <f t="shared" si="249"/>
        <v>16.083333333333332</v>
      </c>
      <c r="G2091">
        <f t="shared" si="250"/>
        <v>8.2244126185004713</v>
      </c>
    </row>
    <row r="2092" spans="2:7" x14ac:dyDescent="0.25">
      <c r="B2092">
        <v>9</v>
      </c>
      <c r="C2092">
        <v>195</v>
      </c>
      <c r="D2092" t="s">
        <v>2084</v>
      </c>
      <c r="E2092">
        <v>163345405.46286401</v>
      </c>
      <c r="F2092">
        <f t="shared" si="249"/>
        <v>16.166666666666668</v>
      </c>
      <c r="G2092">
        <f t="shared" si="250"/>
        <v>8.2131069232608738</v>
      </c>
    </row>
    <row r="2093" spans="2:7" x14ac:dyDescent="0.25">
      <c r="B2093">
        <v>9</v>
      </c>
      <c r="C2093">
        <v>196</v>
      </c>
      <c r="D2093" t="s">
        <v>2085</v>
      </c>
      <c r="E2093">
        <v>140675437.08996299</v>
      </c>
      <c r="F2093">
        <f t="shared" si="249"/>
        <v>16.25</v>
      </c>
      <c r="G2093">
        <f t="shared" si="250"/>
        <v>8.1482182732162141</v>
      </c>
    </row>
    <row r="2094" spans="2:7" x14ac:dyDescent="0.25">
      <c r="B2094">
        <v>9</v>
      </c>
      <c r="C2094">
        <v>197</v>
      </c>
      <c r="D2094" t="s">
        <v>2086</v>
      </c>
      <c r="E2094">
        <v>160977285.265167</v>
      </c>
      <c r="F2094">
        <f t="shared" si="249"/>
        <v>16.333333333333332</v>
      </c>
      <c r="G2094">
        <f t="shared" si="250"/>
        <v>8.2067645991377098</v>
      </c>
    </row>
    <row r="2095" spans="2:7" x14ac:dyDescent="0.25">
      <c r="B2095">
        <v>9</v>
      </c>
      <c r="C2095">
        <v>198</v>
      </c>
      <c r="D2095" t="s">
        <v>2087</v>
      </c>
      <c r="E2095">
        <v>145591224.51488101</v>
      </c>
      <c r="F2095">
        <f t="shared" si="249"/>
        <v>16.416666666666668</v>
      </c>
      <c r="G2095">
        <f t="shared" si="250"/>
        <v>8.1631351987433725</v>
      </c>
    </row>
    <row r="2096" spans="2:7" x14ac:dyDescent="0.25">
      <c r="B2096">
        <v>9</v>
      </c>
      <c r="C2096">
        <v>199</v>
      </c>
      <c r="D2096" t="s">
        <v>2088</v>
      </c>
      <c r="E2096">
        <v>160656320.10356501</v>
      </c>
      <c r="F2096">
        <f t="shared" si="249"/>
        <v>16.5</v>
      </c>
      <c r="G2096">
        <f t="shared" si="250"/>
        <v>8.2058978150547564</v>
      </c>
    </row>
    <row r="2097" spans="2:7" x14ac:dyDescent="0.25">
      <c r="B2097">
        <v>9</v>
      </c>
      <c r="C2097">
        <v>200</v>
      </c>
      <c r="D2097" t="s">
        <v>2089</v>
      </c>
      <c r="E2097">
        <v>138517867.45783299</v>
      </c>
      <c r="F2097">
        <f t="shared" si="249"/>
        <v>16.583333333333332</v>
      </c>
      <c r="G2097">
        <f t="shared" si="250"/>
        <v>8.1415057967784854</v>
      </c>
    </row>
    <row r="2098" spans="2:7" x14ac:dyDescent="0.25">
      <c r="B2098">
        <v>9</v>
      </c>
      <c r="C2098">
        <v>201</v>
      </c>
      <c r="D2098" t="s">
        <v>2090</v>
      </c>
      <c r="E2098">
        <v>161816039.83701599</v>
      </c>
      <c r="F2098">
        <f t="shared" si="249"/>
        <v>16.666666666666668</v>
      </c>
      <c r="G2098">
        <f t="shared" si="250"/>
        <v>8.2090215683729539</v>
      </c>
    </row>
    <row r="2099" spans="2:7" x14ac:dyDescent="0.25">
      <c r="B2099">
        <v>9</v>
      </c>
      <c r="C2099">
        <v>202</v>
      </c>
      <c r="D2099" t="s">
        <v>2091</v>
      </c>
      <c r="E2099">
        <v>130406477.22566999</v>
      </c>
      <c r="F2099">
        <f t="shared" si="249"/>
        <v>16.75</v>
      </c>
      <c r="G2099">
        <f t="shared" si="250"/>
        <v>8.1152991631252309</v>
      </c>
    </row>
    <row r="2100" spans="2:7" x14ac:dyDescent="0.25">
      <c r="B2100">
        <v>9</v>
      </c>
      <c r="C2100">
        <v>203</v>
      </c>
      <c r="D2100" t="s">
        <v>2092</v>
      </c>
      <c r="E2100">
        <v>116807606.704889</v>
      </c>
      <c r="F2100">
        <f t="shared" si="249"/>
        <v>16.833333333333332</v>
      </c>
      <c r="G2100">
        <f t="shared" si="250"/>
        <v>8.0674711256735563</v>
      </c>
    </row>
    <row r="2101" spans="2:7" x14ac:dyDescent="0.25">
      <c r="B2101">
        <v>9</v>
      </c>
      <c r="C2101">
        <v>204</v>
      </c>
      <c r="D2101" t="s">
        <v>2093</v>
      </c>
      <c r="E2101">
        <v>149556128.49017999</v>
      </c>
      <c r="F2101">
        <f t="shared" si="249"/>
        <v>16.916666666666668</v>
      </c>
      <c r="G2101">
        <f t="shared" si="250"/>
        <v>8.1748042141907007</v>
      </c>
    </row>
    <row r="2102" spans="2:7" x14ac:dyDescent="0.25">
      <c r="B2102">
        <v>9</v>
      </c>
      <c r="C2102">
        <v>205</v>
      </c>
      <c r="D2102" t="s">
        <v>2094</v>
      </c>
      <c r="E2102">
        <v>140307874.773433</v>
      </c>
      <c r="F2102">
        <f t="shared" si="249"/>
        <v>17</v>
      </c>
      <c r="G2102">
        <f t="shared" si="250"/>
        <v>8.1470820464715068</v>
      </c>
    </row>
    <row r="2103" spans="2:7" x14ac:dyDescent="0.25">
      <c r="B2103">
        <v>9</v>
      </c>
      <c r="C2103">
        <v>206</v>
      </c>
      <c r="D2103" t="s">
        <v>2095</v>
      </c>
      <c r="E2103">
        <v>126876152.369524</v>
      </c>
      <c r="F2103">
        <f t="shared" si="249"/>
        <v>17.083333333333332</v>
      </c>
      <c r="G2103">
        <f t="shared" si="250"/>
        <v>8.1033799998125797</v>
      </c>
    </row>
    <row r="2104" spans="2:7" x14ac:dyDescent="0.25">
      <c r="B2104">
        <v>9</v>
      </c>
      <c r="C2104">
        <v>207</v>
      </c>
      <c r="D2104" t="s">
        <v>2096</v>
      </c>
      <c r="E2104">
        <v>169551380.569024</v>
      </c>
      <c r="F2104">
        <f t="shared" si="249"/>
        <v>17.166666666666668</v>
      </c>
      <c r="G2104">
        <f t="shared" si="250"/>
        <v>8.2293013303634002</v>
      </c>
    </row>
    <row r="2105" spans="2:7" x14ac:dyDescent="0.25">
      <c r="B2105">
        <v>9</v>
      </c>
      <c r="C2105">
        <v>208</v>
      </c>
      <c r="D2105" t="s">
        <v>2097</v>
      </c>
      <c r="E2105">
        <v>148741271.00496101</v>
      </c>
      <c r="F2105">
        <f t="shared" si="249"/>
        <v>17.25</v>
      </c>
      <c r="G2105">
        <f t="shared" si="250"/>
        <v>8.1724314882452038</v>
      </c>
    </row>
    <row r="2106" spans="2:7" x14ac:dyDescent="0.25">
      <c r="B2106">
        <v>9</v>
      </c>
      <c r="C2106">
        <v>209</v>
      </c>
      <c r="D2106" t="s">
        <v>2098</v>
      </c>
      <c r="E2106">
        <v>157035648.80863899</v>
      </c>
      <c r="F2106">
        <f t="shared" si="249"/>
        <v>17.333333333333332</v>
      </c>
      <c r="G2106">
        <f t="shared" si="250"/>
        <v>8.1959982531955049</v>
      </c>
    </row>
    <row r="2107" spans="2:7" x14ac:dyDescent="0.25">
      <c r="B2107">
        <v>9</v>
      </c>
      <c r="C2107">
        <v>210</v>
      </c>
      <c r="D2107" t="s">
        <v>2099</v>
      </c>
      <c r="E2107">
        <v>152885703.89453399</v>
      </c>
      <c r="F2107">
        <f t="shared" si="249"/>
        <v>17.416666666666668</v>
      </c>
      <c r="G2107">
        <f t="shared" si="250"/>
        <v>8.1843668771062941</v>
      </c>
    </row>
    <row r="2108" spans="2:7" x14ac:dyDescent="0.25">
      <c r="B2108">
        <v>9</v>
      </c>
      <c r="C2108">
        <v>211</v>
      </c>
      <c r="D2108" t="s">
        <v>2100</v>
      </c>
      <c r="E2108">
        <v>154924912.73618501</v>
      </c>
      <c r="F2108">
        <f t="shared" si="249"/>
        <v>17.5</v>
      </c>
      <c r="G2108">
        <f t="shared" si="250"/>
        <v>8.1901212601988078</v>
      </c>
    </row>
    <row r="2109" spans="2:7" x14ac:dyDescent="0.25">
      <c r="B2109">
        <v>9</v>
      </c>
      <c r="C2109">
        <v>212</v>
      </c>
      <c r="D2109" t="s">
        <v>2101</v>
      </c>
      <c r="E2109">
        <v>170160929.26602</v>
      </c>
      <c r="F2109">
        <f t="shared" si="249"/>
        <v>17.583333333333332</v>
      </c>
      <c r="G2109">
        <f t="shared" si="250"/>
        <v>8.2308598486271762</v>
      </c>
    </row>
    <row r="2110" spans="2:7" x14ac:dyDescent="0.25">
      <c r="B2110">
        <v>9</v>
      </c>
      <c r="C2110">
        <v>213</v>
      </c>
      <c r="D2110" t="s">
        <v>2102</v>
      </c>
      <c r="E2110">
        <v>122467480.98795</v>
      </c>
      <c r="F2110">
        <f t="shared" si="249"/>
        <v>17.666666666666668</v>
      </c>
      <c r="G2110">
        <f t="shared" si="250"/>
        <v>8.0880207850078634</v>
      </c>
    </row>
    <row r="2111" spans="2:7" x14ac:dyDescent="0.25">
      <c r="B2111">
        <v>9</v>
      </c>
      <c r="C2111">
        <v>214</v>
      </c>
      <c r="D2111" t="s">
        <v>2103</v>
      </c>
      <c r="E2111">
        <v>163530078.336117</v>
      </c>
      <c r="F2111">
        <f t="shared" si="249"/>
        <v>17.75</v>
      </c>
      <c r="G2111">
        <f t="shared" si="250"/>
        <v>8.213597644788301</v>
      </c>
    </row>
    <row r="2112" spans="2:7" x14ac:dyDescent="0.25">
      <c r="B2112">
        <v>9</v>
      </c>
      <c r="C2112">
        <v>215</v>
      </c>
      <c r="D2112" t="s">
        <v>2104</v>
      </c>
      <c r="E2112">
        <v>160000481.07614401</v>
      </c>
      <c r="F2112">
        <f t="shared" si="249"/>
        <v>17.833333333333332</v>
      </c>
      <c r="G2112">
        <f t="shared" si="250"/>
        <v>8.2041212884584294</v>
      </c>
    </row>
    <row r="2113" spans="2:7" x14ac:dyDescent="0.25">
      <c r="B2113">
        <v>9</v>
      </c>
      <c r="C2113">
        <v>216</v>
      </c>
      <c r="D2113" t="s">
        <v>2105</v>
      </c>
      <c r="E2113">
        <v>172213481.47601601</v>
      </c>
      <c r="F2113">
        <f t="shared" si="249"/>
        <v>17.916666666666668</v>
      </c>
      <c r="G2113">
        <f t="shared" si="250"/>
        <v>8.2360671465454143</v>
      </c>
    </row>
    <row r="2114" spans="2:7" x14ac:dyDescent="0.25">
      <c r="B2114">
        <v>9</v>
      </c>
      <c r="C2114">
        <v>217</v>
      </c>
      <c r="D2114" t="s">
        <v>2106</v>
      </c>
      <c r="E2114">
        <v>172827819.73997599</v>
      </c>
      <c r="F2114">
        <f t="shared" si="249"/>
        <v>18</v>
      </c>
      <c r="G2114">
        <f t="shared" si="250"/>
        <v>8.2376136512626843</v>
      </c>
    </row>
    <row r="2115" spans="2:7" x14ac:dyDescent="0.25">
      <c r="B2115">
        <v>9</v>
      </c>
      <c r="C2115">
        <v>218</v>
      </c>
      <c r="D2115" t="s">
        <v>2107</v>
      </c>
      <c r="E2115">
        <v>118847057.452705</v>
      </c>
      <c r="F2115">
        <f t="shared" si="249"/>
        <v>18.083333333333332</v>
      </c>
      <c r="G2115">
        <f t="shared" si="250"/>
        <v>8.0749884334527309</v>
      </c>
    </row>
    <row r="2116" spans="2:7" x14ac:dyDescent="0.25">
      <c r="B2116">
        <v>9</v>
      </c>
      <c r="C2116">
        <v>219</v>
      </c>
      <c r="D2116" t="s">
        <v>2108</v>
      </c>
      <c r="E2116">
        <v>133156748.983977</v>
      </c>
      <c r="F2116">
        <f t="shared" si="249"/>
        <v>18.166666666666668</v>
      </c>
      <c r="G2116">
        <f t="shared" si="250"/>
        <v>8.1243631833338714</v>
      </c>
    </row>
    <row r="2117" spans="2:7" x14ac:dyDescent="0.25">
      <c r="B2117">
        <v>9</v>
      </c>
      <c r="C2117">
        <v>220</v>
      </c>
      <c r="D2117" t="s">
        <v>2109</v>
      </c>
      <c r="E2117">
        <v>159462501.958626</v>
      </c>
      <c r="F2117">
        <f t="shared" si="249"/>
        <v>18.25</v>
      </c>
      <c r="G2117">
        <f t="shared" si="250"/>
        <v>8.202658573869348</v>
      </c>
    </row>
    <row r="2118" spans="2:7" x14ac:dyDescent="0.25">
      <c r="B2118">
        <v>9</v>
      </c>
      <c r="C2118">
        <v>221</v>
      </c>
      <c r="D2118" t="s">
        <v>2110</v>
      </c>
      <c r="E2118">
        <v>128271540.286759</v>
      </c>
      <c r="F2118">
        <f t="shared" si="249"/>
        <v>18.333333333333332</v>
      </c>
      <c r="G2118">
        <f t="shared" si="250"/>
        <v>8.1081303097851709</v>
      </c>
    </row>
    <row r="2119" spans="2:7" x14ac:dyDescent="0.25">
      <c r="B2119">
        <v>9</v>
      </c>
      <c r="C2119">
        <v>222</v>
      </c>
      <c r="D2119" t="s">
        <v>2111</v>
      </c>
      <c r="E2119">
        <v>120263302.890193</v>
      </c>
      <c r="F2119">
        <f t="shared" si="249"/>
        <v>18.416666666666668</v>
      </c>
      <c r="G2119">
        <f t="shared" si="250"/>
        <v>8.0801331270605168</v>
      </c>
    </row>
    <row r="2120" spans="2:7" x14ac:dyDescent="0.25">
      <c r="B2120">
        <v>9</v>
      </c>
      <c r="C2120">
        <v>223</v>
      </c>
      <c r="D2120" t="s">
        <v>2112</v>
      </c>
      <c r="E2120">
        <v>112391916.00114401</v>
      </c>
      <c r="F2120">
        <f t="shared" si="249"/>
        <v>18.5</v>
      </c>
      <c r="G2120">
        <f t="shared" si="250"/>
        <v>8.0507350749131703</v>
      </c>
    </row>
    <row r="2121" spans="2:7" x14ac:dyDescent="0.25">
      <c r="B2121">
        <v>9</v>
      </c>
      <c r="C2121">
        <v>224</v>
      </c>
      <c r="D2121" t="s">
        <v>2113</v>
      </c>
      <c r="E2121">
        <v>119746146.08497</v>
      </c>
      <c r="F2121">
        <f t="shared" si="249"/>
        <v>18.583333333333332</v>
      </c>
      <c r="G2121">
        <f t="shared" si="250"/>
        <v>8.0782615449595472</v>
      </c>
    </row>
    <row r="2122" spans="2:7" x14ac:dyDescent="0.25">
      <c r="B2122">
        <v>9</v>
      </c>
      <c r="C2122">
        <v>225</v>
      </c>
      <c r="D2122" t="s">
        <v>2114</v>
      </c>
      <c r="E2122">
        <v>166660196.44179201</v>
      </c>
      <c r="F2122">
        <f t="shared" si="249"/>
        <v>18.666666666666668</v>
      </c>
      <c r="G2122">
        <f t="shared" si="250"/>
        <v>8.2218318893913267</v>
      </c>
    </row>
    <row r="2123" spans="2:7" x14ac:dyDescent="0.25">
      <c r="B2123">
        <v>9</v>
      </c>
      <c r="C2123">
        <v>226</v>
      </c>
      <c r="D2123" t="s">
        <v>2115</v>
      </c>
      <c r="E2123">
        <v>118405252.03814299</v>
      </c>
      <c r="F2123">
        <f t="shared" si="249"/>
        <v>18.75</v>
      </c>
      <c r="G2123">
        <f t="shared" si="250"/>
        <v>8.0733709665811286</v>
      </c>
    </row>
    <row r="2124" spans="2:7" x14ac:dyDescent="0.25">
      <c r="B2124">
        <v>9</v>
      </c>
      <c r="C2124">
        <v>227</v>
      </c>
      <c r="D2124" t="s">
        <v>2116</v>
      </c>
      <c r="E2124">
        <v>154848009.48072901</v>
      </c>
      <c r="F2124">
        <f t="shared" si="249"/>
        <v>18.833333333333332</v>
      </c>
      <c r="G2124">
        <f t="shared" si="250"/>
        <v>8.1899056270186588</v>
      </c>
    </row>
    <row r="2125" spans="2:7" x14ac:dyDescent="0.25">
      <c r="B2125">
        <v>9</v>
      </c>
      <c r="C2125">
        <v>228</v>
      </c>
      <c r="D2125" t="s">
        <v>2117</v>
      </c>
      <c r="E2125">
        <v>165334311.21992901</v>
      </c>
      <c r="F2125">
        <f t="shared" si="249"/>
        <v>18.916666666666668</v>
      </c>
      <c r="G2125">
        <f t="shared" si="250"/>
        <v>8.2183629904570061</v>
      </c>
    </row>
    <row r="2126" spans="2:7" x14ac:dyDescent="0.25">
      <c r="B2126">
        <v>9</v>
      </c>
      <c r="C2126">
        <v>229</v>
      </c>
      <c r="D2126" t="s">
        <v>2118</v>
      </c>
      <c r="E2126">
        <v>133790881.04272699</v>
      </c>
      <c r="F2126">
        <f t="shared" si="249"/>
        <v>19</v>
      </c>
      <c r="G2126">
        <f t="shared" si="250"/>
        <v>8.1264265136725715</v>
      </c>
    </row>
    <row r="2127" spans="2:7" x14ac:dyDescent="0.25">
      <c r="B2127">
        <v>9</v>
      </c>
      <c r="C2127">
        <v>230</v>
      </c>
      <c r="D2127" t="s">
        <v>2119</v>
      </c>
      <c r="E2127">
        <v>132394839.272036</v>
      </c>
      <c r="F2127">
        <f t="shared" si="249"/>
        <v>19.083333333333332</v>
      </c>
      <c r="G2127">
        <f t="shared" si="250"/>
        <v>8.1218710567097308</v>
      </c>
    </row>
    <row r="2128" spans="2:7" x14ac:dyDescent="0.25">
      <c r="B2128">
        <v>9</v>
      </c>
      <c r="C2128">
        <v>231</v>
      </c>
      <c r="D2128" t="s">
        <v>2120</v>
      </c>
      <c r="E2128">
        <v>156696729.443865</v>
      </c>
      <c r="F2128">
        <f t="shared" si="249"/>
        <v>19.166666666666668</v>
      </c>
      <c r="G2128">
        <f t="shared" si="250"/>
        <v>8.195059932018653</v>
      </c>
    </row>
    <row r="2129" spans="2:7" x14ac:dyDescent="0.25">
      <c r="B2129">
        <v>9</v>
      </c>
      <c r="C2129">
        <v>232</v>
      </c>
      <c r="D2129" t="s">
        <v>2121</v>
      </c>
      <c r="E2129">
        <v>118357797.32685199</v>
      </c>
      <c r="F2129">
        <f t="shared" si="249"/>
        <v>19.25</v>
      </c>
      <c r="G2129">
        <f t="shared" si="250"/>
        <v>8.0731968742167552</v>
      </c>
    </row>
    <row r="2130" spans="2:7" x14ac:dyDescent="0.25">
      <c r="B2130">
        <v>9</v>
      </c>
      <c r="C2130">
        <v>233</v>
      </c>
      <c r="D2130" t="s">
        <v>2122</v>
      </c>
      <c r="E2130">
        <v>129046808.31618699</v>
      </c>
      <c r="F2130">
        <f t="shared" si="249"/>
        <v>19.333333333333332</v>
      </c>
      <c r="G2130">
        <f t="shared" si="250"/>
        <v>8.1107472677112771</v>
      </c>
    </row>
    <row r="2131" spans="2:7" x14ac:dyDescent="0.25">
      <c r="B2131">
        <v>9</v>
      </c>
      <c r="C2131">
        <v>234</v>
      </c>
      <c r="D2131" t="s">
        <v>2123</v>
      </c>
      <c r="E2131">
        <v>124855487.110714</v>
      </c>
      <c r="F2131">
        <f t="shared" ref="F2131:F2194" si="251">(C2131-1)*5/60</f>
        <v>19.416666666666668</v>
      </c>
      <c r="G2131">
        <f t="shared" ref="G2131:G2194" si="252">LOG10(E2131)</f>
        <v>8.0964076333476775</v>
      </c>
    </row>
    <row r="2132" spans="2:7" x14ac:dyDescent="0.25">
      <c r="B2132">
        <v>9</v>
      </c>
      <c r="C2132">
        <v>235</v>
      </c>
      <c r="D2132" t="s">
        <v>2124</v>
      </c>
      <c r="E2132">
        <v>118052347.1142</v>
      </c>
      <c r="F2132">
        <f t="shared" si="251"/>
        <v>19.5</v>
      </c>
      <c r="G2132">
        <f t="shared" si="252"/>
        <v>8.0720746261340359</v>
      </c>
    </row>
    <row r="2133" spans="2:7" x14ac:dyDescent="0.25">
      <c r="B2133">
        <v>10</v>
      </c>
      <c r="C2133">
        <v>1</v>
      </c>
      <c r="D2133" t="s">
        <v>2125</v>
      </c>
      <c r="E2133">
        <v>1247495.32038506</v>
      </c>
      <c r="F2133">
        <f t="shared" si="251"/>
        <v>0</v>
      </c>
      <c r="G2133">
        <f t="shared" si="252"/>
        <v>6.0960389251693696</v>
      </c>
    </row>
    <row r="2134" spans="2:7" x14ac:dyDescent="0.25">
      <c r="B2134">
        <v>10</v>
      </c>
      <c r="C2134">
        <v>2</v>
      </c>
      <c r="D2134" t="s">
        <v>2126</v>
      </c>
      <c r="E2134">
        <v>1603905.65186942</v>
      </c>
      <c r="F2134">
        <f t="shared" si="251"/>
        <v>8.3333333333333329E-2</v>
      </c>
      <c r="G2134">
        <f t="shared" si="252"/>
        <v>6.2051788177650913</v>
      </c>
    </row>
    <row r="2135" spans="2:7" x14ac:dyDescent="0.25">
      <c r="B2135">
        <v>10</v>
      </c>
      <c r="C2135">
        <v>3</v>
      </c>
      <c r="D2135" t="s">
        <v>2127</v>
      </c>
      <c r="E2135">
        <v>1775104.2367738099</v>
      </c>
      <c r="F2135">
        <f t="shared" si="251"/>
        <v>0.16666666666666666</v>
      </c>
      <c r="G2135">
        <f t="shared" si="252"/>
        <v>6.2492238605609751</v>
      </c>
    </row>
    <row r="2136" spans="2:7" x14ac:dyDescent="0.25">
      <c r="B2136">
        <v>10</v>
      </c>
      <c r="C2136">
        <v>4</v>
      </c>
      <c r="D2136" t="s">
        <v>2128</v>
      </c>
      <c r="E2136">
        <v>1914096.6727668601</v>
      </c>
      <c r="F2136">
        <f t="shared" si="251"/>
        <v>0.25</v>
      </c>
      <c r="G2136">
        <f t="shared" si="252"/>
        <v>6.2819638683357848</v>
      </c>
    </row>
    <row r="2137" spans="2:7" x14ac:dyDescent="0.25">
      <c r="B2137">
        <v>10</v>
      </c>
      <c r="C2137">
        <v>5</v>
      </c>
      <c r="D2137" t="s">
        <v>2129</v>
      </c>
      <c r="E2137">
        <v>2235449.94993584</v>
      </c>
      <c r="F2137">
        <f t="shared" si="251"/>
        <v>0.33333333333333331</v>
      </c>
      <c r="G2137">
        <f t="shared" si="252"/>
        <v>6.3493649507819914</v>
      </c>
    </row>
    <row r="2138" spans="2:7" x14ac:dyDescent="0.25">
      <c r="B2138">
        <v>10</v>
      </c>
      <c r="C2138">
        <v>6</v>
      </c>
      <c r="D2138" t="s">
        <v>2130</v>
      </c>
      <c r="E2138">
        <v>1976801.3423818201</v>
      </c>
      <c r="F2138">
        <f t="shared" si="251"/>
        <v>0.41666666666666669</v>
      </c>
      <c r="G2138">
        <f t="shared" si="252"/>
        <v>6.2959630273094511</v>
      </c>
    </row>
    <row r="2139" spans="2:7" x14ac:dyDescent="0.25">
      <c r="B2139">
        <v>10</v>
      </c>
      <c r="C2139">
        <v>7</v>
      </c>
      <c r="D2139" t="s">
        <v>2131</v>
      </c>
      <c r="E2139">
        <v>1852318.8557338601</v>
      </c>
      <c r="F2139">
        <f t="shared" si="251"/>
        <v>0.5</v>
      </c>
      <c r="G2139">
        <f t="shared" si="252"/>
        <v>6.2677157476625496</v>
      </c>
    </row>
    <row r="2140" spans="2:7" x14ac:dyDescent="0.25">
      <c r="B2140">
        <v>10</v>
      </c>
      <c r="C2140">
        <v>8</v>
      </c>
      <c r="D2140" t="s">
        <v>2132</v>
      </c>
      <c r="E2140">
        <v>1629384.5379214</v>
      </c>
      <c r="F2140">
        <f t="shared" si="251"/>
        <v>0.58333333333333337</v>
      </c>
      <c r="G2140">
        <f t="shared" si="252"/>
        <v>6.2120235907476227</v>
      </c>
    </row>
    <row r="2141" spans="2:7" x14ac:dyDescent="0.25">
      <c r="B2141">
        <v>10</v>
      </c>
      <c r="C2141">
        <v>9</v>
      </c>
      <c r="D2141" t="s">
        <v>2133</v>
      </c>
      <c r="E2141">
        <v>1798134.3258631399</v>
      </c>
      <c r="F2141">
        <f t="shared" si="251"/>
        <v>0.66666666666666663</v>
      </c>
      <c r="G2141">
        <f t="shared" si="252"/>
        <v>6.2548221316697976</v>
      </c>
    </row>
    <row r="2142" spans="2:7" x14ac:dyDescent="0.25">
      <c r="B2142">
        <v>10</v>
      </c>
      <c r="C2142">
        <v>10</v>
      </c>
      <c r="D2142" t="s">
        <v>2134</v>
      </c>
      <c r="E2142">
        <v>1708706.3213951699</v>
      </c>
      <c r="F2142">
        <f t="shared" si="251"/>
        <v>0.75</v>
      </c>
      <c r="G2142">
        <f t="shared" si="252"/>
        <v>6.2326674261160369</v>
      </c>
    </row>
    <row r="2143" spans="2:7" x14ac:dyDescent="0.25">
      <c r="B2143">
        <v>10</v>
      </c>
      <c r="C2143">
        <v>11</v>
      </c>
      <c r="D2143" t="s">
        <v>2135</v>
      </c>
      <c r="E2143">
        <v>1819324.2476273901</v>
      </c>
      <c r="F2143">
        <f t="shared" si="251"/>
        <v>0.83333333333333337</v>
      </c>
      <c r="G2143">
        <f t="shared" si="252"/>
        <v>6.259910107752833</v>
      </c>
    </row>
    <row r="2144" spans="2:7" x14ac:dyDescent="0.25">
      <c r="B2144">
        <v>10</v>
      </c>
      <c r="C2144">
        <v>12</v>
      </c>
      <c r="D2144" t="s">
        <v>2136</v>
      </c>
      <c r="E2144">
        <v>1888611.98998751</v>
      </c>
      <c r="F2144">
        <f t="shared" si="251"/>
        <v>0.91666666666666663</v>
      </c>
      <c r="G2144">
        <f t="shared" si="252"/>
        <v>6.2761427425082932</v>
      </c>
    </row>
    <row r="2145" spans="2:7" x14ac:dyDescent="0.25">
      <c r="B2145">
        <v>10</v>
      </c>
      <c r="C2145">
        <v>13</v>
      </c>
      <c r="D2145" t="s">
        <v>2137</v>
      </c>
      <c r="E2145">
        <v>2552377.27850975</v>
      </c>
      <c r="F2145">
        <f t="shared" si="251"/>
        <v>1</v>
      </c>
      <c r="G2145">
        <f t="shared" si="252"/>
        <v>6.4069448698393376</v>
      </c>
    </row>
    <row r="2146" spans="2:7" x14ac:dyDescent="0.25">
      <c r="B2146">
        <v>10</v>
      </c>
      <c r="C2146">
        <v>14</v>
      </c>
      <c r="D2146" t="s">
        <v>2138</v>
      </c>
      <c r="E2146">
        <v>3112404.8363852999</v>
      </c>
      <c r="F2146">
        <f t="shared" si="251"/>
        <v>1.0833333333333333</v>
      </c>
      <c r="G2146">
        <f t="shared" si="252"/>
        <v>6.4930960814967031</v>
      </c>
    </row>
    <row r="2147" spans="2:7" x14ac:dyDescent="0.25">
      <c r="B2147">
        <v>10</v>
      </c>
      <c r="C2147">
        <v>15</v>
      </c>
      <c r="D2147" t="s">
        <v>2139</v>
      </c>
      <c r="E2147">
        <v>2837935.9249058599</v>
      </c>
      <c r="F2147">
        <f t="shared" si="251"/>
        <v>1.1666666666666667</v>
      </c>
      <c r="G2147">
        <f t="shared" si="252"/>
        <v>6.4530025857042759</v>
      </c>
    </row>
    <row r="2148" spans="2:7" x14ac:dyDescent="0.25">
      <c r="B2148">
        <v>10</v>
      </c>
      <c r="C2148">
        <v>16</v>
      </c>
      <c r="D2148" t="s">
        <v>2140</v>
      </c>
      <c r="E2148">
        <v>3208575.5022644801</v>
      </c>
      <c r="F2148">
        <f t="shared" si="251"/>
        <v>1.25</v>
      </c>
      <c r="G2148">
        <f t="shared" si="252"/>
        <v>6.5063122633033919</v>
      </c>
    </row>
    <row r="2149" spans="2:7" x14ac:dyDescent="0.25">
      <c r="B2149">
        <v>10</v>
      </c>
      <c r="C2149">
        <v>17</v>
      </c>
      <c r="D2149" t="s">
        <v>2141</v>
      </c>
      <c r="E2149">
        <v>4601956.8404502701</v>
      </c>
      <c r="F2149">
        <f t="shared" si="251"/>
        <v>1.3333333333333333</v>
      </c>
      <c r="G2149">
        <f t="shared" si="252"/>
        <v>6.6629425413117245</v>
      </c>
    </row>
    <row r="2150" spans="2:7" x14ac:dyDescent="0.25">
      <c r="B2150">
        <v>10</v>
      </c>
      <c r="C2150">
        <v>18</v>
      </c>
      <c r="D2150" t="s">
        <v>2142</v>
      </c>
      <c r="E2150">
        <v>5230619.1236354103</v>
      </c>
      <c r="F2150">
        <f t="shared" si="251"/>
        <v>1.4166666666666667</v>
      </c>
      <c r="G2150">
        <f t="shared" si="252"/>
        <v>6.7185530972926477</v>
      </c>
    </row>
    <row r="2151" spans="2:7" x14ac:dyDescent="0.25">
      <c r="B2151">
        <v>10</v>
      </c>
      <c r="C2151">
        <v>19</v>
      </c>
      <c r="D2151" t="s">
        <v>2143</v>
      </c>
      <c r="E2151">
        <v>5590012.6287667602</v>
      </c>
      <c r="F2151">
        <f t="shared" si="251"/>
        <v>1.5</v>
      </c>
      <c r="G2151">
        <f t="shared" si="252"/>
        <v>6.7474127890308813</v>
      </c>
    </row>
    <row r="2152" spans="2:7" x14ac:dyDescent="0.25">
      <c r="B2152">
        <v>10</v>
      </c>
      <c r="C2152">
        <v>20</v>
      </c>
      <c r="D2152" t="s">
        <v>2144</v>
      </c>
      <c r="E2152">
        <v>4704023.5258500902</v>
      </c>
      <c r="F2152">
        <f t="shared" si="251"/>
        <v>1.5833333333333333</v>
      </c>
      <c r="G2152">
        <f t="shared" si="252"/>
        <v>6.6724694850751671</v>
      </c>
    </row>
    <row r="2153" spans="2:7" x14ac:dyDescent="0.25">
      <c r="B2153">
        <v>10</v>
      </c>
      <c r="C2153">
        <v>21</v>
      </c>
      <c r="D2153" t="s">
        <v>2145</v>
      </c>
      <c r="E2153">
        <v>5249618.3474690197</v>
      </c>
      <c r="F2153">
        <f t="shared" si="251"/>
        <v>1.6666666666666667</v>
      </c>
      <c r="G2153">
        <f t="shared" si="252"/>
        <v>6.7201277309082155</v>
      </c>
    </row>
    <row r="2154" spans="2:7" x14ac:dyDescent="0.25">
      <c r="B2154">
        <v>10</v>
      </c>
      <c r="C2154">
        <v>22</v>
      </c>
      <c r="D2154" t="s">
        <v>2146</v>
      </c>
      <c r="E2154">
        <v>5025707.1278742002</v>
      </c>
      <c r="F2154">
        <f t="shared" si="251"/>
        <v>1.75</v>
      </c>
      <c r="G2154">
        <f t="shared" si="252"/>
        <v>6.7011971765657226</v>
      </c>
    </row>
    <row r="2155" spans="2:7" x14ac:dyDescent="0.25">
      <c r="B2155">
        <v>10</v>
      </c>
      <c r="C2155">
        <v>23</v>
      </c>
      <c r="D2155" t="s">
        <v>2147</v>
      </c>
      <c r="E2155">
        <v>4809787.2178746499</v>
      </c>
      <c r="F2155">
        <f t="shared" si="251"/>
        <v>1.8333333333333333</v>
      </c>
      <c r="G2155">
        <f t="shared" si="252"/>
        <v>6.6821258638692704</v>
      </c>
    </row>
    <row r="2156" spans="2:7" x14ac:dyDescent="0.25">
      <c r="B2156">
        <v>10</v>
      </c>
      <c r="C2156">
        <v>24</v>
      </c>
      <c r="D2156" t="s">
        <v>2148</v>
      </c>
      <c r="E2156">
        <v>6392952.6492771003</v>
      </c>
      <c r="F2156">
        <f t="shared" si="251"/>
        <v>1.9166666666666667</v>
      </c>
      <c r="G2156">
        <f t="shared" si="252"/>
        <v>6.805701487754086</v>
      </c>
    </row>
    <row r="2157" spans="2:7" x14ac:dyDescent="0.25">
      <c r="B2157">
        <v>10</v>
      </c>
      <c r="C2157">
        <v>25</v>
      </c>
      <c r="D2157" t="s">
        <v>2149</v>
      </c>
      <c r="E2157">
        <v>4918772.8455240596</v>
      </c>
      <c r="F2157">
        <f t="shared" si="251"/>
        <v>2</v>
      </c>
      <c r="G2157">
        <f t="shared" si="252"/>
        <v>6.6918567668135838</v>
      </c>
    </row>
    <row r="2158" spans="2:7" x14ac:dyDescent="0.25">
      <c r="B2158">
        <v>10</v>
      </c>
      <c r="C2158">
        <v>26</v>
      </c>
      <c r="D2158" t="s">
        <v>2150</v>
      </c>
      <c r="E2158">
        <v>4862865.6276667397</v>
      </c>
      <c r="F2158">
        <f t="shared" si="251"/>
        <v>2.0833333333333335</v>
      </c>
      <c r="G2158">
        <f t="shared" si="252"/>
        <v>6.6868922691632582</v>
      </c>
    </row>
    <row r="2159" spans="2:7" x14ac:dyDescent="0.25">
      <c r="B2159">
        <v>10</v>
      </c>
      <c r="C2159">
        <v>27</v>
      </c>
      <c r="D2159" t="s">
        <v>2151</v>
      </c>
      <c r="E2159">
        <v>4440516.6726796599</v>
      </c>
      <c r="F2159">
        <f t="shared" si="251"/>
        <v>2.1666666666666665</v>
      </c>
      <c r="G2159">
        <f t="shared" si="252"/>
        <v>6.647433505033308</v>
      </c>
    </row>
    <row r="2160" spans="2:7" x14ac:dyDescent="0.25">
      <c r="B2160">
        <v>10</v>
      </c>
      <c r="C2160">
        <v>28</v>
      </c>
      <c r="D2160" t="s">
        <v>2152</v>
      </c>
      <c r="E2160">
        <v>4726673.20937357</v>
      </c>
      <c r="F2160">
        <f t="shared" si="251"/>
        <v>2.25</v>
      </c>
      <c r="G2160">
        <f t="shared" si="252"/>
        <v>6.6745555772824359</v>
      </c>
    </row>
    <row r="2161" spans="2:7" x14ac:dyDescent="0.25">
      <c r="B2161">
        <v>10</v>
      </c>
      <c r="C2161">
        <v>29</v>
      </c>
      <c r="D2161" t="s">
        <v>2153</v>
      </c>
      <c r="E2161">
        <v>4609414.0080687301</v>
      </c>
      <c r="F2161">
        <f t="shared" si="251"/>
        <v>2.3333333333333335</v>
      </c>
      <c r="G2161">
        <f t="shared" si="252"/>
        <v>6.6636457173119306</v>
      </c>
    </row>
    <row r="2162" spans="2:7" x14ac:dyDescent="0.25">
      <c r="B2162">
        <v>10</v>
      </c>
      <c r="C2162">
        <v>30</v>
      </c>
      <c r="D2162" t="s">
        <v>2154</v>
      </c>
      <c r="E2162">
        <v>5049190.4060346102</v>
      </c>
      <c r="F2162">
        <f t="shared" si="251"/>
        <v>2.4166666666666665</v>
      </c>
      <c r="G2162">
        <f t="shared" si="252"/>
        <v>6.7032217483407548</v>
      </c>
    </row>
    <row r="2163" spans="2:7" x14ac:dyDescent="0.25">
      <c r="B2163">
        <v>10</v>
      </c>
      <c r="C2163">
        <v>31</v>
      </c>
      <c r="D2163" t="s">
        <v>2155</v>
      </c>
      <c r="E2163">
        <v>4512455.1346394997</v>
      </c>
      <c r="F2163">
        <f t="shared" si="251"/>
        <v>2.5</v>
      </c>
      <c r="G2163">
        <f t="shared" si="252"/>
        <v>6.6544128969357956</v>
      </c>
    </row>
    <row r="2164" spans="2:7" x14ac:dyDescent="0.25">
      <c r="B2164">
        <v>10</v>
      </c>
      <c r="C2164">
        <v>32</v>
      </c>
      <c r="D2164" t="s">
        <v>2156</v>
      </c>
      <c r="E2164">
        <v>5542146.5983966496</v>
      </c>
      <c r="F2164">
        <f t="shared" si="251"/>
        <v>2.5833333333333335</v>
      </c>
      <c r="G2164">
        <f t="shared" si="252"/>
        <v>6.7436780093626094</v>
      </c>
    </row>
    <row r="2165" spans="2:7" x14ac:dyDescent="0.25">
      <c r="B2165">
        <v>10</v>
      </c>
      <c r="C2165">
        <v>33</v>
      </c>
      <c r="D2165" t="s">
        <v>2157</v>
      </c>
      <c r="E2165">
        <v>4407240.3709364897</v>
      </c>
      <c r="F2165">
        <f t="shared" si="251"/>
        <v>2.6666666666666665</v>
      </c>
      <c r="G2165">
        <f t="shared" si="252"/>
        <v>6.6441667375815125</v>
      </c>
    </row>
    <row r="2166" spans="2:7" x14ac:dyDescent="0.25">
      <c r="B2166">
        <v>10</v>
      </c>
      <c r="C2166">
        <v>34</v>
      </c>
      <c r="D2166" t="s">
        <v>2158</v>
      </c>
      <c r="E2166">
        <v>4189843.8318709498</v>
      </c>
      <c r="F2166">
        <f t="shared" si="251"/>
        <v>2.75</v>
      </c>
      <c r="G2166">
        <f t="shared" si="252"/>
        <v>6.622197835801459</v>
      </c>
    </row>
    <row r="2167" spans="2:7" x14ac:dyDescent="0.25">
      <c r="B2167">
        <v>10</v>
      </c>
      <c r="C2167">
        <v>35</v>
      </c>
      <c r="D2167" t="s">
        <v>2159</v>
      </c>
      <c r="E2167">
        <v>5027407.1722408999</v>
      </c>
      <c r="F2167">
        <f t="shared" si="251"/>
        <v>2.8333333333333335</v>
      </c>
      <c r="G2167">
        <f t="shared" si="252"/>
        <v>6.7013440603815129</v>
      </c>
    </row>
    <row r="2168" spans="2:7" x14ac:dyDescent="0.25">
      <c r="B2168">
        <v>10</v>
      </c>
      <c r="C2168">
        <v>36</v>
      </c>
      <c r="D2168" t="s">
        <v>2160</v>
      </c>
      <c r="E2168">
        <v>4314406.9087995598</v>
      </c>
      <c r="F2168">
        <f t="shared" si="251"/>
        <v>2.9166666666666665</v>
      </c>
      <c r="G2168">
        <f t="shared" si="252"/>
        <v>6.6349211027304866</v>
      </c>
    </row>
    <row r="2169" spans="2:7" x14ac:dyDescent="0.25">
      <c r="B2169">
        <v>10</v>
      </c>
      <c r="C2169">
        <v>37</v>
      </c>
      <c r="D2169" t="s">
        <v>2161</v>
      </c>
      <c r="E2169">
        <v>3964451.3128575701</v>
      </c>
      <c r="F2169">
        <f t="shared" si="251"/>
        <v>3</v>
      </c>
      <c r="G2169">
        <f t="shared" si="252"/>
        <v>6.5981830886807362</v>
      </c>
    </row>
    <row r="2170" spans="2:7" x14ac:dyDescent="0.25">
      <c r="B2170">
        <v>10</v>
      </c>
      <c r="C2170">
        <v>38</v>
      </c>
      <c r="D2170" t="s">
        <v>2162</v>
      </c>
      <c r="E2170">
        <v>3848530.6050169198</v>
      </c>
      <c r="F2170">
        <f t="shared" si="251"/>
        <v>3.0833333333333335</v>
      </c>
      <c r="G2170">
        <f t="shared" si="252"/>
        <v>6.5852949445883961</v>
      </c>
    </row>
    <row r="2171" spans="2:7" x14ac:dyDescent="0.25">
      <c r="B2171">
        <v>10</v>
      </c>
      <c r="C2171">
        <v>39</v>
      </c>
      <c r="D2171" t="s">
        <v>2163</v>
      </c>
      <c r="E2171">
        <v>4238147.4300458198</v>
      </c>
      <c r="F2171">
        <f t="shared" si="251"/>
        <v>3.1666666666666665</v>
      </c>
      <c r="G2171">
        <f t="shared" si="252"/>
        <v>6.6271760601949028</v>
      </c>
    </row>
    <row r="2172" spans="2:7" x14ac:dyDescent="0.25">
      <c r="B2172">
        <v>10</v>
      </c>
      <c r="C2172">
        <v>40</v>
      </c>
      <c r="D2172" t="s">
        <v>2164</v>
      </c>
      <c r="E2172">
        <v>3004194.20826481</v>
      </c>
      <c r="F2172">
        <f t="shared" si="251"/>
        <v>3.25</v>
      </c>
      <c r="G2172">
        <f t="shared" si="252"/>
        <v>6.4777280045143755</v>
      </c>
    </row>
    <row r="2173" spans="2:7" x14ac:dyDescent="0.25">
      <c r="B2173">
        <v>10</v>
      </c>
      <c r="C2173">
        <v>41</v>
      </c>
      <c r="D2173" t="s">
        <v>2165</v>
      </c>
      <c r="E2173">
        <v>4131439.58104011</v>
      </c>
      <c r="F2173">
        <f t="shared" si="251"/>
        <v>3.3333333333333335</v>
      </c>
      <c r="G2173">
        <f t="shared" si="252"/>
        <v>6.6161014059336232</v>
      </c>
    </row>
    <row r="2174" spans="2:7" x14ac:dyDescent="0.25">
      <c r="B2174">
        <v>10</v>
      </c>
      <c r="C2174">
        <v>42</v>
      </c>
      <c r="D2174" t="s">
        <v>2166</v>
      </c>
      <c r="E2174">
        <v>3625684.4389556898</v>
      </c>
      <c r="F2174">
        <f t="shared" si="251"/>
        <v>3.4166666666666665</v>
      </c>
      <c r="G2174">
        <f t="shared" si="252"/>
        <v>6.5593900026320808</v>
      </c>
    </row>
    <row r="2175" spans="2:7" x14ac:dyDescent="0.25">
      <c r="B2175">
        <v>10</v>
      </c>
      <c r="C2175">
        <v>43</v>
      </c>
      <c r="D2175" t="s">
        <v>2167</v>
      </c>
      <c r="E2175">
        <v>3215674.9979640399</v>
      </c>
      <c r="F2175">
        <f t="shared" si="251"/>
        <v>3.5</v>
      </c>
      <c r="G2175">
        <f t="shared" si="252"/>
        <v>6.5072721489933008</v>
      </c>
    </row>
    <row r="2176" spans="2:7" x14ac:dyDescent="0.25">
      <c r="B2176">
        <v>10</v>
      </c>
      <c r="C2176">
        <v>44</v>
      </c>
      <c r="D2176" t="s">
        <v>2168</v>
      </c>
      <c r="E2176">
        <v>4036678.2202101899</v>
      </c>
      <c r="F2176">
        <f t="shared" si="251"/>
        <v>3.5833333333333335</v>
      </c>
      <c r="G2176">
        <f t="shared" si="252"/>
        <v>6.6060241314373496</v>
      </c>
    </row>
    <row r="2177" spans="2:7" x14ac:dyDescent="0.25">
      <c r="B2177">
        <v>10</v>
      </c>
      <c r="C2177">
        <v>45</v>
      </c>
      <c r="D2177" t="s">
        <v>2169</v>
      </c>
      <c r="E2177">
        <v>4273334.4920982504</v>
      </c>
      <c r="F2177">
        <f t="shared" si="251"/>
        <v>3.6666666666666665</v>
      </c>
      <c r="G2177">
        <f t="shared" si="252"/>
        <v>6.6307668882272095</v>
      </c>
    </row>
    <row r="2178" spans="2:7" x14ac:dyDescent="0.25">
      <c r="B2178">
        <v>10</v>
      </c>
      <c r="C2178">
        <v>46</v>
      </c>
      <c r="D2178" t="s">
        <v>2170</v>
      </c>
      <c r="E2178">
        <v>3539635.4111445602</v>
      </c>
      <c r="F2178">
        <f t="shared" si="251"/>
        <v>3.75</v>
      </c>
      <c r="G2178">
        <f t="shared" si="252"/>
        <v>6.548958531211551</v>
      </c>
    </row>
    <row r="2179" spans="2:7" x14ac:dyDescent="0.25">
      <c r="B2179">
        <v>10</v>
      </c>
      <c r="C2179">
        <v>47</v>
      </c>
      <c r="D2179" t="s">
        <v>2171</v>
      </c>
      <c r="E2179">
        <v>3163229.4447413799</v>
      </c>
      <c r="F2179">
        <f t="shared" si="251"/>
        <v>3.8333333333333335</v>
      </c>
      <c r="G2179">
        <f t="shared" si="252"/>
        <v>6.5001306945938966</v>
      </c>
    </row>
    <row r="2180" spans="2:7" x14ac:dyDescent="0.25">
      <c r="B2180">
        <v>10</v>
      </c>
      <c r="C2180">
        <v>48</v>
      </c>
      <c r="D2180" t="s">
        <v>2172</v>
      </c>
      <c r="E2180">
        <v>3075760.28251713</v>
      </c>
      <c r="F2180">
        <f t="shared" si="251"/>
        <v>3.9166666666666665</v>
      </c>
      <c r="G2180">
        <f t="shared" si="252"/>
        <v>6.4879524845634355</v>
      </c>
    </row>
    <row r="2181" spans="2:7" x14ac:dyDescent="0.25">
      <c r="B2181">
        <v>10</v>
      </c>
      <c r="C2181">
        <v>49</v>
      </c>
      <c r="D2181" t="s">
        <v>2173</v>
      </c>
      <c r="E2181">
        <v>3464262.87262834</v>
      </c>
      <c r="F2181">
        <f t="shared" si="251"/>
        <v>4</v>
      </c>
      <c r="G2181">
        <f t="shared" si="252"/>
        <v>6.5396108394077697</v>
      </c>
    </row>
    <row r="2182" spans="2:7" x14ac:dyDescent="0.25">
      <c r="B2182">
        <v>10</v>
      </c>
      <c r="C2182">
        <v>50</v>
      </c>
      <c r="D2182" t="s">
        <v>2174</v>
      </c>
      <c r="E2182">
        <v>3021670.0736855399</v>
      </c>
      <c r="F2182">
        <f t="shared" si="251"/>
        <v>4.083333333333333</v>
      </c>
      <c r="G2182">
        <f t="shared" si="252"/>
        <v>6.4802470433915103</v>
      </c>
    </row>
    <row r="2183" spans="2:7" x14ac:dyDescent="0.25">
      <c r="B2183">
        <v>10</v>
      </c>
      <c r="C2183">
        <v>51</v>
      </c>
      <c r="D2183" t="s">
        <v>2175</v>
      </c>
      <c r="E2183">
        <v>3154009.9660602598</v>
      </c>
      <c r="F2183">
        <f t="shared" si="251"/>
        <v>4.166666666666667</v>
      </c>
      <c r="G2183">
        <f t="shared" si="252"/>
        <v>6.4988630612814511</v>
      </c>
    </row>
    <row r="2184" spans="2:7" x14ac:dyDescent="0.25">
      <c r="B2184">
        <v>10</v>
      </c>
      <c r="C2184">
        <v>52</v>
      </c>
      <c r="D2184" t="s">
        <v>2176</v>
      </c>
      <c r="E2184">
        <v>3085464.8031711099</v>
      </c>
      <c r="F2184">
        <f t="shared" si="251"/>
        <v>4.25</v>
      </c>
      <c r="G2184">
        <f t="shared" si="252"/>
        <v>6.48932059665034</v>
      </c>
    </row>
    <row r="2185" spans="2:7" x14ac:dyDescent="0.25">
      <c r="B2185">
        <v>10</v>
      </c>
      <c r="C2185">
        <v>53</v>
      </c>
      <c r="D2185" t="s">
        <v>2177</v>
      </c>
      <c r="E2185">
        <v>3550729.24116098</v>
      </c>
      <c r="F2185">
        <f t="shared" si="251"/>
        <v>4.333333333333333</v>
      </c>
      <c r="G2185">
        <f t="shared" si="252"/>
        <v>6.5503175566854672</v>
      </c>
    </row>
    <row r="2186" spans="2:7" x14ac:dyDescent="0.25">
      <c r="B2186">
        <v>10</v>
      </c>
      <c r="C2186">
        <v>54</v>
      </c>
      <c r="D2186" t="s">
        <v>2178</v>
      </c>
      <c r="E2186">
        <v>3008996.6923245001</v>
      </c>
      <c r="F2186">
        <f t="shared" si="251"/>
        <v>4.416666666666667</v>
      </c>
      <c r="G2186">
        <f t="shared" si="252"/>
        <v>6.4784217103369546</v>
      </c>
    </row>
    <row r="2187" spans="2:7" x14ac:dyDescent="0.25">
      <c r="B2187">
        <v>10</v>
      </c>
      <c r="C2187">
        <v>55</v>
      </c>
      <c r="D2187" t="s">
        <v>2179</v>
      </c>
      <c r="E2187">
        <v>2921335.0100984201</v>
      </c>
      <c r="F2187">
        <f t="shared" si="251"/>
        <v>4.5</v>
      </c>
      <c r="G2187">
        <f t="shared" si="252"/>
        <v>6.4655813634420367</v>
      </c>
    </row>
    <row r="2188" spans="2:7" x14ac:dyDescent="0.25">
      <c r="B2188">
        <v>10</v>
      </c>
      <c r="C2188">
        <v>56</v>
      </c>
      <c r="D2188" t="s">
        <v>2180</v>
      </c>
      <c r="E2188">
        <v>3235853.5379075101</v>
      </c>
      <c r="F2188">
        <f t="shared" si="251"/>
        <v>4.583333333333333</v>
      </c>
      <c r="G2188">
        <f t="shared" si="252"/>
        <v>6.5099888562288415</v>
      </c>
    </row>
    <row r="2189" spans="2:7" x14ac:dyDescent="0.25">
      <c r="B2189">
        <v>10</v>
      </c>
      <c r="C2189">
        <v>57</v>
      </c>
      <c r="D2189" t="s">
        <v>2181</v>
      </c>
      <c r="E2189">
        <v>3707399.7256570701</v>
      </c>
      <c r="F2189">
        <f t="shared" si="251"/>
        <v>4.666666666666667</v>
      </c>
      <c r="G2189">
        <f t="shared" si="252"/>
        <v>6.5690694134609764</v>
      </c>
    </row>
    <row r="2190" spans="2:7" x14ac:dyDescent="0.25">
      <c r="B2190">
        <v>10</v>
      </c>
      <c r="C2190">
        <v>58</v>
      </c>
      <c r="D2190" t="s">
        <v>2182</v>
      </c>
      <c r="E2190">
        <v>2993804.3999328702</v>
      </c>
      <c r="F2190">
        <f t="shared" si="251"/>
        <v>4.75</v>
      </c>
      <c r="G2190">
        <f t="shared" si="252"/>
        <v>6.4762234223247388</v>
      </c>
    </row>
    <row r="2191" spans="2:7" x14ac:dyDescent="0.25">
      <c r="B2191">
        <v>10</v>
      </c>
      <c r="C2191">
        <v>59</v>
      </c>
      <c r="D2191" t="s">
        <v>2183</v>
      </c>
      <c r="E2191">
        <v>2816582.07760703</v>
      </c>
      <c r="F2191">
        <f t="shared" si="251"/>
        <v>4.833333333333333</v>
      </c>
      <c r="G2191">
        <f t="shared" si="252"/>
        <v>6.4497224114678513</v>
      </c>
    </row>
    <row r="2192" spans="2:7" x14ac:dyDescent="0.25">
      <c r="B2192">
        <v>10</v>
      </c>
      <c r="C2192">
        <v>60</v>
      </c>
      <c r="D2192" t="s">
        <v>2184</v>
      </c>
      <c r="E2192">
        <v>2738091.9424009798</v>
      </c>
      <c r="F2192">
        <f t="shared" si="251"/>
        <v>4.916666666666667</v>
      </c>
      <c r="G2192">
        <f t="shared" si="252"/>
        <v>6.4374480272190757</v>
      </c>
    </row>
    <row r="2193" spans="2:7" x14ac:dyDescent="0.25">
      <c r="B2193">
        <v>10</v>
      </c>
      <c r="C2193">
        <v>61</v>
      </c>
      <c r="D2193" t="s">
        <v>2185</v>
      </c>
      <c r="E2193">
        <v>3061832.34539543</v>
      </c>
      <c r="F2193">
        <f t="shared" si="251"/>
        <v>5</v>
      </c>
      <c r="G2193">
        <f t="shared" si="252"/>
        <v>6.485981406655176</v>
      </c>
    </row>
    <row r="2194" spans="2:7" x14ac:dyDescent="0.25">
      <c r="B2194">
        <v>10</v>
      </c>
      <c r="C2194">
        <v>62</v>
      </c>
      <c r="D2194" t="s">
        <v>2186</v>
      </c>
      <c r="E2194">
        <v>3355432.5448960601</v>
      </c>
      <c r="F2194">
        <f t="shared" si="251"/>
        <v>5.083333333333333</v>
      </c>
      <c r="G2194">
        <f t="shared" si="252"/>
        <v>6.5257485125089252</v>
      </c>
    </row>
    <row r="2195" spans="2:7" x14ac:dyDescent="0.25">
      <c r="B2195">
        <v>10</v>
      </c>
      <c r="C2195">
        <v>63</v>
      </c>
      <c r="D2195" t="s">
        <v>2187</v>
      </c>
      <c r="E2195">
        <v>3294780.6770736598</v>
      </c>
      <c r="F2195">
        <f t="shared" ref="F2195:F2258" si="253">(C2195-1)*5/60</f>
        <v>5.166666666666667</v>
      </c>
      <c r="G2195">
        <f t="shared" ref="G2195:G2258" si="254">LOG10(E2195)</f>
        <v>6.5178265103088266</v>
      </c>
    </row>
    <row r="2196" spans="2:7" x14ac:dyDescent="0.25">
      <c r="B2196">
        <v>10</v>
      </c>
      <c r="C2196">
        <v>64</v>
      </c>
      <c r="D2196" t="s">
        <v>2188</v>
      </c>
      <c r="E2196">
        <v>2803742.1356442799</v>
      </c>
      <c r="F2196">
        <f t="shared" si="253"/>
        <v>5.25</v>
      </c>
      <c r="G2196">
        <f t="shared" si="254"/>
        <v>6.4477380684185466</v>
      </c>
    </row>
    <row r="2197" spans="2:7" x14ac:dyDescent="0.25">
      <c r="B2197">
        <v>10</v>
      </c>
      <c r="C2197">
        <v>65</v>
      </c>
      <c r="D2197" t="s">
        <v>2189</v>
      </c>
      <c r="E2197">
        <v>3147292.0139639899</v>
      </c>
      <c r="F2197">
        <f t="shared" si="253"/>
        <v>5.333333333333333</v>
      </c>
      <c r="G2197">
        <f t="shared" si="254"/>
        <v>6.497937039757729</v>
      </c>
    </row>
    <row r="2198" spans="2:7" x14ac:dyDescent="0.25">
      <c r="B2198">
        <v>10</v>
      </c>
      <c r="C2198">
        <v>66</v>
      </c>
      <c r="D2198" t="s">
        <v>2190</v>
      </c>
      <c r="E2198">
        <v>3362267.79877416</v>
      </c>
      <c r="F2198">
        <f t="shared" si="253"/>
        <v>5.416666666666667</v>
      </c>
      <c r="G2198">
        <f t="shared" si="254"/>
        <v>6.526632301280153</v>
      </c>
    </row>
    <row r="2199" spans="2:7" x14ac:dyDescent="0.25">
      <c r="B2199">
        <v>10</v>
      </c>
      <c r="C2199">
        <v>67</v>
      </c>
      <c r="D2199" t="s">
        <v>2191</v>
      </c>
      <c r="E2199">
        <v>2721431.6707550702</v>
      </c>
      <c r="F2199">
        <f t="shared" si="253"/>
        <v>5.5</v>
      </c>
      <c r="G2199">
        <f t="shared" si="254"/>
        <v>6.4347974345977699</v>
      </c>
    </row>
    <row r="2200" spans="2:7" x14ac:dyDescent="0.25">
      <c r="B2200">
        <v>10</v>
      </c>
      <c r="C2200">
        <v>68</v>
      </c>
      <c r="D2200" t="s">
        <v>2192</v>
      </c>
      <c r="E2200">
        <v>3406528.7711225199</v>
      </c>
      <c r="F2200">
        <f t="shared" si="253"/>
        <v>5.583333333333333</v>
      </c>
      <c r="G2200">
        <f t="shared" si="254"/>
        <v>6.5323120612886214</v>
      </c>
    </row>
    <row r="2201" spans="2:7" x14ac:dyDescent="0.25">
      <c r="B2201">
        <v>10</v>
      </c>
      <c r="C2201">
        <v>69</v>
      </c>
      <c r="D2201" t="s">
        <v>2193</v>
      </c>
      <c r="E2201">
        <v>3005408.72652474</v>
      </c>
      <c r="F2201">
        <f t="shared" si="253"/>
        <v>5.666666666666667</v>
      </c>
      <c r="G2201">
        <f t="shared" si="254"/>
        <v>6.4779035430953309</v>
      </c>
    </row>
    <row r="2202" spans="2:7" x14ac:dyDescent="0.25">
      <c r="B2202">
        <v>10</v>
      </c>
      <c r="C2202">
        <v>70</v>
      </c>
      <c r="D2202" t="s">
        <v>2194</v>
      </c>
      <c r="E2202">
        <v>2964972.49554636</v>
      </c>
      <c r="F2202">
        <f t="shared" si="253"/>
        <v>5.75</v>
      </c>
      <c r="G2202">
        <f t="shared" si="254"/>
        <v>6.4720206690028625</v>
      </c>
    </row>
    <row r="2203" spans="2:7" x14ac:dyDescent="0.25">
      <c r="B2203">
        <v>10</v>
      </c>
      <c r="C2203">
        <v>71</v>
      </c>
      <c r="D2203" t="s">
        <v>2195</v>
      </c>
      <c r="E2203">
        <v>2178588.0239486899</v>
      </c>
      <c r="F2203">
        <f t="shared" si="253"/>
        <v>5.833333333333333</v>
      </c>
      <c r="G2203">
        <f t="shared" si="254"/>
        <v>6.338175111915973</v>
      </c>
    </row>
    <row r="2204" spans="2:7" x14ac:dyDescent="0.25">
      <c r="B2204">
        <v>10</v>
      </c>
      <c r="C2204">
        <v>72</v>
      </c>
      <c r="D2204" t="s">
        <v>2196</v>
      </c>
      <c r="E2204">
        <v>2355039.3245728901</v>
      </c>
      <c r="F2204">
        <f t="shared" si="253"/>
        <v>5.916666666666667</v>
      </c>
      <c r="G2204">
        <f t="shared" si="254"/>
        <v>6.3719981633980023</v>
      </c>
    </row>
    <row r="2205" spans="2:7" x14ac:dyDescent="0.25">
      <c r="B2205">
        <v>10</v>
      </c>
      <c r="C2205">
        <v>73</v>
      </c>
      <c r="D2205" t="s">
        <v>2197</v>
      </c>
      <c r="E2205">
        <v>2680164.2258559102</v>
      </c>
      <c r="F2205">
        <f t="shared" si="253"/>
        <v>6</v>
      </c>
      <c r="G2205">
        <f t="shared" si="254"/>
        <v>6.428161406042908</v>
      </c>
    </row>
    <row r="2206" spans="2:7" x14ac:dyDescent="0.25">
      <c r="B2206">
        <v>10</v>
      </c>
      <c r="C2206">
        <v>74</v>
      </c>
      <c r="D2206" t="s">
        <v>2198</v>
      </c>
      <c r="E2206">
        <v>2999569.0346542099</v>
      </c>
      <c r="F2206">
        <f t="shared" si="253"/>
        <v>6.083333333333333</v>
      </c>
      <c r="G2206">
        <f t="shared" si="254"/>
        <v>6.4770588616141547</v>
      </c>
    </row>
    <row r="2207" spans="2:7" x14ac:dyDescent="0.25">
      <c r="B2207">
        <v>10</v>
      </c>
      <c r="C2207">
        <v>75</v>
      </c>
      <c r="D2207" t="s">
        <v>2199</v>
      </c>
      <c r="E2207">
        <v>2249027.4490961698</v>
      </c>
      <c r="F2207">
        <f t="shared" si="253"/>
        <v>6.166666666666667</v>
      </c>
      <c r="G2207">
        <f t="shared" si="254"/>
        <v>6.3519947559773184</v>
      </c>
    </row>
    <row r="2208" spans="2:7" x14ac:dyDescent="0.25">
      <c r="B2208">
        <v>10</v>
      </c>
      <c r="C2208">
        <v>76</v>
      </c>
      <c r="D2208" t="s">
        <v>2200</v>
      </c>
      <c r="E2208">
        <v>3356310.81148142</v>
      </c>
      <c r="F2208">
        <f t="shared" si="253"/>
        <v>6.25</v>
      </c>
      <c r="G2208">
        <f t="shared" si="254"/>
        <v>6.5258621719007062</v>
      </c>
    </row>
    <row r="2209" spans="2:7" x14ac:dyDescent="0.25">
      <c r="B2209">
        <v>10</v>
      </c>
      <c r="C2209">
        <v>77</v>
      </c>
      <c r="D2209" t="s">
        <v>2201</v>
      </c>
      <c r="E2209">
        <v>2944570.8151636398</v>
      </c>
      <c r="F2209">
        <f t="shared" si="253"/>
        <v>6.333333333333333</v>
      </c>
      <c r="G2209">
        <f t="shared" si="254"/>
        <v>6.4690220033033308</v>
      </c>
    </row>
    <row r="2210" spans="2:7" x14ac:dyDescent="0.25">
      <c r="B2210">
        <v>10</v>
      </c>
      <c r="C2210">
        <v>78</v>
      </c>
      <c r="D2210" t="s">
        <v>2202</v>
      </c>
      <c r="E2210">
        <v>2511348.9742238298</v>
      </c>
      <c r="F2210">
        <f t="shared" si="253"/>
        <v>6.416666666666667</v>
      </c>
      <c r="G2210">
        <f t="shared" si="254"/>
        <v>6.3999070659782005</v>
      </c>
    </row>
    <row r="2211" spans="2:7" x14ac:dyDescent="0.25">
      <c r="B2211">
        <v>10</v>
      </c>
      <c r="C2211">
        <v>79</v>
      </c>
      <c r="D2211" t="s">
        <v>2203</v>
      </c>
      <c r="E2211">
        <v>2769315.7388413502</v>
      </c>
      <c r="F2211">
        <f t="shared" si="253"/>
        <v>6.5</v>
      </c>
      <c r="G2211">
        <f t="shared" si="254"/>
        <v>6.442372473917934</v>
      </c>
    </row>
    <row r="2212" spans="2:7" x14ac:dyDescent="0.25">
      <c r="B2212">
        <v>10</v>
      </c>
      <c r="C2212">
        <v>80</v>
      </c>
      <c r="D2212" t="s">
        <v>2204</v>
      </c>
      <c r="E2212">
        <v>2272999.8411650802</v>
      </c>
      <c r="F2212">
        <f t="shared" si="253"/>
        <v>6.583333333333333</v>
      </c>
      <c r="G2212">
        <f t="shared" si="254"/>
        <v>6.3565994053769144</v>
      </c>
    </row>
    <row r="2213" spans="2:7" x14ac:dyDescent="0.25">
      <c r="B2213">
        <v>10</v>
      </c>
      <c r="C2213">
        <v>81</v>
      </c>
      <c r="D2213" t="s">
        <v>2205</v>
      </c>
      <c r="E2213">
        <v>2185017.4523391998</v>
      </c>
      <c r="F2213">
        <f t="shared" si="253"/>
        <v>6.666666666666667</v>
      </c>
      <c r="G2213">
        <f t="shared" si="254"/>
        <v>6.3394549101505326</v>
      </c>
    </row>
    <row r="2214" spans="2:7" x14ac:dyDescent="0.25">
      <c r="B2214">
        <v>10</v>
      </c>
      <c r="C2214">
        <v>82</v>
      </c>
      <c r="D2214" t="s">
        <v>2206</v>
      </c>
      <c r="E2214">
        <v>3787161.0833695699</v>
      </c>
      <c r="F2214">
        <f t="shared" si="253"/>
        <v>6.75</v>
      </c>
      <c r="G2214">
        <f t="shared" si="254"/>
        <v>6.5783137778250032</v>
      </c>
    </row>
    <row r="2215" spans="2:7" x14ac:dyDescent="0.25">
      <c r="B2215">
        <v>10</v>
      </c>
      <c r="C2215">
        <v>83</v>
      </c>
      <c r="D2215" t="s">
        <v>2207</v>
      </c>
      <c r="E2215">
        <v>3472152.3739118399</v>
      </c>
      <c r="F2215">
        <f t="shared" si="253"/>
        <v>6.833333333333333</v>
      </c>
      <c r="G2215">
        <f t="shared" si="254"/>
        <v>6.5405987757489941</v>
      </c>
    </row>
    <row r="2216" spans="2:7" x14ac:dyDescent="0.25">
      <c r="B2216">
        <v>10</v>
      </c>
      <c r="C2216">
        <v>84</v>
      </c>
      <c r="D2216" t="s">
        <v>2208</v>
      </c>
      <c r="E2216">
        <v>3251803.7226144099</v>
      </c>
      <c r="F2216">
        <f t="shared" si="253"/>
        <v>6.916666666666667</v>
      </c>
      <c r="G2216">
        <f t="shared" si="254"/>
        <v>6.512124323896809</v>
      </c>
    </row>
    <row r="2217" spans="2:7" x14ac:dyDescent="0.25">
      <c r="B2217">
        <v>10</v>
      </c>
      <c r="C2217">
        <v>85</v>
      </c>
      <c r="D2217" t="s">
        <v>2209</v>
      </c>
      <c r="E2217">
        <v>3063516.7632102701</v>
      </c>
      <c r="F2217">
        <f t="shared" si="253"/>
        <v>7</v>
      </c>
      <c r="G2217">
        <f t="shared" si="254"/>
        <v>6.4862202610837718</v>
      </c>
    </row>
    <row r="2218" spans="2:7" x14ac:dyDescent="0.25">
      <c r="B2218">
        <v>10</v>
      </c>
      <c r="C2218">
        <v>86</v>
      </c>
      <c r="D2218" t="s">
        <v>2210</v>
      </c>
      <c r="E2218">
        <v>3273562.5168280602</v>
      </c>
      <c r="F2218">
        <f t="shared" si="253"/>
        <v>7.083333333333333</v>
      </c>
      <c r="G2218">
        <f t="shared" si="254"/>
        <v>6.515020639271822</v>
      </c>
    </row>
    <row r="2219" spans="2:7" x14ac:dyDescent="0.25">
      <c r="B2219">
        <v>10</v>
      </c>
      <c r="C2219">
        <v>87</v>
      </c>
      <c r="D2219" t="s">
        <v>2211</v>
      </c>
      <c r="E2219">
        <v>2675918.17172177</v>
      </c>
      <c r="F2219">
        <f t="shared" si="253"/>
        <v>7.166666666666667</v>
      </c>
      <c r="G2219">
        <f t="shared" si="254"/>
        <v>6.42747282878448</v>
      </c>
    </row>
    <row r="2220" spans="2:7" x14ac:dyDescent="0.25">
      <c r="B2220">
        <v>10</v>
      </c>
      <c r="C2220">
        <v>88</v>
      </c>
      <c r="D2220" t="s">
        <v>2212</v>
      </c>
      <c r="E2220">
        <v>3146677.1688884199</v>
      </c>
      <c r="F2220">
        <f t="shared" si="253"/>
        <v>7.25</v>
      </c>
      <c r="G2220">
        <f t="shared" si="254"/>
        <v>6.4978521890644272</v>
      </c>
    </row>
    <row r="2221" spans="2:7" x14ac:dyDescent="0.25">
      <c r="B2221">
        <v>10</v>
      </c>
      <c r="C2221">
        <v>89</v>
      </c>
      <c r="D2221" t="s">
        <v>2213</v>
      </c>
      <c r="E2221">
        <v>3223191.28860228</v>
      </c>
      <c r="F2221">
        <f t="shared" si="253"/>
        <v>7.333333333333333</v>
      </c>
      <c r="G2221">
        <f t="shared" si="254"/>
        <v>6.5082860806036171</v>
      </c>
    </row>
    <row r="2222" spans="2:7" x14ac:dyDescent="0.25">
      <c r="B2222">
        <v>10</v>
      </c>
      <c r="C2222">
        <v>90</v>
      </c>
      <c r="D2222" t="s">
        <v>2214</v>
      </c>
      <c r="E2222">
        <v>4194990.80843738</v>
      </c>
      <c r="F2222">
        <f t="shared" si="253"/>
        <v>7.416666666666667</v>
      </c>
      <c r="G2222">
        <f t="shared" si="254"/>
        <v>6.6227310135915847</v>
      </c>
    </row>
    <row r="2223" spans="2:7" x14ac:dyDescent="0.25">
      <c r="B2223">
        <v>10</v>
      </c>
      <c r="C2223">
        <v>91</v>
      </c>
      <c r="D2223" t="s">
        <v>2215</v>
      </c>
      <c r="E2223">
        <v>3125244.1854370199</v>
      </c>
      <c r="F2223">
        <f t="shared" si="253"/>
        <v>7.5</v>
      </c>
      <c r="G2223">
        <f t="shared" si="254"/>
        <v>6.4948839558384295</v>
      </c>
    </row>
    <row r="2224" spans="2:7" x14ac:dyDescent="0.25">
      <c r="B2224">
        <v>10</v>
      </c>
      <c r="C2224">
        <v>92</v>
      </c>
      <c r="D2224" t="s">
        <v>2216</v>
      </c>
      <c r="E2224">
        <v>3119667.12336291</v>
      </c>
      <c r="F2224">
        <f t="shared" si="253"/>
        <v>7.583333333333333</v>
      </c>
      <c r="G2224">
        <f t="shared" si="254"/>
        <v>6.4941082561340906</v>
      </c>
    </row>
    <row r="2225" spans="2:7" x14ac:dyDescent="0.25">
      <c r="B2225">
        <v>10</v>
      </c>
      <c r="C2225">
        <v>93</v>
      </c>
      <c r="D2225" t="s">
        <v>2217</v>
      </c>
      <c r="E2225">
        <v>3684790.6283265799</v>
      </c>
      <c r="F2225">
        <f t="shared" si="253"/>
        <v>7.666666666666667</v>
      </c>
      <c r="G2225">
        <f t="shared" si="254"/>
        <v>6.5664128160632655</v>
      </c>
    </row>
    <row r="2226" spans="2:7" x14ac:dyDescent="0.25">
      <c r="B2226">
        <v>10</v>
      </c>
      <c r="C2226">
        <v>94</v>
      </c>
      <c r="D2226" t="s">
        <v>2218</v>
      </c>
      <c r="E2226">
        <v>2883170.0771563202</v>
      </c>
      <c r="F2226">
        <f t="shared" si="253"/>
        <v>7.75</v>
      </c>
      <c r="G2226">
        <f t="shared" si="254"/>
        <v>6.4598702620177093</v>
      </c>
    </row>
    <row r="2227" spans="2:7" x14ac:dyDescent="0.25">
      <c r="B2227">
        <v>10</v>
      </c>
      <c r="C2227">
        <v>95</v>
      </c>
      <c r="D2227" t="s">
        <v>2219</v>
      </c>
      <c r="E2227">
        <v>4045181.5851809098</v>
      </c>
      <c r="F2227">
        <f t="shared" si="253"/>
        <v>7.833333333333333</v>
      </c>
      <c r="G2227">
        <f t="shared" si="254"/>
        <v>6.6069380215408797</v>
      </c>
    </row>
    <row r="2228" spans="2:7" x14ac:dyDescent="0.25">
      <c r="B2228">
        <v>10</v>
      </c>
      <c r="C2228">
        <v>96</v>
      </c>
      <c r="D2228" t="s">
        <v>2220</v>
      </c>
      <c r="E2228">
        <v>6710156.3468303801</v>
      </c>
      <c r="F2228">
        <f t="shared" si="253"/>
        <v>7.916666666666667</v>
      </c>
      <c r="G2228">
        <f t="shared" si="254"/>
        <v>6.8267326393604453</v>
      </c>
    </row>
    <row r="2229" spans="2:7" x14ac:dyDescent="0.25">
      <c r="B2229">
        <v>10</v>
      </c>
      <c r="C2229">
        <v>97</v>
      </c>
      <c r="D2229" t="s">
        <v>2221</v>
      </c>
      <c r="E2229">
        <v>3443351.90706885</v>
      </c>
      <c r="F2229">
        <f t="shared" si="253"/>
        <v>8</v>
      </c>
      <c r="G2229">
        <f t="shared" si="254"/>
        <v>6.5369814094279599</v>
      </c>
    </row>
    <row r="2230" spans="2:7" x14ac:dyDescent="0.25">
      <c r="B2230">
        <v>10</v>
      </c>
      <c r="C2230">
        <v>98</v>
      </c>
      <c r="D2230" t="s">
        <v>2222</v>
      </c>
      <c r="E2230">
        <v>3956365.5345174898</v>
      </c>
      <c r="F2230">
        <f t="shared" si="253"/>
        <v>8.0833333333333339</v>
      </c>
      <c r="G2230">
        <f t="shared" si="254"/>
        <v>6.5972964098943301</v>
      </c>
    </row>
    <row r="2231" spans="2:7" x14ac:dyDescent="0.25">
      <c r="B2231">
        <v>10</v>
      </c>
      <c r="C2231">
        <v>99</v>
      </c>
      <c r="D2231" t="s">
        <v>2223</v>
      </c>
      <c r="E2231">
        <v>5136007.6495877197</v>
      </c>
      <c r="F2231">
        <f t="shared" si="253"/>
        <v>8.1666666666666661</v>
      </c>
      <c r="G2231">
        <f t="shared" si="254"/>
        <v>6.7106256619009956</v>
      </c>
    </row>
    <row r="2232" spans="2:7" x14ac:dyDescent="0.25">
      <c r="B2232">
        <v>10</v>
      </c>
      <c r="C2232">
        <v>100</v>
      </c>
      <c r="D2232" t="s">
        <v>2224</v>
      </c>
      <c r="E2232">
        <v>4713852.0156311896</v>
      </c>
      <c r="F2232">
        <f t="shared" si="253"/>
        <v>8.25</v>
      </c>
      <c r="G2232">
        <f t="shared" si="254"/>
        <v>6.6733759443733742</v>
      </c>
    </row>
    <row r="2233" spans="2:7" x14ac:dyDescent="0.25">
      <c r="B2233">
        <v>10</v>
      </c>
      <c r="C2233">
        <v>101</v>
      </c>
      <c r="D2233" t="s">
        <v>2225</v>
      </c>
      <c r="E2233">
        <v>4432529.4619648196</v>
      </c>
      <c r="F2233">
        <f t="shared" si="253"/>
        <v>8.3333333333333339</v>
      </c>
      <c r="G2233">
        <f t="shared" si="254"/>
        <v>6.646651630934258</v>
      </c>
    </row>
    <row r="2234" spans="2:7" x14ac:dyDescent="0.25">
      <c r="B2234">
        <v>10</v>
      </c>
      <c r="C2234">
        <v>102</v>
      </c>
      <c r="D2234" t="s">
        <v>2226</v>
      </c>
      <c r="E2234">
        <v>5044022.3141163802</v>
      </c>
      <c r="F2234">
        <f t="shared" si="253"/>
        <v>8.4166666666666661</v>
      </c>
      <c r="G2234">
        <f t="shared" si="254"/>
        <v>6.70277699916912</v>
      </c>
    </row>
    <row r="2235" spans="2:7" x14ac:dyDescent="0.25">
      <c r="B2235">
        <v>10</v>
      </c>
      <c r="C2235">
        <v>103</v>
      </c>
      <c r="D2235" t="s">
        <v>2227</v>
      </c>
      <c r="E2235">
        <v>5447775.3518490596</v>
      </c>
      <c r="F2235">
        <f t="shared" si="253"/>
        <v>8.5</v>
      </c>
      <c r="G2235">
        <f t="shared" si="254"/>
        <v>6.7362191904128252</v>
      </c>
    </row>
    <row r="2236" spans="2:7" x14ac:dyDescent="0.25">
      <c r="B2236">
        <v>10</v>
      </c>
      <c r="C2236">
        <v>104</v>
      </c>
      <c r="D2236" t="s">
        <v>2228</v>
      </c>
      <c r="E2236">
        <v>5725384.9931832403</v>
      </c>
      <c r="F2236">
        <f t="shared" si="253"/>
        <v>8.5833333333333339</v>
      </c>
      <c r="G2236">
        <f t="shared" si="254"/>
        <v>6.7578046953426467</v>
      </c>
    </row>
    <row r="2237" spans="2:7" x14ac:dyDescent="0.25">
      <c r="B2237">
        <v>10</v>
      </c>
      <c r="C2237">
        <v>105</v>
      </c>
      <c r="D2237" t="s">
        <v>2229</v>
      </c>
      <c r="E2237">
        <v>6281482.7220789399</v>
      </c>
      <c r="F2237">
        <f t="shared" si="253"/>
        <v>8.6666666666666661</v>
      </c>
      <c r="G2237">
        <f t="shared" si="254"/>
        <v>6.7980621695351955</v>
      </c>
    </row>
    <row r="2238" spans="2:7" x14ac:dyDescent="0.25">
      <c r="B2238">
        <v>10</v>
      </c>
      <c r="C2238">
        <v>106</v>
      </c>
      <c r="D2238" t="s">
        <v>2230</v>
      </c>
      <c r="E2238">
        <v>6542961.5045502204</v>
      </c>
      <c r="F2238">
        <f t="shared" si="253"/>
        <v>8.75</v>
      </c>
      <c r="G2238">
        <f t="shared" si="254"/>
        <v>6.8157743651385587</v>
      </c>
    </row>
    <row r="2239" spans="2:7" x14ac:dyDescent="0.25">
      <c r="B2239">
        <v>10</v>
      </c>
      <c r="C2239">
        <v>107</v>
      </c>
      <c r="D2239" t="s">
        <v>2231</v>
      </c>
      <c r="E2239">
        <v>8811886.4492300302</v>
      </c>
      <c r="F2239">
        <f t="shared" si="253"/>
        <v>8.8333333333333339</v>
      </c>
      <c r="G2239">
        <f t="shared" si="254"/>
        <v>6.9450688921566073</v>
      </c>
    </row>
    <row r="2240" spans="2:7" x14ac:dyDescent="0.25">
      <c r="B2240">
        <v>10</v>
      </c>
      <c r="C2240">
        <v>108</v>
      </c>
      <c r="D2240" t="s">
        <v>2232</v>
      </c>
      <c r="E2240">
        <v>18241058.926993001</v>
      </c>
      <c r="F2240">
        <f t="shared" si="253"/>
        <v>8.9166666666666661</v>
      </c>
      <c r="G2240">
        <f t="shared" si="254"/>
        <v>7.2610500463170098</v>
      </c>
    </row>
    <row r="2241" spans="2:7" x14ac:dyDescent="0.25">
      <c r="B2241">
        <v>10</v>
      </c>
      <c r="C2241">
        <v>109</v>
      </c>
      <c r="D2241" t="s">
        <v>2233</v>
      </c>
      <c r="E2241">
        <v>8067362.5581548298</v>
      </c>
      <c r="F2241">
        <f t="shared" si="253"/>
        <v>9</v>
      </c>
      <c r="G2241">
        <f t="shared" si="254"/>
        <v>6.9067315751613592</v>
      </c>
    </row>
    <row r="2242" spans="2:7" x14ac:dyDescent="0.25">
      <c r="B2242">
        <v>10</v>
      </c>
      <c r="C2242">
        <v>110</v>
      </c>
      <c r="D2242" t="s">
        <v>2234</v>
      </c>
      <c r="E2242">
        <v>8793205.9145268891</v>
      </c>
      <c r="F2242">
        <f t="shared" si="253"/>
        <v>9.0833333333333339</v>
      </c>
      <c r="G2242">
        <f t="shared" si="254"/>
        <v>6.9441472433498053</v>
      </c>
    </row>
    <row r="2243" spans="2:7" x14ac:dyDescent="0.25">
      <c r="B2243">
        <v>10</v>
      </c>
      <c r="C2243">
        <v>111</v>
      </c>
      <c r="D2243" t="s">
        <v>2235</v>
      </c>
      <c r="E2243">
        <v>10415084.7970288</v>
      </c>
      <c r="F2243">
        <f t="shared" si="253"/>
        <v>9.1666666666666661</v>
      </c>
      <c r="G2243">
        <f t="shared" si="254"/>
        <v>7.0176628102157643</v>
      </c>
    </row>
    <row r="2244" spans="2:7" x14ac:dyDescent="0.25">
      <c r="B2244">
        <v>10</v>
      </c>
      <c r="C2244">
        <v>112</v>
      </c>
      <c r="D2244" t="s">
        <v>2236</v>
      </c>
      <c r="E2244">
        <v>11414379.4469957</v>
      </c>
      <c r="F2244">
        <f t="shared" si="253"/>
        <v>9.25</v>
      </c>
      <c r="G2244">
        <f t="shared" si="254"/>
        <v>7.0574523056579457</v>
      </c>
    </row>
    <row r="2245" spans="2:7" x14ac:dyDescent="0.25">
      <c r="B2245">
        <v>10</v>
      </c>
      <c r="C2245">
        <v>113</v>
      </c>
      <c r="D2245" t="s">
        <v>2237</v>
      </c>
      <c r="E2245">
        <v>13887988.723212499</v>
      </c>
      <c r="F2245">
        <f t="shared" si="253"/>
        <v>9.3333333333333339</v>
      </c>
      <c r="G2245">
        <f t="shared" si="254"/>
        <v>7.1426393551935501</v>
      </c>
    </row>
    <row r="2246" spans="2:7" x14ac:dyDescent="0.25">
      <c r="B2246">
        <v>10</v>
      </c>
      <c r="C2246">
        <v>114</v>
      </c>
      <c r="D2246" t="s">
        <v>2238</v>
      </c>
      <c r="E2246">
        <v>15734335.8041778</v>
      </c>
      <c r="F2246">
        <f t="shared" si="253"/>
        <v>9.4166666666666661</v>
      </c>
      <c r="G2246">
        <f t="shared" si="254"/>
        <v>7.1968484146995904</v>
      </c>
    </row>
    <row r="2247" spans="2:7" x14ac:dyDescent="0.25">
      <c r="B2247">
        <v>10</v>
      </c>
      <c r="C2247">
        <v>115</v>
      </c>
      <c r="D2247" t="s">
        <v>2239</v>
      </c>
      <c r="E2247">
        <v>1690197.81059588</v>
      </c>
      <c r="F2247">
        <f t="shared" si="253"/>
        <v>9.5</v>
      </c>
      <c r="G2247">
        <f t="shared" si="254"/>
        <v>6.2279375348047834</v>
      </c>
    </row>
    <row r="2248" spans="2:7" x14ac:dyDescent="0.25">
      <c r="B2248">
        <v>10</v>
      </c>
      <c r="C2248">
        <v>116</v>
      </c>
      <c r="D2248" t="s">
        <v>2240</v>
      </c>
      <c r="E2248">
        <v>1684426.2971389201</v>
      </c>
      <c r="F2248">
        <f t="shared" si="253"/>
        <v>9.5833333333333339</v>
      </c>
      <c r="G2248">
        <f t="shared" si="254"/>
        <v>6.2264520129745238</v>
      </c>
    </row>
    <row r="2249" spans="2:7" x14ac:dyDescent="0.25">
      <c r="B2249">
        <v>10</v>
      </c>
      <c r="C2249">
        <v>117</v>
      </c>
      <c r="D2249" t="s">
        <v>2241</v>
      </c>
      <c r="E2249">
        <v>1566009.76994252</v>
      </c>
      <c r="F2249">
        <f t="shared" si="253"/>
        <v>9.6666666666666661</v>
      </c>
      <c r="G2249">
        <f t="shared" si="254"/>
        <v>6.194794467184817</v>
      </c>
    </row>
    <row r="2250" spans="2:7" x14ac:dyDescent="0.25">
      <c r="B2250">
        <v>10</v>
      </c>
      <c r="C2250">
        <v>118</v>
      </c>
      <c r="D2250" t="s">
        <v>2242</v>
      </c>
      <c r="E2250">
        <v>1396881.7058168</v>
      </c>
      <c r="F2250">
        <f t="shared" si="253"/>
        <v>9.75</v>
      </c>
      <c r="G2250">
        <f t="shared" si="254"/>
        <v>6.1451596296744864</v>
      </c>
    </row>
    <row r="2251" spans="2:7" x14ac:dyDescent="0.25">
      <c r="B2251">
        <v>10</v>
      </c>
      <c r="C2251">
        <v>119</v>
      </c>
      <c r="D2251" t="s">
        <v>2243</v>
      </c>
      <c r="E2251">
        <v>1786311.91059481</v>
      </c>
      <c r="F2251">
        <f t="shared" si="253"/>
        <v>9.8333333333333339</v>
      </c>
      <c r="G2251">
        <f t="shared" si="254"/>
        <v>6.2519572939830743</v>
      </c>
    </row>
    <row r="2252" spans="2:7" x14ac:dyDescent="0.25">
      <c r="B2252">
        <v>10</v>
      </c>
      <c r="C2252">
        <v>120</v>
      </c>
      <c r="D2252" t="s">
        <v>2244</v>
      </c>
      <c r="E2252">
        <v>1704473.61235055</v>
      </c>
      <c r="F2252">
        <f t="shared" si="253"/>
        <v>9.9166666666666661</v>
      </c>
      <c r="G2252">
        <f t="shared" si="254"/>
        <v>6.2315902821273887</v>
      </c>
    </row>
    <row r="2253" spans="2:7" x14ac:dyDescent="0.25">
      <c r="B2253">
        <v>10</v>
      </c>
      <c r="C2253">
        <v>121</v>
      </c>
      <c r="D2253" t="s">
        <v>2245</v>
      </c>
      <c r="E2253">
        <v>1608048.4047844899</v>
      </c>
      <c r="F2253">
        <f t="shared" si="253"/>
        <v>10</v>
      </c>
      <c r="G2253">
        <f t="shared" si="254"/>
        <v>6.2062991175557176</v>
      </c>
    </row>
    <row r="2254" spans="2:7" x14ac:dyDescent="0.25">
      <c r="B2254">
        <v>10</v>
      </c>
      <c r="C2254">
        <v>122</v>
      </c>
      <c r="D2254" t="s">
        <v>2246</v>
      </c>
      <c r="E2254">
        <v>1783997.6281346299</v>
      </c>
      <c r="F2254">
        <f t="shared" si="253"/>
        <v>10.083333333333334</v>
      </c>
      <c r="G2254">
        <f t="shared" si="254"/>
        <v>6.2513942726361096</v>
      </c>
    </row>
    <row r="2255" spans="2:7" x14ac:dyDescent="0.25">
      <c r="B2255">
        <v>10</v>
      </c>
      <c r="C2255">
        <v>123</v>
      </c>
      <c r="D2255" t="s">
        <v>2247</v>
      </c>
      <c r="E2255">
        <v>1620776.8058406501</v>
      </c>
      <c r="F2255">
        <f t="shared" si="253"/>
        <v>10.166666666666666</v>
      </c>
      <c r="G2255">
        <f t="shared" si="254"/>
        <v>6.2097232130806841</v>
      </c>
    </row>
    <row r="2256" spans="2:7" x14ac:dyDescent="0.25">
      <c r="B2256">
        <v>10</v>
      </c>
      <c r="C2256">
        <v>124</v>
      </c>
      <c r="D2256" t="s">
        <v>2248</v>
      </c>
      <c r="E2256">
        <v>1737815.65712708</v>
      </c>
      <c r="F2256">
        <f t="shared" si="253"/>
        <v>10.25</v>
      </c>
      <c r="G2256">
        <f t="shared" si="254"/>
        <v>6.240003705749837</v>
      </c>
    </row>
    <row r="2257" spans="2:7" x14ac:dyDescent="0.25">
      <c r="B2257">
        <v>10</v>
      </c>
      <c r="C2257">
        <v>125</v>
      </c>
      <c r="D2257" t="s">
        <v>2249</v>
      </c>
      <c r="E2257">
        <v>1460209.9849628301</v>
      </c>
      <c r="F2257">
        <f t="shared" si="253"/>
        <v>10.333333333333334</v>
      </c>
      <c r="G2257">
        <f t="shared" si="254"/>
        <v>6.1644153138345548</v>
      </c>
    </row>
    <row r="2258" spans="2:7" x14ac:dyDescent="0.25">
      <c r="B2258">
        <v>10</v>
      </c>
      <c r="C2258">
        <v>126</v>
      </c>
      <c r="D2258" t="s">
        <v>2250</v>
      </c>
      <c r="E2258">
        <v>1251273.4434310701</v>
      </c>
      <c r="F2258">
        <f t="shared" si="253"/>
        <v>10.416666666666666</v>
      </c>
      <c r="G2258">
        <f t="shared" si="254"/>
        <v>6.0973522273564047</v>
      </c>
    </row>
    <row r="2259" spans="2:7" x14ac:dyDescent="0.25">
      <c r="B2259">
        <v>10</v>
      </c>
      <c r="C2259">
        <v>127</v>
      </c>
      <c r="D2259" t="s">
        <v>2251</v>
      </c>
      <c r="E2259">
        <v>1507817.7332276499</v>
      </c>
      <c r="F2259">
        <f t="shared" ref="F2259:F2322" si="255">(C2259-1)*5/60</f>
        <v>10.5</v>
      </c>
      <c r="G2259">
        <f t="shared" ref="G2259:G2322" si="256">LOG10(E2259)</f>
        <v>6.1783488466812377</v>
      </c>
    </row>
    <row r="2260" spans="2:7" x14ac:dyDescent="0.25">
      <c r="B2260">
        <v>10</v>
      </c>
      <c r="C2260">
        <v>128</v>
      </c>
      <c r="D2260" t="s">
        <v>2252</v>
      </c>
      <c r="E2260">
        <v>1440383.38895549</v>
      </c>
      <c r="F2260">
        <f t="shared" si="255"/>
        <v>10.583333333333334</v>
      </c>
      <c r="G2260">
        <f t="shared" si="256"/>
        <v>6.1584781042803591</v>
      </c>
    </row>
    <row r="2261" spans="2:7" x14ac:dyDescent="0.25">
      <c r="B2261">
        <v>10</v>
      </c>
      <c r="C2261">
        <v>129</v>
      </c>
      <c r="D2261" t="s">
        <v>2253</v>
      </c>
      <c r="E2261">
        <v>1361545.5138791499</v>
      </c>
      <c r="F2261">
        <f t="shared" si="255"/>
        <v>10.666666666666666</v>
      </c>
      <c r="G2261">
        <f t="shared" si="256"/>
        <v>6.1340321635578663</v>
      </c>
    </row>
    <row r="2262" spans="2:7" x14ac:dyDescent="0.25">
      <c r="B2262">
        <v>10</v>
      </c>
      <c r="C2262">
        <v>130</v>
      </c>
      <c r="D2262" t="s">
        <v>2254</v>
      </c>
      <c r="E2262">
        <v>1564410.9639649901</v>
      </c>
      <c r="F2262">
        <f t="shared" si="255"/>
        <v>10.75</v>
      </c>
      <c r="G2262">
        <f t="shared" si="256"/>
        <v>6.1943508509855452</v>
      </c>
    </row>
    <row r="2263" spans="2:7" x14ac:dyDescent="0.25">
      <c r="B2263">
        <v>10</v>
      </c>
      <c r="C2263">
        <v>131</v>
      </c>
      <c r="D2263" t="s">
        <v>2255</v>
      </c>
      <c r="E2263">
        <v>1506472.16544068</v>
      </c>
      <c r="F2263">
        <f t="shared" si="255"/>
        <v>10.833333333333334</v>
      </c>
      <c r="G2263">
        <f t="shared" si="256"/>
        <v>6.1779611117762565</v>
      </c>
    </row>
    <row r="2264" spans="2:7" x14ac:dyDescent="0.25">
      <c r="B2264">
        <v>10</v>
      </c>
      <c r="C2264">
        <v>132</v>
      </c>
      <c r="D2264" t="s">
        <v>2256</v>
      </c>
      <c r="E2264">
        <v>1864813.1379786001</v>
      </c>
      <c r="F2264">
        <f t="shared" si="255"/>
        <v>10.916666666666666</v>
      </c>
      <c r="G2264">
        <f t="shared" si="256"/>
        <v>6.2706353202141027</v>
      </c>
    </row>
    <row r="2265" spans="2:7" x14ac:dyDescent="0.25">
      <c r="B2265">
        <v>10</v>
      </c>
      <c r="C2265">
        <v>133</v>
      </c>
      <c r="D2265" t="s">
        <v>2257</v>
      </c>
      <c r="E2265">
        <v>1572692.12304481</v>
      </c>
      <c r="F2265">
        <f t="shared" si="255"/>
        <v>11</v>
      </c>
      <c r="G2265">
        <f t="shared" si="256"/>
        <v>6.1966437115936364</v>
      </c>
    </row>
    <row r="2266" spans="2:7" x14ac:dyDescent="0.25">
      <c r="B2266">
        <v>10</v>
      </c>
      <c r="C2266">
        <v>134</v>
      </c>
      <c r="D2266" t="s">
        <v>2258</v>
      </c>
      <c r="E2266">
        <v>1643940.7982757499</v>
      </c>
      <c r="F2266">
        <f t="shared" si="255"/>
        <v>11.083333333333334</v>
      </c>
      <c r="G2266">
        <f t="shared" si="256"/>
        <v>6.2158861736388804</v>
      </c>
    </row>
    <row r="2267" spans="2:7" x14ac:dyDescent="0.25">
      <c r="B2267">
        <v>10</v>
      </c>
      <c r="C2267">
        <v>135</v>
      </c>
      <c r="D2267" t="s">
        <v>2259</v>
      </c>
      <c r="E2267">
        <v>1580653.6518286101</v>
      </c>
      <c r="F2267">
        <f t="shared" si="255"/>
        <v>11.166666666666666</v>
      </c>
      <c r="G2267">
        <f t="shared" si="256"/>
        <v>6.198836719029031</v>
      </c>
    </row>
    <row r="2268" spans="2:7" x14ac:dyDescent="0.25">
      <c r="B2268">
        <v>10</v>
      </c>
      <c r="C2268">
        <v>136</v>
      </c>
      <c r="D2268" t="s">
        <v>2260</v>
      </c>
      <c r="E2268">
        <v>1509069.5600657701</v>
      </c>
      <c r="F2268">
        <f t="shared" si="255"/>
        <v>11.25</v>
      </c>
      <c r="G2268">
        <f t="shared" si="256"/>
        <v>6.1787092588984951</v>
      </c>
    </row>
    <row r="2269" spans="2:7" x14ac:dyDescent="0.25">
      <c r="B2269">
        <v>10</v>
      </c>
      <c r="C2269">
        <v>137</v>
      </c>
      <c r="D2269" t="s">
        <v>2261</v>
      </c>
      <c r="E2269">
        <v>1845619.81231028</v>
      </c>
      <c r="F2269">
        <f t="shared" si="255"/>
        <v>11.333333333333334</v>
      </c>
      <c r="G2269">
        <f t="shared" si="256"/>
        <v>6.2661422435908678</v>
      </c>
    </row>
    <row r="2270" spans="2:7" x14ac:dyDescent="0.25">
      <c r="B2270">
        <v>10</v>
      </c>
      <c r="C2270">
        <v>138</v>
      </c>
      <c r="D2270" t="s">
        <v>2262</v>
      </c>
      <c r="E2270">
        <v>1412074.728806</v>
      </c>
      <c r="F2270">
        <f t="shared" si="255"/>
        <v>11.416666666666666</v>
      </c>
      <c r="G2270">
        <f t="shared" si="256"/>
        <v>6.1498576807450398</v>
      </c>
    </row>
    <row r="2271" spans="2:7" x14ac:dyDescent="0.25">
      <c r="B2271">
        <v>10</v>
      </c>
      <c r="C2271">
        <v>139</v>
      </c>
      <c r="D2271" t="s">
        <v>2263</v>
      </c>
      <c r="E2271">
        <v>1461490.3464584099</v>
      </c>
      <c r="F2271">
        <f t="shared" si="255"/>
        <v>11.5</v>
      </c>
      <c r="G2271">
        <f t="shared" si="256"/>
        <v>6.1647959510696513</v>
      </c>
    </row>
    <row r="2272" spans="2:7" x14ac:dyDescent="0.25">
      <c r="B2272">
        <v>10</v>
      </c>
      <c r="C2272">
        <v>140</v>
      </c>
      <c r="D2272" t="s">
        <v>2264</v>
      </c>
      <c r="E2272">
        <v>1733774.5329781601</v>
      </c>
      <c r="F2272">
        <f t="shared" si="255"/>
        <v>11.583333333333334</v>
      </c>
      <c r="G2272">
        <f t="shared" si="256"/>
        <v>6.2389926194089016</v>
      </c>
    </row>
    <row r="2273" spans="2:7" x14ac:dyDescent="0.25">
      <c r="B2273">
        <v>10</v>
      </c>
      <c r="C2273">
        <v>141</v>
      </c>
      <c r="D2273" t="s">
        <v>2265</v>
      </c>
      <c r="E2273">
        <v>1382690.42390195</v>
      </c>
      <c r="F2273">
        <f t="shared" si="255"/>
        <v>11.666666666666666</v>
      </c>
      <c r="G2273">
        <f t="shared" si="256"/>
        <v>6.140724955061625</v>
      </c>
    </row>
    <row r="2274" spans="2:7" x14ac:dyDescent="0.25">
      <c r="B2274">
        <v>10</v>
      </c>
      <c r="C2274">
        <v>142</v>
      </c>
      <c r="D2274" t="s">
        <v>2266</v>
      </c>
      <c r="E2274">
        <v>1426054.4167092701</v>
      </c>
      <c r="F2274">
        <f t="shared" si="255"/>
        <v>11.75</v>
      </c>
      <c r="G2274">
        <f t="shared" si="256"/>
        <v>6.1541360980443534</v>
      </c>
    </row>
    <row r="2275" spans="2:7" x14ac:dyDescent="0.25">
      <c r="B2275">
        <v>10</v>
      </c>
      <c r="C2275">
        <v>143</v>
      </c>
      <c r="D2275" t="s">
        <v>2267</v>
      </c>
      <c r="E2275">
        <v>1457567.77236393</v>
      </c>
      <c r="F2275">
        <f t="shared" si="255"/>
        <v>11.833333333333334</v>
      </c>
      <c r="G2275">
        <f t="shared" si="256"/>
        <v>6.1636287572419572</v>
      </c>
    </row>
    <row r="2276" spans="2:7" x14ac:dyDescent="0.25">
      <c r="B2276">
        <v>10</v>
      </c>
      <c r="C2276">
        <v>144</v>
      </c>
      <c r="D2276" t="s">
        <v>2268</v>
      </c>
      <c r="E2276">
        <v>1317500.1034697101</v>
      </c>
      <c r="F2276">
        <f t="shared" si="255"/>
        <v>11.916666666666666</v>
      </c>
      <c r="G2276">
        <f t="shared" si="256"/>
        <v>6.1197506579918501</v>
      </c>
    </row>
    <row r="2277" spans="2:7" x14ac:dyDescent="0.25">
      <c r="B2277">
        <v>10</v>
      </c>
      <c r="C2277">
        <v>145</v>
      </c>
      <c r="D2277" t="s">
        <v>2269</v>
      </c>
      <c r="E2277">
        <v>1392960.1417950401</v>
      </c>
      <c r="F2277">
        <f t="shared" si="255"/>
        <v>12</v>
      </c>
      <c r="G2277">
        <f t="shared" si="256"/>
        <v>6.1439386896858963</v>
      </c>
    </row>
    <row r="2278" spans="2:7" x14ac:dyDescent="0.25">
      <c r="B2278">
        <v>10</v>
      </c>
      <c r="C2278">
        <v>146</v>
      </c>
      <c r="D2278" t="s">
        <v>2270</v>
      </c>
      <c r="E2278">
        <v>1564887.0562162199</v>
      </c>
      <c r="F2278">
        <f t="shared" si="255"/>
        <v>12.083333333333334</v>
      </c>
      <c r="G2278">
        <f t="shared" si="256"/>
        <v>6.1944829983475724</v>
      </c>
    </row>
    <row r="2279" spans="2:7" x14ac:dyDescent="0.25">
      <c r="B2279">
        <v>10</v>
      </c>
      <c r="C2279">
        <v>147</v>
      </c>
      <c r="D2279" t="s">
        <v>2271</v>
      </c>
      <c r="E2279">
        <v>1396920.08505326</v>
      </c>
      <c r="F2279">
        <f t="shared" si="255"/>
        <v>12.166666666666666</v>
      </c>
      <c r="G2279">
        <f t="shared" si="256"/>
        <v>6.1451715617239744</v>
      </c>
    </row>
    <row r="2280" spans="2:7" x14ac:dyDescent="0.25">
      <c r="B2280">
        <v>10</v>
      </c>
      <c r="C2280">
        <v>148</v>
      </c>
      <c r="D2280" t="s">
        <v>2272</v>
      </c>
      <c r="E2280">
        <v>1387591.69641512</v>
      </c>
      <c r="F2280">
        <f t="shared" si="255"/>
        <v>12.25</v>
      </c>
      <c r="G2280">
        <f t="shared" si="256"/>
        <v>6.1422616922857012</v>
      </c>
    </row>
    <row r="2281" spans="2:7" x14ac:dyDescent="0.25">
      <c r="B2281">
        <v>10</v>
      </c>
      <c r="C2281">
        <v>149</v>
      </c>
      <c r="D2281" t="s">
        <v>2273</v>
      </c>
      <c r="E2281">
        <v>1615635.8559701701</v>
      </c>
      <c r="F2281">
        <f t="shared" si="255"/>
        <v>12.333333333333334</v>
      </c>
      <c r="G2281">
        <f t="shared" si="256"/>
        <v>6.2083434829463231</v>
      </c>
    </row>
    <row r="2282" spans="2:7" x14ac:dyDescent="0.25">
      <c r="B2282">
        <v>10</v>
      </c>
      <c r="C2282">
        <v>150</v>
      </c>
      <c r="D2282" t="s">
        <v>2274</v>
      </c>
      <c r="E2282">
        <v>1420651.2665502599</v>
      </c>
      <c r="F2282">
        <f t="shared" si="255"/>
        <v>12.416666666666666</v>
      </c>
      <c r="G2282">
        <f t="shared" si="256"/>
        <v>6.1524874828533873</v>
      </c>
    </row>
    <row r="2283" spans="2:7" x14ac:dyDescent="0.25">
      <c r="B2283">
        <v>10</v>
      </c>
      <c r="C2283">
        <v>151</v>
      </c>
      <c r="D2283" t="s">
        <v>2275</v>
      </c>
      <c r="E2283">
        <v>1397316.3748513199</v>
      </c>
      <c r="F2283">
        <f t="shared" si="255"/>
        <v>12.5</v>
      </c>
      <c r="G2283">
        <f t="shared" si="256"/>
        <v>6.1452947484879843</v>
      </c>
    </row>
    <row r="2284" spans="2:7" x14ac:dyDescent="0.25">
      <c r="B2284">
        <v>10</v>
      </c>
      <c r="C2284">
        <v>152</v>
      </c>
      <c r="D2284" t="s">
        <v>2276</v>
      </c>
      <c r="E2284">
        <v>1412602.0649484</v>
      </c>
      <c r="F2284">
        <f t="shared" si="255"/>
        <v>12.583333333333334</v>
      </c>
      <c r="G2284">
        <f t="shared" si="256"/>
        <v>6.1500198367693466</v>
      </c>
    </row>
    <row r="2285" spans="2:7" x14ac:dyDescent="0.25">
      <c r="B2285">
        <v>10</v>
      </c>
      <c r="C2285">
        <v>153</v>
      </c>
      <c r="D2285" t="s">
        <v>2277</v>
      </c>
      <c r="E2285">
        <v>1339986.2570369199</v>
      </c>
      <c r="F2285">
        <f t="shared" si="255"/>
        <v>12.666666666666666</v>
      </c>
      <c r="G2285">
        <f t="shared" si="256"/>
        <v>6.1271003442426908</v>
      </c>
    </row>
    <row r="2286" spans="2:7" x14ac:dyDescent="0.25">
      <c r="B2286">
        <v>10</v>
      </c>
      <c r="C2286">
        <v>154</v>
      </c>
      <c r="D2286" t="s">
        <v>2278</v>
      </c>
      <c r="E2286">
        <v>1315368.4870079199</v>
      </c>
      <c r="F2286">
        <f t="shared" si="255"/>
        <v>12.75</v>
      </c>
      <c r="G2286">
        <f t="shared" si="256"/>
        <v>6.1190474330207989</v>
      </c>
    </row>
    <row r="2287" spans="2:7" x14ac:dyDescent="0.25">
      <c r="B2287">
        <v>10</v>
      </c>
      <c r="C2287">
        <v>155</v>
      </c>
      <c r="D2287" t="s">
        <v>2279</v>
      </c>
      <c r="E2287">
        <v>1469992.00473146</v>
      </c>
      <c r="F2287">
        <f t="shared" si="255"/>
        <v>12.833333333333334</v>
      </c>
      <c r="G2287">
        <f t="shared" si="256"/>
        <v>6.1673149726322229</v>
      </c>
    </row>
    <row r="2288" spans="2:7" x14ac:dyDescent="0.25">
      <c r="B2288">
        <v>10</v>
      </c>
      <c r="C2288">
        <v>156</v>
      </c>
      <c r="D2288" t="s">
        <v>2280</v>
      </c>
      <c r="E2288">
        <v>1258415.1621600401</v>
      </c>
      <c r="F2288">
        <f t="shared" si="255"/>
        <v>12.916666666666666</v>
      </c>
      <c r="G2288">
        <f t="shared" si="256"/>
        <v>6.0998239422938463</v>
      </c>
    </row>
    <row r="2289" spans="2:7" x14ac:dyDescent="0.25">
      <c r="B2289">
        <v>10</v>
      </c>
      <c r="C2289">
        <v>157</v>
      </c>
      <c r="D2289" t="s">
        <v>2281</v>
      </c>
      <c r="E2289">
        <v>1263299.4620495201</v>
      </c>
      <c r="F2289">
        <f t="shared" si="255"/>
        <v>13</v>
      </c>
      <c r="G2289">
        <f t="shared" si="256"/>
        <v>6.101506311204461</v>
      </c>
    </row>
    <row r="2290" spans="2:7" x14ac:dyDescent="0.25">
      <c r="B2290">
        <v>10</v>
      </c>
      <c r="C2290">
        <v>158</v>
      </c>
      <c r="D2290" t="s">
        <v>2282</v>
      </c>
      <c r="E2290">
        <v>1431109.2571552701</v>
      </c>
      <c r="F2290">
        <f t="shared" si="255"/>
        <v>13.083333333333334</v>
      </c>
      <c r="G2290">
        <f t="shared" si="256"/>
        <v>6.1556727909703524</v>
      </c>
    </row>
    <row r="2291" spans="2:7" x14ac:dyDescent="0.25">
      <c r="B2291">
        <v>10</v>
      </c>
      <c r="C2291">
        <v>159</v>
      </c>
      <c r="D2291" t="s">
        <v>2283</v>
      </c>
      <c r="E2291">
        <v>1243458.9864817699</v>
      </c>
      <c r="F2291">
        <f t="shared" si="255"/>
        <v>13.166666666666666</v>
      </c>
      <c r="G2291">
        <f t="shared" si="256"/>
        <v>6.0946314653289972</v>
      </c>
    </row>
    <row r="2292" spans="2:7" x14ac:dyDescent="0.25">
      <c r="B2292">
        <v>10</v>
      </c>
      <c r="C2292">
        <v>160</v>
      </c>
      <c r="D2292" t="s">
        <v>2284</v>
      </c>
      <c r="E2292">
        <v>1337080.71903752</v>
      </c>
      <c r="F2292">
        <f t="shared" si="255"/>
        <v>13.25</v>
      </c>
      <c r="G2292">
        <f t="shared" si="256"/>
        <v>6.1261576262405963</v>
      </c>
    </row>
    <row r="2293" spans="2:7" x14ac:dyDescent="0.25">
      <c r="B2293">
        <v>10</v>
      </c>
      <c r="C2293">
        <v>161</v>
      </c>
      <c r="D2293" t="s">
        <v>2285</v>
      </c>
      <c r="E2293">
        <v>1608046.85335633</v>
      </c>
      <c r="F2293">
        <f t="shared" si="255"/>
        <v>13.333333333333334</v>
      </c>
      <c r="G2293">
        <f t="shared" si="256"/>
        <v>6.2062986985527742</v>
      </c>
    </row>
    <row r="2294" spans="2:7" x14ac:dyDescent="0.25">
      <c r="B2294">
        <v>10</v>
      </c>
      <c r="C2294">
        <v>162</v>
      </c>
      <c r="D2294" t="s">
        <v>2286</v>
      </c>
      <c r="E2294">
        <v>1391100.3108810801</v>
      </c>
      <c r="F2294">
        <f t="shared" si="255"/>
        <v>13.416666666666666</v>
      </c>
      <c r="G2294">
        <f t="shared" si="256"/>
        <v>6.1433584476709786</v>
      </c>
    </row>
    <row r="2295" spans="2:7" x14ac:dyDescent="0.25">
      <c r="B2295">
        <v>10</v>
      </c>
      <c r="C2295">
        <v>163</v>
      </c>
      <c r="D2295" t="s">
        <v>2287</v>
      </c>
      <c r="E2295">
        <v>1120158.3535762001</v>
      </c>
      <c r="F2295">
        <f t="shared" si="255"/>
        <v>13.5</v>
      </c>
      <c r="G2295">
        <f t="shared" si="256"/>
        <v>6.0492794219764745</v>
      </c>
    </row>
    <row r="2296" spans="2:7" x14ac:dyDescent="0.25">
      <c r="B2296">
        <v>10</v>
      </c>
      <c r="C2296">
        <v>164</v>
      </c>
      <c r="D2296" t="s">
        <v>2288</v>
      </c>
      <c r="E2296">
        <v>1451372.3633179599</v>
      </c>
      <c r="F2296">
        <f t="shared" si="255"/>
        <v>13.583333333333334</v>
      </c>
      <c r="G2296">
        <f t="shared" si="256"/>
        <v>6.1617788490936141</v>
      </c>
    </row>
    <row r="2297" spans="2:7" x14ac:dyDescent="0.25">
      <c r="B2297">
        <v>10</v>
      </c>
      <c r="C2297">
        <v>165</v>
      </c>
      <c r="D2297" t="s">
        <v>2289</v>
      </c>
      <c r="E2297">
        <v>1220733.4476932599</v>
      </c>
      <c r="F2297">
        <f t="shared" si="255"/>
        <v>13.666666666666666</v>
      </c>
      <c r="G2297">
        <f t="shared" si="256"/>
        <v>6.0866208442613292</v>
      </c>
    </row>
    <row r="2298" spans="2:7" x14ac:dyDescent="0.25">
      <c r="B2298">
        <v>10</v>
      </c>
      <c r="C2298">
        <v>166</v>
      </c>
      <c r="D2298" t="s">
        <v>2290</v>
      </c>
      <c r="E2298">
        <v>1325957.3008017901</v>
      </c>
      <c r="F2298">
        <f t="shared" si="255"/>
        <v>13.75</v>
      </c>
      <c r="G2298">
        <f t="shared" si="256"/>
        <v>6.1225295389068064</v>
      </c>
    </row>
    <row r="2299" spans="2:7" x14ac:dyDescent="0.25">
      <c r="B2299">
        <v>10</v>
      </c>
      <c r="C2299">
        <v>167</v>
      </c>
      <c r="D2299" t="s">
        <v>2291</v>
      </c>
      <c r="E2299">
        <v>1182965.69820083</v>
      </c>
      <c r="F2299">
        <f t="shared" si="255"/>
        <v>13.833333333333334</v>
      </c>
      <c r="G2299">
        <f t="shared" si="256"/>
        <v>6.0729721518146773</v>
      </c>
    </row>
    <row r="2300" spans="2:7" x14ac:dyDescent="0.25">
      <c r="B2300">
        <v>10</v>
      </c>
      <c r="C2300">
        <v>168</v>
      </c>
      <c r="D2300" t="s">
        <v>2292</v>
      </c>
      <c r="E2300">
        <v>1507920.5987889301</v>
      </c>
      <c r="F2300">
        <f t="shared" si="255"/>
        <v>13.916666666666666</v>
      </c>
      <c r="G2300">
        <f t="shared" si="256"/>
        <v>6.1783784738840923</v>
      </c>
    </row>
    <row r="2301" spans="2:7" x14ac:dyDescent="0.25">
      <c r="B2301">
        <v>10</v>
      </c>
      <c r="C2301">
        <v>169</v>
      </c>
      <c r="D2301" t="s">
        <v>2293</v>
      </c>
      <c r="E2301">
        <v>1350449.1330076701</v>
      </c>
      <c r="F2301">
        <f t="shared" si="255"/>
        <v>14</v>
      </c>
      <c r="G2301">
        <f t="shared" si="256"/>
        <v>6.1304782303819465</v>
      </c>
    </row>
    <row r="2302" spans="2:7" x14ac:dyDescent="0.25">
      <c r="B2302">
        <v>10</v>
      </c>
      <c r="C2302">
        <v>170</v>
      </c>
      <c r="D2302" t="s">
        <v>2294</v>
      </c>
      <c r="E2302">
        <v>1133964.89713975</v>
      </c>
      <c r="F2302">
        <f t="shared" si="255"/>
        <v>14.083333333333334</v>
      </c>
      <c r="G2302">
        <f t="shared" si="256"/>
        <v>6.0545996108051563</v>
      </c>
    </row>
    <row r="2303" spans="2:7" x14ac:dyDescent="0.25">
      <c r="B2303">
        <v>10</v>
      </c>
      <c r="C2303">
        <v>171</v>
      </c>
      <c r="D2303" t="s">
        <v>2295</v>
      </c>
      <c r="E2303">
        <v>1266214.4533964701</v>
      </c>
      <c r="F2303">
        <f t="shared" si="255"/>
        <v>14.166666666666666</v>
      </c>
      <c r="G2303">
        <f t="shared" si="256"/>
        <v>6.1025072665338227</v>
      </c>
    </row>
    <row r="2304" spans="2:7" x14ac:dyDescent="0.25">
      <c r="B2304">
        <v>10</v>
      </c>
      <c r="C2304">
        <v>172</v>
      </c>
      <c r="D2304" t="s">
        <v>2296</v>
      </c>
      <c r="E2304">
        <v>1112790.73708193</v>
      </c>
      <c r="F2304">
        <f t="shared" si="255"/>
        <v>14.25</v>
      </c>
      <c r="G2304">
        <f t="shared" si="256"/>
        <v>6.0464135019130456</v>
      </c>
    </row>
    <row r="2305" spans="2:7" x14ac:dyDescent="0.25">
      <c r="B2305">
        <v>10</v>
      </c>
      <c r="C2305">
        <v>173</v>
      </c>
      <c r="D2305" t="s">
        <v>2297</v>
      </c>
      <c r="E2305">
        <v>1132110.33235235</v>
      </c>
      <c r="F2305">
        <f t="shared" si="255"/>
        <v>14.333333333333334</v>
      </c>
      <c r="G2305">
        <f t="shared" si="256"/>
        <v>6.0538887540579145</v>
      </c>
    </row>
    <row r="2306" spans="2:7" x14ac:dyDescent="0.25">
      <c r="B2306">
        <v>10</v>
      </c>
      <c r="C2306">
        <v>174</v>
      </c>
      <c r="D2306" t="s">
        <v>2298</v>
      </c>
      <c r="E2306">
        <v>1364601.9750294799</v>
      </c>
      <c r="F2306">
        <f t="shared" si="255"/>
        <v>14.416666666666666</v>
      </c>
      <c r="G2306">
        <f t="shared" si="256"/>
        <v>6.1350059955118077</v>
      </c>
    </row>
    <row r="2307" spans="2:7" x14ac:dyDescent="0.25">
      <c r="B2307">
        <v>10</v>
      </c>
      <c r="C2307">
        <v>175</v>
      </c>
      <c r="D2307" t="s">
        <v>2299</v>
      </c>
      <c r="E2307">
        <v>1398960.9368076699</v>
      </c>
      <c r="F2307">
        <f t="shared" si="255"/>
        <v>14.5</v>
      </c>
      <c r="G2307">
        <f t="shared" si="256"/>
        <v>6.145805587854424</v>
      </c>
    </row>
    <row r="2308" spans="2:7" x14ac:dyDescent="0.25">
      <c r="B2308">
        <v>10</v>
      </c>
      <c r="C2308">
        <v>176</v>
      </c>
      <c r="D2308" t="s">
        <v>2300</v>
      </c>
      <c r="E2308">
        <v>1206807.0618489201</v>
      </c>
      <c r="F2308">
        <f t="shared" si="255"/>
        <v>14.583333333333334</v>
      </c>
      <c r="G2308">
        <f t="shared" si="256"/>
        <v>6.081637842862782</v>
      </c>
    </row>
    <row r="2309" spans="2:7" x14ac:dyDescent="0.25">
      <c r="B2309">
        <v>10</v>
      </c>
      <c r="C2309">
        <v>177</v>
      </c>
      <c r="D2309" t="s">
        <v>2301</v>
      </c>
      <c r="E2309">
        <v>1014628.9127011</v>
      </c>
      <c r="F2309">
        <f t="shared" si="255"/>
        <v>14.666666666666666</v>
      </c>
      <c r="G2309">
        <f t="shared" si="256"/>
        <v>6.0063072337429046</v>
      </c>
    </row>
    <row r="2310" spans="2:7" x14ac:dyDescent="0.25">
      <c r="B2310">
        <v>10</v>
      </c>
      <c r="C2310">
        <v>178</v>
      </c>
      <c r="D2310" t="s">
        <v>2302</v>
      </c>
      <c r="E2310">
        <v>1056475.8750555101</v>
      </c>
      <c r="F2310">
        <f t="shared" si="255"/>
        <v>14.75</v>
      </c>
      <c r="G2310">
        <f t="shared" si="256"/>
        <v>6.0238595842563933</v>
      </c>
    </row>
    <row r="2311" spans="2:7" x14ac:dyDescent="0.25">
      <c r="B2311">
        <v>10</v>
      </c>
      <c r="C2311">
        <v>179</v>
      </c>
      <c r="D2311" t="s">
        <v>2303</v>
      </c>
      <c r="E2311">
        <v>1172710.2731310599</v>
      </c>
      <c r="F2311">
        <f t="shared" si="255"/>
        <v>14.833333333333334</v>
      </c>
      <c r="G2311">
        <f t="shared" si="256"/>
        <v>6.0691907296582528</v>
      </c>
    </row>
    <row r="2312" spans="2:7" x14ac:dyDescent="0.25">
      <c r="B2312">
        <v>10</v>
      </c>
      <c r="C2312">
        <v>180</v>
      </c>
      <c r="D2312" t="s">
        <v>2304</v>
      </c>
      <c r="E2312">
        <v>1193440.20427863</v>
      </c>
      <c r="F2312">
        <f t="shared" si="255"/>
        <v>14.916666666666666</v>
      </c>
      <c r="G2312">
        <f t="shared" si="256"/>
        <v>6.0768006641451269</v>
      </c>
    </row>
    <row r="2313" spans="2:7" x14ac:dyDescent="0.25">
      <c r="B2313">
        <v>10</v>
      </c>
      <c r="C2313">
        <v>181</v>
      </c>
      <c r="D2313" t="s">
        <v>2305</v>
      </c>
      <c r="E2313">
        <v>1332619.1394456699</v>
      </c>
      <c r="F2313">
        <f t="shared" si="255"/>
        <v>15</v>
      </c>
      <c r="G2313">
        <f t="shared" si="256"/>
        <v>6.1247060464347065</v>
      </c>
    </row>
    <row r="2314" spans="2:7" x14ac:dyDescent="0.25">
      <c r="B2314">
        <v>10</v>
      </c>
      <c r="C2314">
        <v>182</v>
      </c>
      <c r="D2314" t="s">
        <v>2306</v>
      </c>
      <c r="E2314">
        <v>1145486.75705621</v>
      </c>
      <c r="F2314">
        <f t="shared" si="255"/>
        <v>15.083333333333334</v>
      </c>
      <c r="G2314">
        <f t="shared" si="256"/>
        <v>6.0589900726867807</v>
      </c>
    </row>
    <row r="2315" spans="2:7" x14ac:dyDescent="0.25">
      <c r="B2315">
        <v>10</v>
      </c>
      <c r="C2315">
        <v>183</v>
      </c>
      <c r="D2315" t="s">
        <v>2307</v>
      </c>
      <c r="E2315">
        <v>1267662.7834724099</v>
      </c>
      <c r="F2315">
        <f t="shared" si="255"/>
        <v>15.166666666666666</v>
      </c>
      <c r="G2315">
        <f t="shared" si="256"/>
        <v>6.1030037403323982</v>
      </c>
    </row>
    <row r="2316" spans="2:7" x14ac:dyDescent="0.25">
      <c r="B2316">
        <v>10</v>
      </c>
      <c r="C2316">
        <v>184</v>
      </c>
      <c r="D2316" t="s">
        <v>2308</v>
      </c>
      <c r="E2316">
        <v>1242538.7515275499</v>
      </c>
      <c r="F2316">
        <f t="shared" si="255"/>
        <v>15.25</v>
      </c>
      <c r="G2316">
        <f t="shared" si="256"/>
        <v>6.0943099421233917</v>
      </c>
    </row>
    <row r="2317" spans="2:7" x14ac:dyDescent="0.25">
      <c r="B2317">
        <v>10</v>
      </c>
      <c r="C2317">
        <v>185</v>
      </c>
      <c r="D2317" t="s">
        <v>2309</v>
      </c>
      <c r="E2317">
        <v>1181743.6787159999</v>
      </c>
      <c r="F2317">
        <f t="shared" si="255"/>
        <v>15.333333333333334</v>
      </c>
      <c r="G2317">
        <f t="shared" si="256"/>
        <v>6.0725232878896103</v>
      </c>
    </row>
    <row r="2318" spans="2:7" x14ac:dyDescent="0.25">
      <c r="B2318">
        <v>10</v>
      </c>
      <c r="C2318">
        <v>186</v>
      </c>
      <c r="D2318" t="s">
        <v>2310</v>
      </c>
      <c r="E2318">
        <v>1064358.2671423799</v>
      </c>
      <c r="F2318">
        <f t="shared" si="255"/>
        <v>15.416666666666666</v>
      </c>
      <c r="G2318">
        <f t="shared" si="256"/>
        <v>6.0270878377836201</v>
      </c>
    </row>
    <row r="2319" spans="2:7" x14ac:dyDescent="0.25">
      <c r="B2319">
        <v>10</v>
      </c>
      <c r="C2319">
        <v>187</v>
      </c>
      <c r="D2319" t="s">
        <v>2311</v>
      </c>
      <c r="E2319">
        <v>1175832.9383099701</v>
      </c>
      <c r="F2319">
        <f t="shared" si="255"/>
        <v>15.5</v>
      </c>
      <c r="G2319">
        <f t="shared" si="256"/>
        <v>6.0703456218046714</v>
      </c>
    </row>
    <row r="2320" spans="2:7" x14ac:dyDescent="0.25">
      <c r="B2320">
        <v>10</v>
      </c>
      <c r="C2320">
        <v>188</v>
      </c>
      <c r="D2320" t="s">
        <v>2312</v>
      </c>
      <c r="E2320">
        <v>1276107.9843039</v>
      </c>
      <c r="F2320">
        <f t="shared" si="255"/>
        <v>15.583333333333334</v>
      </c>
      <c r="G2320">
        <f t="shared" si="256"/>
        <v>6.1058874259549301</v>
      </c>
    </row>
    <row r="2321" spans="2:7" x14ac:dyDescent="0.25">
      <c r="B2321">
        <v>10</v>
      </c>
      <c r="C2321">
        <v>189</v>
      </c>
      <c r="D2321" t="s">
        <v>2313</v>
      </c>
      <c r="E2321">
        <v>1201740.4969470301</v>
      </c>
      <c r="F2321">
        <f t="shared" si="255"/>
        <v>15.666666666666666</v>
      </c>
      <c r="G2321">
        <f t="shared" si="256"/>
        <v>6.0798106965258487</v>
      </c>
    </row>
    <row r="2322" spans="2:7" x14ac:dyDescent="0.25">
      <c r="B2322">
        <v>10</v>
      </c>
      <c r="C2322">
        <v>190</v>
      </c>
      <c r="D2322" t="s">
        <v>2314</v>
      </c>
      <c r="E2322">
        <v>1323177.0096461501</v>
      </c>
      <c r="F2322">
        <f t="shared" si="255"/>
        <v>15.75</v>
      </c>
      <c r="G2322">
        <f t="shared" si="256"/>
        <v>6.1216179463570848</v>
      </c>
    </row>
    <row r="2323" spans="2:7" x14ac:dyDescent="0.25">
      <c r="B2323">
        <v>10</v>
      </c>
      <c r="C2323">
        <v>191</v>
      </c>
      <c r="D2323" t="s">
        <v>2315</v>
      </c>
      <c r="E2323">
        <v>969771.21343183599</v>
      </c>
      <c r="F2323">
        <f t="shared" ref="F2323:F2386" si="257">(C2323-1)*5/60</f>
        <v>15.833333333333334</v>
      </c>
      <c r="G2323">
        <f t="shared" ref="G2323:G2386" si="258">LOG10(E2323)</f>
        <v>5.9866692884274162</v>
      </c>
    </row>
    <row r="2324" spans="2:7" x14ac:dyDescent="0.25">
      <c r="B2324">
        <v>10</v>
      </c>
      <c r="C2324">
        <v>192</v>
      </c>
      <c r="D2324" t="s">
        <v>2316</v>
      </c>
      <c r="E2324">
        <v>1247225.18160022</v>
      </c>
      <c r="F2324">
        <f t="shared" si="257"/>
        <v>15.916666666666666</v>
      </c>
      <c r="G2324">
        <f t="shared" si="258"/>
        <v>6.0959448707180037</v>
      </c>
    </row>
    <row r="2325" spans="2:7" x14ac:dyDescent="0.25">
      <c r="B2325">
        <v>10</v>
      </c>
      <c r="C2325">
        <v>193</v>
      </c>
      <c r="D2325" t="s">
        <v>2317</v>
      </c>
      <c r="E2325">
        <v>1122704.90140984</v>
      </c>
      <c r="F2325">
        <f t="shared" si="257"/>
        <v>16</v>
      </c>
      <c r="G2325">
        <f t="shared" si="258"/>
        <v>6.05026561865595</v>
      </c>
    </row>
    <row r="2326" spans="2:7" x14ac:dyDescent="0.25">
      <c r="B2326">
        <v>10</v>
      </c>
      <c r="C2326">
        <v>194</v>
      </c>
      <c r="D2326" t="s">
        <v>2318</v>
      </c>
      <c r="E2326">
        <v>1260947.8965942799</v>
      </c>
      <c r="F2326">
        <f t="shared" si="257"/>
        <v>16.083333333333332</v>
      </c>
      <c r="G2326">
        <f t="shared" si="258"/>
        <v>6.1006971415381139</v>
      </c>
    </row>
    <row r="2327" spans="2:7" x14ac:dyDescent="0.25">
      <c r="B2327">
        <v>10</v>
      </c>
      <c r="C2327">
        <v>195</v>
      </c>
      <c r="D2327" t="s">
        <v>2319</v>
      </c>
      <c r="E2327">
        <v>1210343.6693235801</v>
      </c>
      <c r="F2327">
        <f t="shared" si="257"/>
        <v>16.166666666666668</v>
      </c>
      <c r="G2327">
        <f t="shared" si="258"/>
        <v>6.0829087029602604</v>
      </c>
    </row>
    <row r="2328" spans="2:7" x14ac:dyDescent="0.25">
      <c r="B2328">
        <v>10</v>
      </c>
      <c r="C2328">
        <v>196</v>
      </c>
      <c r="D2328" t="s">
        <v>2320</v>
      </c>
      <c r="E2328">
        <v>1197193.8501877901</v>
      </c>
      <c r="F2328">
        <f t="shared" si="257"/>
        <v>16.25</v>
      </c>
      <c r="G2328">
        <f t="shared" si="258"/>
        <v>6.0781644772657417</v>
      </c>
    </row>
    <row r="2329" spans="2:7" x14ac:dyDescent="0.25">
      <c r="B2329">
        <v>10</v>
      </c>
      <c r="C2329">
        <v>197</v>
      </c>
      <c r="D2329" t="s">
        <v>2321</v>
      </c>
      <c r="E2329">
        <v>1142453.8554161501</v>
      </c>
      <c r="F2329">
        <f t="shared" si="257"/>
        <v>16.333333333333332</v>
      </c>
      <c r="G2329">
        <f t="shared" si="258"/>
        <v>6.0578386676102882</v>
      </c>
    </row>
    <row r="2330" spans="2:7" x14ac:dyDescent="0.25">
      <c r="B2330">
        <v>10</v>
      </c>
      <c r="C2330">
        <v>198</v>
      </c>
      <c r="D2330" t="s">
        <v>2322</v>
      </c>
      <c r="E2330">
        <v>1380571.05656101</v>
      </c>
      <c r="F2330">
        <f t="shared" si="257"/>
        <v>16.416666666666668</v>
      </c>
      <c r="G2330">
        <f t="shared" si="258"/>
        <v>6.1400587642372768</v>
      </c>
    </row>
    <row r="2331" spans="2:7" x14ac:dyDescent="0.25">
      <c r="B2331">
        <v>10</v>
      </c>
      <c r="C2331">
        <v>199</v>
      </c>
      <c r="D2331" t="s">
        <v>2323</v>
      </c>
      <c r="E2331">
        <v>1171208.5051724899</v>
      </c>
      <c r="F2331">
        <f t="shared" si="257"/>
        <v>16.5</v>
      </c>
      <c r="G2331">
        <f t="shared" si="258"/>
        <v>6.06863421751902</v>
      </c>
    </row>
    <row r="2332" spans="2:7" x14ac:dyDescent="0.25">
      <c r="B2332">
        <v>10</v>
      </c>
      <c r="C2332">
        <v>200</v>
      </c>
      <c r="D2332" t="s">
        <v>2324</v>
      </c>
      <c r="E2332">
        <v>1114951.1029455501</v>
      </c>
      <c r="F2332">
        <f t="shared" si="257"/>
        <v>16.583333333333332</v>
      </c>
      <c r="G2332">
        <f t="shared" si="258"/>
        <v>6.0472558214769361</v>
      </c>
    </row>
    <row r="2333" spans="2:7" x14ac:dyDescent="0.25">
      <c r="B2333">
        <v>10</v>
      </c>
      <c r="C2333">
        <v>201</v>
      </c>
      <c r="D2333" t="s">
        <v>2325</v>
      </c>
      <c r="E2333">
        <v>1255495.6239457601</v>
      </c>
      <c r="F2333">
        <f t="shared" si="257"/>
        <v>16.666666666666668</v>
      </c>
      <c r="G2333">
        <f t="shared" si="258"/>
        <v>6.0988152033097771</v>
      </c>
    </row>
    <row r="2334" spans="2:7" x14ac:dyDescent="0.25">
      <c r="B2334">
        <v>10</v>
      </c>
      <c r="C2334">
        <v>202</v>
      </c>
      <c r="D2334" t="s">
        <v>2326</v>
      </c>
      <c r="E2334">
        <v>1166510.7236649899</v>
      </c>
      <c r="F2334">
        <f t="shared" si="257"/>
        <v>16.75</v>
      </c>
      <c r="G2334">
        <f t="shared" si="258"/>
        <v>6.0668887355919434</v>
      </c>
    </row>
    <row r="2335" spans="2:7" x14ac:dyDescent="0.25">
      <c r="B2335">
        <v>10</v>
      </c>
      <c r="C2335">
        <v>203</v>
      </c>
      <c r="D2335" t="s">
        <v>2327</v>
      </c>
      <c r="E2335">
        <v>983711.94308064005</v>
      </c>
      <c r="F2335">
        <f t="shared" si="257"/>
        <v>16.833333333333332</v>
      </c>
      <c r="G2335">
        <f t="shared" si="258"/>
        <v>5.9928679441170267</v>
      </c>
    </row>
    <row r="2336" spans="2:7" x14ac:dyDescent="0.25">
      <c r="B2336">
        <v>10</v>
      </c>
      <c r="C2336">
        <v>204</v>
      </c>
      <c r="D2336" t="s">
        <v>2328</v>
      </c>
      <c r="E2336">
        <v>1046391.34170033</v>
      </c>
      <c r="F2336">
        <f t="shared" si="257"/>
        <v>16.916666666666668</v>
      </c>
      <c r="G2336">
        <f t="shared" si="258"/>
        <v>6.0196941374525483</v>
      </c>
    </row>
    <row r="2337" spans="2:7" x14ac:dyDescent="0.25">
      <c r="B2337">
        <v>10</v>
      </c>
      <c r="C2337">
        <v>205</v>
      </c>
      <c r="D2337" t="s">
        <v>2329</v>
      </c>
      <c r="E2337">
        <v>1136392.2048350901</v>
      </c>
      <c r="F2337">
        <f t="shared" si="257"/>
        <v>17</v>
      </c>
      <c r="G2337">
        <f t="shared" si="258"/>
        <v>6.0555282459865571</v>
      </c>
    </row>
    <row r="2338" spans="2:7" x14ac:dyDescent="0.25">
      <c r="B2338">
        <v>10</v>
      </c>
      <c r="C2338">
        <v>206</v>
      </c>
      <c r="D2338" t="s">
        <v>2330</v>
      </c>
      <c r="E2338">
        <v>992160.40725454898</v>
      </c>
      <c r="F2338">
        <f t="shared" si="257"/>
        <v>17.083333333333332</v>
      </c>
      <c r="G2338">
        <f t="shared" si="258"/>
        <v>5.9965818922688481</v>
      </c>
    </row>
    <row r="2339" spans="2:7" x14ac:dyDescent="0.25">
      <c r="B2339">
        <v>10</v>
      </c>
      <c r="C2339">
        <v>207</v>
      </c>
      <c r="D2339" t="s">
        <v>2331</v>
      </c>
      <c r="E2339">
        <v>1267626.15860041</v>
      </c>
      <c r="F2339">
        <f t="shared" si="257"/>
        <v>17.166666666666668</v>
      </c>
      <c r="G2339">
        <f t="shared" si="258"/>
        <v>6.1029911926660967</v>
      </c>
    </row>
    <row r="2340" spans="2:7" x14ac:dyDescent="0.25">
      <c r="B2340">
        <v>10</v>
      </c>
      <c r="C2340">
        <v>208</v>
      </c>
      <c r="D2340" t="s">
        <v>2332</v>
      </c>
      <c r="E2340">
        <v>1179846.41779843</v>
      </c>
      <c r="F2340">
        <f t="shared" si="257"/>
        <v>17.25</v>
      </c>
      <c r="G2340">
        <f t="shared" si="258"/>
        <v>6.0718254782860575</v>
      </c>
    </row>
    <row r="2341" spans="2:7" x14ac:dyDescent="0.25">
      <c r="B2341">
        <v>10</v>
      </c>
      <c r="C2341">
        <v>209</v>
      </c>
      <c r="D2341" t="s">
        <v>2333</v>
      </c>
      <c r="E2341">
        <v>1185333.8599512901</v>
      </c>
      <c r="F2341">
        <f t="shared" si="257"/>
        <v>17.333333333333332</v>
      </c>
      <c r="G2341">
        <f t="shared" si="258"/>
        <v>6.0738406905261133</v>
      </c>
    </row>
    <row r="2342" spans="2:7" x14ac:dyDescent="0.25">
      <c r="B2342">
        <v>10</v>
      </c>
      <c r="C2342">
        <v>210</v>
      </c>
      <c r="D2342" t="s">
        <v>2334</v>
      </c>
      <c r="E2342">
        <v>1039729.29311636</v>
      </c>
      <c r="F2342">
        <f t="shared" si="257"/>
        <v>17.416666666666668</v>
      </c>
      <c r="G2342">
        <f t="shared" si="258"/>
        <v>6.0169202798666408</v>
      </c>
    </row>
    <row r="2343" spans="2:7" x14ac:dyDescent="0.25">
      <c r="B2343">
        <v>10</v>
      </c>
      <c r="C2343">
        <v>211</v>
      </c>
      <c r="D2343" t="s">
        <v>2335</v>
      </c>
      <c r="E2343">
        <v>1104109.57832888</v>
      </c>
      <c r="F2343">
        <f t="shared" si="257"/>
        <v>17.5</v>
      </c>
      <c r="G2343">
        <f t="shared" si="258"/>
        <v>6.043012177471053</v>
      </c>
    </row>
    <row r="2344" spans="2:7" x14ac:dyDescent="0.25">
      <c r="B2344">
        <v>10</v>
      </c>
      <c r="C2344">
        <v>212</v>
      </c>
      <c r="D2344" t="s">
        <v>2336</v>
      </c>
      <c r="E2344">
        <v>1144906.8006819501</v>
      </c>
      <c r="F2344">
        <f t="shared" si="257"/>
        <v>17.583333333333332</v>
      </c>
      <c r="G2344">
        <f t="shared" si="258"/>
        <v>6.0587701350628569</v>
      </c>
    </row>
    <row r="2345" spans="2:7" x14ac:dyDescent="0.25">
      <c r="B2345">
        <v>10</v>
      </c>
      <c r="C2345">
        <v>213</v>
      </c>
      <c r="D2345" t="s">
        <v>2337</v>
      </c>
      <c r="E2345">
        <v>1314767.02727186</v>
      </c>
      <c r="F2345">
        <f t="shared" si="257"/>
        <v>17.666666666666668</v>
      </c>
      <c r="G2345">
        <f t="shared" si="258"/>
        <v>6.1188488039786124</v>
      </c>
    </row>
    <row r="2346" spans="2:7" x14ac:dyDescent="0.25">
      <c r="B2346">
        <v>10</v>
      </c>
      <c r="C2346">
        <v>214</v>
      </c>
      <c r="D2346" t="s">
        <v>2338</v>
      </c>
      <c r="E2346">
        <v>1215187.9314137299</v>
      </c>
      <c r="F2346">
        <f t="shared" si="257"/>
        <v>17.75</v>
      </c>
      <c r="G2346">
        <f t="shared" si="258"/>
        <v>6.0846434476993245</v>
      </c>
    </row>
    <row r="2347" spans="2:7" x14ac:dyDescent="0.25">
      <c r="B2347">
        <v>10</v>
      </c>
      <c r="C2347">
        <v>215</v>
      </c>
      <c r="D2347" t="s">
        <v>2339</v>
      </c>
      <c r="E2347">
        <v>1222629.74541139</v>
      </c>
      <c r="F2347">
        <f t="shared" si="257"/>
        <v>17.833333333333332</v>
      </c>
      <c r="G2347">
        <f t="shared" si="258"/>
        <v>6.0872949575513262</v>
      </c>
    </row>
    <row r="2348" spans="2:7" x14ac:dyDescent="0.25">
      <c r="B2348">
        <v>10</v>
      </c>
      <c r="C2348">
        <v>216</v>
      </c>
      <c r="D2348" t="s">
        <v>2340</v>
      </c>
      <c r="E2348">
        <v>1326809.6220040801</v>
      </c>
      <c r="F2348">
        <f t="shared" si="257"/>
        <v>17.916666666666668</v>
      </c>
      <c r="G2348">
        <f t="shared" si="258"/>
        <v>6.1228086123561303</v>
      </c>
    </row>
    <row r="2349" spans="2:7" x14ac:dyDescent="0.25">
      <c r="B2349">
        <v>10</v>
      </c>
      <c r="C2349">
        <v>217</v>
      </c>
      <c r="D2349" t="s">
        <v>2341</v>
      </c>
      <c r="E2349">
        <v>1206041.8832159899</v>
      </c>
      <c r="F2349">
        <f t="shared" si="257"/>
        <v>18</v>
      </c>
      <c r="G2349">
        <f t="shared" si="258"/>
        <v>6.081362390170419</v>
      </c>
    </row>
    <row r="2350" spans="2:7" x14ac:dyDescent="0.25">
      <c r="B2350">
        <v>10</v>
      </c>
      <c r="C2350">
        <v>218</v>
      </c>
      <c r="D2350" t="s">
        <v>2342</v>
      </c>
      <c r="E2350">
        <v>1167962.9280870501</v>
      </c>
      <c r="F2350">
        <f t="shared" si="257"/>
        <v>18.083333333333332</v>
      </c>
      <c r="G2350">
        <f t="shared" si="258"/>
        <v>6.0674290582021175</v>
      </c>
    </row>
    <row r="2351" spans="2:7" x14ac:dyDescent="0.25">
      <c r="B2351">
        <v>10</v>
      </c>
      <c r="C2351">
        <v>219</v>
      </c>
      <c r="D2351" t="s">
        <v>2343</v>
      </c>
      <c r="E2351">
        <v>1119335.90431045</v>
      </c>
      <c r="F2351">
        <f t="shared" si="257"/>
        <v>18.166666666666668</v>
      </c>
      <c r="G2351">
        <f t="shared" si="258"/>
        <v>6.0489604346046066</v>
      </c>
    </row>
    <row r="2352" spans="2:7" x14ac:dyDescent="0.25">
      <c r="B2352">
        <v>10</v>
      </c>
      <c r="C2352">
        <v>220</v>
      </c>
      <c r="D2352" t="s">
        <v>2344</v>
      </c>
      <c r="E2352">
        <v>1140862.20002033</v>
      </c>
      <c r="F2352">
        <f t="shared" si="257"/>
        <v>18.25</v>
      </c>
      <c r="G2352">
        <f t="shared" si="258"/>
        <v>6.0572331909695798</v>
      </c>
    </row>
    <row r="2353" spans="2:7" x14ac:dyDescent="0.25">
      <c r="B2353">
        <v>10</v>
      </c>
      <c r="C2353">
        <v>221</v>
      </c>
      <c r="D2353" t="s">
        <v>2345</v>
      </c>
      <c r="E2353">
        <v>1081124.6327607499</v>
      </c>
      <c r="F2353">
        <f t="shared" si="257"/>
        <v>18.333333333333332</v>
      </c>
      <c r="G2353">
        <f t="shared" si="258"/>
        <v>6.033875762593663</v>
      </c>
    </row>
    <row r="2354" spans="2:7" x14ac:dyDescent="0.25">
      <c r="B2354">
        <v>10</v>
      </c>
      <c r="C2354">
        <v>222</v>
      </c>
      <c r="D2354" t="s">
        <v>2346</v>
      </c>
      <c r="E2354">
        <v>987009.52684194897</v>
      </c>
      <c r="F2354">
        <f t="shared" si="257"/>
        <v>18.416666666666668</v>
      </c>
      <c r="G2354">
        <f t="shared" si="258"/>
        <v>5.9943213445996477</v>
      </c>
    </row>
    <row r="2355" spans="2:7" x14ac:dyDescent="0.25">
      <c r="B2355">
        <v>10</v>
      </c>
      <c r="C2355">
        <v>223</v>
      </c>
      <c r="D2355" t="s">
        <v>2347</v>
      </c>
      <c r="E2355">
        <v>1064186.44298655</v>
      </c>
      <c r="F2355">
        <f t="shared" si="257"/>
        <v>18.5</v>
      </c>
      <c r="G2355">
        <f t="shared" si="258"/>
        <v>6.0270177220068248</v>
      </c>
    </row>
    <row r="2356" spans="2:7" x14ac:dyDescent="0.25">
      <c r="B2356">
        <v>10</v>
      </c>
      <c r="C2356">
        <v>224</v>
      </c>
      <c r="D2356" t="s">
        <v>2348</v>
      </c>
      <c r="E2356">
        <v>1043801.94040003</v>
      </c>
      <c r="F2356">
        <f t="shared" si="257"/>
        <v>18.583333333333332</v>
      </c>
      <c r="G2356">
        <f t="shared" si="258"/>
        <v>6.0186180998620769</v>
      </c>
    </row>
    <row r="2357" spans="2:7" x14ac:dyDescent="0.25">
      <c r="B2357">
        <v>10</v>
      </c>
      <c r="C2357">
        <v>225</v>
      </c>
      <c r="D2357" t="s">
        <v>2349</v>
      </c>
      <c r="E2357">
        <v>1206860.0768571501</v>
      </c>
      <c r="F2357">
        <f t="shared" si="257"/>
        <v>18.666666666666668</v>
      </c>
      <c r="G2357">
        <f t="shared" si="258"/>
        <v>6.0816569209909686</v>
      </c>
    </row>
    <row r="2358" spans="2:7" x14ac:dyDescent="0.25">
      <c r="B2358">
        <v>10</v>
      </c>
      <c r="C2358">
        <v>226</v>
      </c>
      <c r="D2358" t="s">
        <v>2350</v>
      </c>
      <c r="E2358">
        <v>1149305.8546766001</v>
      </c>
      <c r="F2358">
        <f t="shared" si="257"/>
        <v>18.75</v>
      </c>
      <c r="G2358">
        <f t="shared" si="258"/>
        <v>6.0604356190470057</v>
      </c>
    </row>
    <row r="2359" spans="2:7" x14ac:dyDescent="0.25">
      <c r="B2359">
        <v>10</v>
      </c>
      <c r="C2359">
        <v>227</v>
      </c>
      <c r="D2359" t="s">
        <v>2351</v>
      </c>
      <c r="E2359">
        <v>1301189.0675210999</v>
      </c>
      <c r="F2359">
        <f t="shared" si="257"/>
        <v>18.833333333333332</v>
      </c>
      <c r="G2359">
        <f t="shared" si="258"/>
        <v>6.1143404057201716</v>
      </c>
    </row>
    <row r="2360" spans="2:7" x14ac:dyDescent="0.25">
      <c r="B2360">
        <v>10</v>
      </c>
      <c r="C2360">
        <v>228</v>
      </c>
      <c r="D2360" t="s">
        <v>2352</v>
      </c>
      <c r="E2360">
        <v>1161012.6026721301</v>
      </c>
      <c r="F2360">
        <f t="shared" si="257"/>
        <v>18.916666666666668</v>
      </c>
      <c r="G2360">
        <f t="shared" si="258"/>
        <v>6.0648369339859958</v>
      </c>
    </row>
    <row r="2361" spans="2:7" x14ac:dyDescent="0.25">
      <c r="B2361">
        <v>10</v>
      </c>
      <c r="C2361">
        <v>229</v>
      </c>
      <c r="D2361" t="s">
        <v>2353</v>
      </c>
      <c r="E2361">
        <v>959959.93142988696</v>
      </c>
      <c r="F2361">
        <f t="shared" si="257"/>
        <v>19</v>
      </c>
      <c r="G2361">
        <f t="shared" si="258"/>
        <v>5.9822531060374207</v>
      </c>
    </row>
    <row r="2362" spans="2:7" x14ac:dyDescent="0.25">
      <c r="B2362">
        <v>10</v>
      </c>
      <c r="C2362">
        <v>230</v>
      </c>
      <c r="D2362" t="s">
        <v>2354</v>
      </c>
      <c r="E2362">
        <v>949133.89858331799</v>
      </c>
      <c r="F2362">
        <f t="shared" si="257"/>
        <v>19.083333333333332</v>
      </c>
      <c r="G2362">
        <f t="shared" si="258"/>
        <v>5.9773274846231157</v>
      </c>
    </row>
    <row r="2363" spans="2:7" x14ac:dyDescent="0.25">
      <c r="B2363">
        <v>10</v>
      </c>
      <c r="C2363">
        <v>231</v>
      </c>
      <c r="D2363" t="s">
        <v>2355</v>
      </c>
      <c r="E2363">
        <v>1031815.34261268</v>
      </c>
      <c r="F2363">
        <f t="shared" si="257"/>
        <v>19.166666666666668</v>
      </c>
      <c r="G2363">
        <f t="shared" si="258"/>
        <v>6.0136019813415977</v>
      </c>
    </row>
    <row r="2364" spans="2:7" x14ac:dyDescent="0.25">
      <c r="B2364">
        <v>10</v>
      </c>
      <c r="C2364">
        <v>232</v>
      </c>
      <c r="D2364" t="s">
        <v>2356</v>
      </c>
      <c r="E2364">
        <v>939364.58138362796</v>
      </c>
      <c r="F2364">
        <f t="shared" si="257"/>
        <v>19.25</v>
      </c>
      <c r="G2364">
        <f t="shared" si="258"/>
        <v>5.9728341811403602</v>
      </c>
    </row>
    <row r="2365" spans="2:7" x14ac:dyDescent="0.25">
      <c r="B2365">
        <v>10</v>
      </c>
      <c r="C2365">
        <v>233</v>
      </c>
      <c r="D2365" t="s">
        <v>2357</v>
      </c>
      <c r="E2365">
        <v>926436.23423481698</v>
      </c>
      <c r="F2365">
        <f t="shared" si="257"/>
        <v>19.333333333333332</v>
      </c>
      <c r="G2365">
        <f t="shared" si="258"/>
        <v>5.9668155325885621</v>
      </c>
    </row>
    <row r="2366" spans="2:7" x14ac:dyDescent="0.25">
      <c r="B2366">
        <v>10</v>
      </c>
      <c r="C2366">
        <v>234</v>
      </c>
      <c r="D2366" t="s">
        <v>2358</v>
      </c>
      <c r="E2366">
        <v>1040918.0253615601</v>
      </c>
      <c r="F2366">
        <f t="shared" si="257"/>
        <v>19.416666666666668</v>
      </c>
      <c r="G2366">
        <f t="shared" si="258"/>
        <v>6.0174165291887993</v>
      </c>
    </row>
    <row r="2367" spans="2:7" x14ac:dyDescent="0.25">
      <c r="B2367">
        <v>10</v>
      </c>
      <c r="C2367">
        <v>235</v>
      </c>
      <c r="D2367" t="s">
        <v>2359</v>
      </c>
      <c r="E2367">
        <v>997041.79303077899</v>
      </c>
      <c r="F2367">
        <f t="shared" si="257"/>
        <v>19.5</v>
      </c>
      <c r="G2367">
        <f t="shared" si="258"/>
        <v>5.9987133630280418</v>
      </c>
    </row>
    <row r="2368" spans="2:7" x14ac:dyDescent="0.25">
      <c r="B2368">
        <v>11</v>
      </c>
      <c r="C2368">
        <v>1</v>
      </c>
      <c r="D2368" t="s">
        <v>2360</v>
      </c>
      <c r="E2368">
        <v>1593713.3170072299</v>
      </c>
      <c r="F2368">
        <f t="shared" si="257"/>
        <v>0</v>
      </c>
      <c r="G2368">
        <f t="shared" si="258"/>
        <v>6.2024102016025413</v>
      </c>
    </row>
    <row r="2369" spans="2:7" x14ac:dyDescent="0.25">
      <c r="B2369">
        <v>11</v>
      </c>
      <c r="C2369">
        <v>2</v>
      </c>
      <c r="D2369" t="s">
        <v>2361</v>
      </c>
      <c r="E2369">
        <v>1604665.72679813</v>
      </c>
      <c r="F2369">
        <f t="shared" si="257"/>
        <v>8.3333333333333329E-2</v>
      </c>
      <c r="G2369">
        <f t="shared" si="258"/>
        <v>6.2053845768488634</v>
      </c>
    </row>
    <row r="2370" spans="2:7" x14ac:dyDescent="0.25">
      <c r="B2370">
        <v>11</v>
      </c>
      <c r="C2370">
        <v>3</v>
      </c>
      <c r="D2370" t="s">
        <v>2362</v>
      </c>
      <c r="E2370">
        <v>1889989.03062134</v>
      </c>
      <c r="F2370">
        <f t="shared" si="257"/>
        <v>0.16666666666666666</v>
      </c>
      <c r="G2370">
        <f t="shared" si="258"/>
        <v>6.276459283562426</v>
      </c>
    </row>
    <row r="2371" spans="2:7" x14ac:dyDescent="0.25">
      <c r="B2371">
        <v>11</v>
      </c>
      <c r="C2371">
        <v>4</v>
      </c>
      <c r="D2371" t="s">
        <v>2363</v>
      </c>
      <c r="E2371">
        <v>1922915.69711488</v>
      </c>
      <c r="F2371">
        <f t="shared" si="257"/>
        <v>0.25</v>
      </c>
      <c r="G2371">
        <f t="shared" si="258"/>
        <v>6.2839602446751064</v>
      </c>
    </row>
    <row r="2372" spans="2:7" x14ac:dyDescent="0.25">
      <c r="B2372">
        <v>11</v>
      </c>
      <c r="C2372">
        <v>5</v>
      </c>
      <c r="D2372" t="s">
        <v>2364</v>
      </c>
      <c r="E2372">
        <v>1872350.2337388999</v>
      </c>
      <c r="F2372">
        <f t="shared" si="257"/>
        <v>0.33333333333333331</v>
      </c>
      <c r="G2372">
        <f t="shared" si="258"/>
        <v>6.2723870892489249</v>
      </c>
    </row>
    <row r="2373" spans="2:7" x14ac:dyDescent="0.25">
      <c r="B2373">
        <v>11</v>
      </c>
      <c r="C2373">
        <v>6</v>
      </c>
      <c r="D2373" t="s">
        <v>2365</v>
      </c>
      <c r="E2373">
        <v>2084027.3568877699</v>
      </c>
      <c r="F2373">
        <f t="shared" si="257"/>
        <v>0.41666666666666669</v>
      </c>
      <c r="G2373">
        <f t="shared" si="258"/>
        <v>6.3189034156195314</v>
      </c>
    </row>
    <row r="2374" spans="2:7" x14ac:dyDescent="0.25">
      <c r="B2374">
        <v>11</v>
      </c>
      <c r="C2374">
        <v>7</v>
      </c>
      <c r="D2374" t="s">
        <v>2366</v>
      </c>
      <c r="E2374">
        <v>2176270.4211860802</v>
      </c>
      <c r="F2374">
        <f t="shared" si="257"/>
        <v>0.5</v>
      </c>
      <c r="G2374">
        <f t="shared" si="258"/>
        <v>6.3377128593772278</v>
      </c>
    </row>
    <row r="2375" spans="2:7" x14ac:dyDescent="0.25">
      <c r="B2375">
        <v>11</v>
      </c>
      <c r="C2375">
        <v>8</v>
      </c>
      <c r="D2375" t="s">
        <v>2367</v>
      </c>
      <c r="E2375">
        <v>2009028.28811149</v>
      </c>
      <c r="F2375">
        <f t="shared" si="257"/>
        <v>0.58333333333333337</v>
      </c>
      <c r="G2375">
        <f t="shared" si="258"/>
        <v>6.3029860518723062</v>
      </c>
    </row>
    <row r="2376" spans="2:7" x14ac:dyDescent="0.25">
      <c r="B2376">
        <v>11</v>
      </c>
      <c r="C2376">
        <v>9</v>
      </c>
      <c r="D2376" t="s">
        <v>2368</v>
      </c>
      <c r="E2376">
        <v>2035680.3822768</v>
      </c>
      <c r="F2376">
        <f t="shared" si="257"/>
        <v>0.66666666666666663</v>
      </c>
      <c r="G2376">
        <f t="shared" si="258"/>
        <v>6.3087095913906932</v>
      </c>
    </row>
    <row r="2377" spans="2:7" x14ac:dyDescent="0.25">
      <c r="B2377">
        <v>11</v>
      </c>
      <c r="C2377">
        <v>10</v>
      </c>
      <c r="D2377" t="s">
        <v>2369</v>
      </c>
      <c r="E2377">
        <v>2146463.0159477601</v>
      </c>
      <c r="F2377">
        <f t="shared" si="257"/>
        <v>0.75</v>
      </c>
      <c r="G2377">
        <f t="shared" si="258"/>
        <v>6.3317234098859529</v>
      </c>
    </row>
    <row r="2378" spans="2:7" x14ac:dyDescent="0.25">
      <c r="B2378">
        <v>11</v>
      </c>
      <c r="C2378">
        <v>11</v>
      </c>
      <c r="D2378" t="s">
        <v>2370</v>
      </c>
      <c r="E2378">
        <v>2140096.7101827399</v>
      </c>
      <c r="F2378">
        <f t="shared" si="257"/>
        <v>0.83333333333333337</v>
      </c>
      <c r="G2378">
        <f t="shared" si="258"/>
        <v>6.3304333994004507</v>
      </c>
    </row>
    <row r="2379" spans="2:7" x14ac:dyDescent="0.25">
      <c r="B2379">
        <v>11</v>
      </c>
      <c r="C2379">
        <v>12</v>
      </c>
      <c r="D2379" t="s">
        <v>2371</v>
      </c>
      <c r="E2379">
        <v>2498244.71925569</v>
      </c>
      <c r="F2379">
        <f t="shared" si="257"/>
        <v>0.91666666666666663</v>
      </c>
      <c r="G2379">
        <f t="shared" si="258"/>
        <v>6.3976349780800597</v>
      </c>
    </row>
    <row r="2380" spans="2:7" x14ac:dyDescent="0.25">
      <c r="B2380">
        <v>11</v>
      </c>
      <c r="C2380">
        <v>13</v>
      </c>
      <c r="D2380" t="s">
        <v>2372</v>
      </c>
      <c r="E2380">
        <v>3093696.23246392</v>
      </c>
      <c r="F2380">
        <f t="shared" si="257"/>
        <v>1</v>
      </c>
      <c r="G2380">
        <f t="shared" si="258"/>
        <v>6.4904776684321037</v>
      </c>
    </row>
    <row r="2381" spans="2:7" x14ac:dyDescent="0.25">
      <c r="B2381">
        <v>11</v>
      </c>
      <c r="C2381">
        <v>14</v>
      </c>
      <c r="D2381" t="s">
        <v>2373</v>
      </c>
      <c r="E2381">
        <v>3849200.69131683</v>
      </c>
      <c r="F2381">
        <f t="shared" si="257"/>
        <v>1.0833333333333333</v>
      </c>
      <c r="G2381">
        <f t="shared" si="258"/>
        <v>6.5853705551214174</v>
      </c>
    </row>
    <row r="2382" spans="2:7" x14ac:dyDescent="0.25">
      <c r="B2382">
        <v>11</v>
      </c>
      <c r="C2382">
        <v>15</v>
      </c>
      <c r="D2382" t="s">
        <v>2374</v>
      </c>
      <c r="E2382">
        <v>3808480.8511714502</v>
      </c>
      <c r="F2382">
        <f t="shared" si="257"/>
        <v>1.1666666666666667</v>
      </c>
      <c r="G2382">
        <f t="shared" si="258"/>
        <v>6.5807517763265464</v>
      </c>
    </row>
    <row r="2383" spans="2:7" x14ac:dyDescent="0.25">
      <c r="B2383">
        <v>11</v>
      </c>
      <c r="C2383">
        <v>16</v>
      </c>
      <c r="D2383" t="s">
        <v>2375</v>
      </c>
      <c r="E2383">
        <v>4751509.2252236698</v>
      </c>
      <c r="F2383">
        <f t="shared" si="257"/>
        <v>1.25</v>
      </c>
      <c r="G2383">
        <f t="shared" si="258"/>
        <v>6.6768315767996729</v>
      </c>
    </row>
    <row r="2384" spans="2:7" x14ac:dyDescent="0.25">
      <c r="B2384">
        <v>11</v>
      </c>
      <c r="C2384">
        <v>17</v>
      </c>
      <c r="D2384" t="s">
        <v>2376</v>
      </c>
      <c r="E2384">
        <v>4291111.4323280295</v>
      </c>
      <c r="F2384">
        <f t="shared" si="257"/>
        <v>1.3333333333333333</v>
      </c>
      <c r="G2384">
        <f t="shared" si="258"/>
        <v>6.6325697925137499</v>
      </c>
    </row>
    <row r="2385" spans="2:7" x14ac:dyDescent="0.25">
      <c r="B2385">
        <v>11</v>
      </c>
      <c r="C2385">
        <v>18</v>
      </c>
      <c r="D2385" t="s">
        <v>2377</v>
      </c>
      <c r="E2385">
        <v>5103082.0057096696</v>
      </c>
      <c r="F2385">
        <f t="shared" si="257"/>
        <v>1.4166666666666667</v>
      </c>
      <c r="G2385">
        <f t="shared" si="258"/>
        <v>6.7078325474310034</v>
      </c>
    </row>
    <row r="2386" spans="2:7" x14ac:dyDescent="0.25">
      <c r="B2386">
        <v>11</v>
      </c>
      <c r="C2386">
        <v>19</v>
      </c>
      <c r="D2386" t="s">
        <v>2378</v>
      </c>
      <c r="E2386">
        <v>6532558.1538874004</v>
      </c>
      <c r="F2386">
        <f t="shared" si="257"/>
        <v>1.5</v>
      </c>
      <c r="G2386">
        <f t="shared" si="258"/>
        <v>6.8150832845761693</v>
      </c>
    </row>
    <row r="2387" spans="2:7" x14ac:dyDescent="0.25">
      <c r="B2387">
        <v>11</v>
      </c>
      <c r="C2387">
        <v>20</v>
      </c>
      <c r="D2387" t="s">
        <v>2379</v>
      </c>
      <c r="E2387">
        <v>5804518.1526472103</v>
      </c>
      <c r="F2387">
        <f t="shared" ref="F2387:F2450" si="259">(C2387-1)*5/60</f>
        <v>1.5833333333333333</v>
      </c>
      <c r="G2387">
        <f t="shared" ref="G2387:G2450" si="260">LOG10(E2387)</f>
        <v>6.763766173715946</v>
      </c>
    </row>
    <row r="2388" spans="2:7" x14ac:dyDescent="0.25">
      <c r="B2388">
        <v>11</v>
      </c>
      <c r="C2388">
        <v>21</v>
      </c>
      <c r="D2388" t="s">
        <v>2380</v>
      </c>
      <c r="E2388">
        <v>6354236.7645194698</v>
      </c>
      <c r="F2388">
        <f t="shared" si="259"/>
        <v>1.6666666666666667</v>
      </c>
      <c r="G2388">
        <f t="shared" si="260"/>
        <v>6.8030633929916959</v>
      </c>
    </row>
    <row r="2389" spans="2:7" x14ac:dyDescent="0.25">
      <c r="B2389">
        <v>11</v>
      </c>
      <c r="C2389">
        <v>22</v>
      </c>
      <c r="D2389" t="s">
        <v>2381</v>
      </c>
      <c r="E2389">
        <v>7060778.72640472</v>
      </c>
      <c r="F2389">
        <f t="shared" si="259"/>
        <v>1.75</v>
      </c>
      <c r="G2389">
        <f t="shared" si="260"/>
        <v>6.8488526016084768</v>
      </c>
    </row>
    <row r="2390" spans="2:7" x14ac:dyDescent="0.25">
      <c r="B2390">
        <v>11</v>
      </c>
      <c r="C2390">
        <v>23</v>
      </c>
      <c r="D2390" t="s">
        <v>2382</v>
      </c>
      <c r="E2390">
        <v>7038422.5363477003</v>
      </c>
      <c r="F2390">
        <f t="shared" si="259"/>
        <v>1.8333333333333333</v>
      </c>
      <c r="G2390">
        <f t="shared" si="260"/>
        <v>6.8474753352039093</v>
      </c>
    </row>
    <row r="2391" spans="2:7" x14ac:dyDescent="0.25">
      <c r="B2391">
        <v>11</v>
      </c>
      <c r="C2391">
        <v>24</v>
      </c>
      <c r="D2391" t="s">
        <v>2383</v>
      </c>
      <c r="E2391">
        <v>5358413.5841872301</v>
      </c>
      <c r="F2391">
        <f t="shared" si="259"/>
        <v>1.9166666666666667</v>
      </c>
      <c r="G2391">
        <f t="shared" si="260"/>
        <v>6.7290362311830414</v>
      </c>
    </row>
    <row r="2392" spans="2:7" x14ac:dyDescent="0.25">
      <c r="B2392">
        <v>11</v>
      </c>
      <c r="C2392">
        <v>25</v>
      </c>
      <c r="D2392" t="s">
        <v>2384</v>
      </c>
      <c r="E2392">
        <v>5324114.7345771799</v>
      </c>
      <c r="F2392">
        <f t="shared" si="259"/>
        <v>2</v>
      </c>
      <c r="G2392">
        <f t="shared" si="260"/>
        <v>6.7262474059417894</v>
      </c>
    </row>
    <row r="2393" spans="2:7" x14ac:dyDescent="0.25">
      <c r="B2393">
        <v>11</v>
      </c>
      <c r="C2393">
        <v>26</v>
      </c>
      <c r="D2393" t="s">
        <v>2385</v>
      </c>
      <c r="E2393">
        <v>7631755.2111807298</v>
      </c>
      <c r="F2393">
        <f t="shared" si="259"/>
        <v>2.0833333333333335</v>
      </c>
      <c r="G2393">
        <f t="shared" si="260"/>
        <v>6.882624431908515</v>
      </c>
    </row>
    <row r="2394" spans="2:7" x14ac:dyDescent="0.25">
      <c r="B2394">
        <v>11</v>
      </c>
      <c r="C2394">
        <v>27</v>
      </c>
      <c r="D2394" t="s">
        <v>2386</v>
      </c>
      <c r="E2394">
        <v>6584383.4005158497</v>
      </c>
      <c r="F2394">
        <f t="shared" si="259"/>
        <v>2.1666666666666665</v>
      </c>
      <c r="G2394">
        <f t="shared" si="260"/>
        <v>6.8185151113719682</v>
      </c>
    </row>
    <row r="2395" spans="2:7" x14ac:dyDescent="0.25">
      <c r="B2395">
        <v>11</v>
      </c>
      <c r="C2395">
        <v>28</v>
      </c>
      <c r="D2395" t="s">
        <v>2387</v>
      </c>
      <c r="E2395">
        <v>5927461.8322596401</v>
      </c>
      <c r="F2395">
        <f t="shared" si="259"/>
        <v>2.25</v>
      </c>
      <c r="G2395">
        <f t="shared" si="260"/>
        <v>6.7728687661774476</v>
      </c>
    </row>
    <row r="2396" spans="2:7" x14ac:dyDescent="0.25">
      <c r="B2396">
        <v>11</v>
      </c>
      <c r="C2396">
        <v>29</v>
      </c>
      <c r="D2396" t="s">
        <v>2388</v>
      </c>
      <c r="E2396">
        <v>5744539.7004305003</v>
      </c>
      <c r="F2396">
        <f t="shared" si="259"/>
        <v>2.3333333333333335</v>
      </c>
      <c r="G2396">
        <f t="shared" si="260"/>
        <v>6.7592552351875979</v>
      </c>
    </row>
    <row r="2397" spans="2:7" x14ac:dyDescent="0.25">
      <c r="B2397">
        <v>11</v>
      </c>
      <c r="C2397">
        <v>30</v>
      </c>
      <c r="D2397" t="s">
        <v>2389</v>
      </c>
      <c r="E2397">
        <v>5856975.8758430602</v>
      </c>
      <c r="F2397">
        <f t="shared" si="259"/>
        <v>2.4166666666666665</v>
      </c>
      <c r="G2397">
        <f t="shared" si="260"/>
        <v>6.7676734352265573</v>
      </c>
    </row>
    <row r="2398" spans="2:7" x14ac:dyDescent="0.25">
      <c r="B2398">
        <v>11</v>
      </c>
      <c r="C2398">
        <v>31</v>
      </c>
      <c r="D2398" t="s">
        <v>2390</v>
      </c>
      <c r="E2398">
        <v>5265762.5122883497</v>
      </c>
      <c r="F2398">
        <f t="shared" si="259"/>
        <v>2.5</v>
      </c>
      <c r="G2398">
        <f t="shared" si="260"/>
        <v>6.7214612683802901</v>
      </c>
    </row>
    <row r="2399" spans="2:7" x14ac:dyDescent="0.25">
      <c r="B2399">
        <v>11</v>
      </c>
      <c r="C2399">
        <v>32</v>
      </c>
      <c r="D2399" t="s">
        <v>2391</v>
      </c>
      <c r="E2399">
        <v>4874327.0121530797</v>
      </c>
      <c r="F2399">
        <f t="shared" si="259"/>
        <v>2.5833333333333335</v>
      </c>
      <c r="G2399">
        <f t="shared" si="260"/>
        <v>6.687914662068553</v>
      </c>
    </row>
    <row r="2400" spans="2:7" x14ac:dyDescent="0.25">
      <c r="B2400">
        <v>11</v>
      </c>
      <c r="C2400">
        <v>33</v>
      </c>
      <c r="D2400" t="s">
        <v>2392</v>
      </c>
      <c r="E2400">
        <v>5051204.1169985598</v>
      </c>
      <c r="F2400">
        <f t="shared" si="259"/>
        <v>2.6666666666666665</v>
      </c>
      <c r="G2400">
        <f t="shared" si="260"/>
        <v>6.7033949185212629</v>
      </c>
    </row>
    <row r="2401" spans="2:7" x14ac:dyDescent="0.25">
      <c r="B2401">
        <v>11</v>
      </c>
      <c r="C2401">
        <v>34</v>
      </c>
      <c r="D2401" t="s">
        <v>2393</v>
      </c>
      <c r="E2401">
        <v>5102583.2550489902</v>
      </c>
      <c r="F2401">
        <f t="shared" si="259"/>
        <v>2.75</v>
      </c>
      <c r="G2401">
        <f t="shared" si="260"/>
        <v>6.7077900995053819</v>
      </c>
    </row>
    <row r="2402" spans="2:7" x14ac:dyDescent="0.25">
      <c r="B2402">
        <v>11</v>
      </c>
      <c r="C2402">
        <v>35</v>
      </c>
      <c r="D2402" t="s">
        <v>2394</v>
      </c>
      <c r="E2402">
        <v>4718535.3423922202</v>
      </c>
      <c r="F2402">
        <f t="shared" si="259"/>
        <v>2.8333333333333335</v>
      </c>
      <c r="G2402">
        <f t="shared" si="260"/>
        <v>6.6738072123141841</v>
      </c>
    </row>
    <row r="2403" spans="2:7" x14ac:dyDescent="0.25">
      <c r="B2403">
        <v>11</v>
      </c>
      <c r="C2403">
        <v>36</v>
      </c>
      <c r="D2403" t="s">
        <v>2395</v>
      </c>
      <c r="E2403">
        <v>4824826.7809570096</v>
      </c>
      <c r="F2403">
        <f t="shared" si="259"/>
        <v>2.9166666666666665</v>
      </c>
      <c r="G2403">
        <f t="shared" si="260"/>
        <v>6.6834817260891546</v>
      </c>
    </row>
    <row r="2404" spans="2:7" x14ac:dyDescent="0.25">
      <c r="B2404">
        <v>11</v>
      </c>
      <c r="C2404">
        <v>37</v>
      </c>
      <c r="D2404" t="s">
        <v>2396</v>
      </c>
      <c r="E2404">
        <v>4897812.0732785696</v>
      </c>
      <c r="F2404">
        <f t="shared" si="259"/>
        <v>3</v>
      </c>
      <c r="G2404">
        <f t="shared" si="260"/>
        <v>6.6900021174355153</v>
      </c>
    </row>
    <row r="2405" spans="2:7" x14ac:dyDescent="0.25">
      <c r="B2405">
        <v>11</v>
      </c>
      <c r="C2405">
        <v>38</v>
      </c>
      <c r="D2405" t="s">
        <v>2397</v>
      </c>
      <c r="E2405">
        <v>4038357.3534052102</v>
      </c>
      <c r="F2405">
        <f t="shared" si="259"/>
        <v>3.0833333333333335</v>
      </c>
      <c r="G2405">
        <f t="shared" si="260"/>
        <v>6.6062047469367711</v>
      </c>
    </row>
    <row r="2406" spans="2:7" x14ac:dyDescent="0.25">
      <c r="B2406">
        <v>11</v>
      </c>
      <c r="C2406">
        <v>39</v>
      </c>
      <c r="D2406" t="s">
        <v>2398</v>
      </c>
      <c r="E2406">
        <v>4971908.0858864198</v>
      </c>
      <c r="F2406">
        <f t="shared" si="259"/>
        <v>3.1666666666666665</v>
      </c>
      <c r="G2406">
        <f t="shared" si="260"/>
        <v>6.6965230913772285</v>
      </c>
    </row>
    <row r="2407" spans="2:7" x14ac:dyDescent="0.25">
      <c r="B2407">
        <v>11</v>
      </c>
      <c r="C2407">
        <v>40</v>
      </c>
      <c r="D2407" t="s">
        <v>2399</v>
      </c>
      <c r="E2407">
        <v>5214343.1852313001</v>
      </c>
      <c r="F2407">
        <f t="shared" si="259"/>
        <v>3.25</v>
      </c>
      <c r="G2407">
        <f t="shared" si="260"/>
        <v>6.7171996111336956</v>
      </c>
    </row>
    <row r="2408" spans="2:7" x14ac:dyDescent="0.25">
      <c r="B2408">
        <v>11</v>
      </c>
      <c r="C2408">
        <v>41</v>
      </c>
      <c r="D2408" t="s">
        <v>2400</v>
      </c>
      <c r="E2408">
        <v>4670370.1353720501</v>
      </c>
      <c r="F2408">
        <f t="shared" si="259"/>
        <v>3.3333333333333335</v>
      </c>
      <c r="G2408">
        <f t="shared" si="260"/>
        <v>6.6693513005617637</v>
      </c>
    </row>
    <row r="2409" spans="2:7" x14ac:dyDescent="0.25">
      <c r="B2409">
        <v>11</v>
      </c>
      <c r="C2409">
        <v>42</v>
      </c>
      <c r="D2409" t="s">
        <v>2401</v>
      </c>
      <c r="E2409">
        <v>4740130.9815448103</v>
      </c>
      <c r="F2409">
        <f t="shared" si="259"/>
        <v>3.4166666666666665</v>
      </c>
      <c r="G2409">
        <f t="shared" si="260"/>
        <v>6.6757903424707523</v>
      </c>
    </row>
    <row r="2410" spans="2:7" x14ac:dyDescent="0.25">
      <c r="B2410">
        <v>11</v>
      </c>
      <c r="C2410">
        <v>43</v>
      </c>
      <c r="D2410" t="s">
        <v>2402</v>
      </c>
      <c r="E2410">
        <v>5154398.5509630302</v>
      </c>
      <c r="F2410">
        <f t="shared" si="259"/>
        <v>3.5</v>
      </c>
      <c r="G2410">
        <f t="shared" si="260"/>
        <v>6.7121779962467079</v>
      </c>
    </row>
    <row r="2411" spans="2:7" x14ac:dyDescent="0.25">
      <c r="B2411">
        <v>11</v>
      </c>
      <c r="C2411">
        <v>44</v>
      </c>
      <c r="D2411" t="s">
        <v>2403</v>
      </c>
      <c r="E2411">
        <v>4062188.2072196701</v>
      </c>
      <c r="F2411">
        <f t="shared" si="259"/>
        <v>3.5833333333333335</v>
      </c>
      <c r="G2411">
        <f t="shared" si="260"/>
        <v>6.608760041044027</v>
      </c>
    </row>
    <row r="2412" spans="2:7" x14ac:dyDescent="0.25">
      <c r="B2412">
        <v>11</v>
      </c>
      <c r="C2412">
        <v>45</v>
      </c>
      <c r="D2412" t="s">
        <v>2404</v>
      </c>
      <c r="E2412">
        <v>5481884.3853725595</v>
      </c>
      <c r="F2412">
        <f t="shared" si="259"/>
        <v>3.6666666666666665</v>
      </c>
      <c r="G2412">
        <f t="shared" si="260"/>
        <v>6.7389298718958912</v>
      </c>
    </row>
    <row r="2413" spans="2:7" x14ac:dyDescent="0.25">
      <c r="B2413">
        <v>11</v>
      </c>
      <c r="C2413">
        <v>46</v>
      </c>
      <c r="D2413" t="s">
        <v>2405</v>
      </c>
      <c r="E2413">
        <v>4292227.1025905702</v>
      </c>
      <c r="F2413">
        <f t="shared" si="259"/>
        <v>3.75</v>
      </c>
      <c r="G2413">
        <f t="shared" si="260"/>
        <v>6.6326826925093405</v>
      </c>
    </row>
    <row r="2414" spans="2:7" x14ac:dyDescent="0.25">
      <c r="B2414">
        <v>11</v>
      </c>
      <c r="C2414">
        <v>47</v>
      </c>
      <c r="D2414" t="s">
        <v>2406</v>
      </c>
      <c r="E2414">
        <v>3968108.8507840498</v>
      </c>
      <c r="F2414">
        <f t="shared" si="259"/>
        <v>3.8333333333333335</v>
      </c>
      <c r="G2414">
        <f t="shared" si="260"/>
        <v>6.5985835769515138</v>
      </c>
    </row>
    <row r="2415" spans="2:7" x14ac:dyDescent="0.25">
      <c r="B2415">
        <v>11</v>
      </c>
      <c r="C2415">
        <v>48</v>
      </c>
      <c r="D2415" t="s">
        <v>2407</v>
      </c>
      <c r="E2415">
        <v>3954782.4307759302</v>
      </c>
      <c r="F2415">
        <f t="shared" si="259"/>
        <v>3.9166666666666665</v>
      </c>
      <c r="G2415">
        <f t="shared" si="260"/>
        <v>6.5971225961238291</v>
      </c>
    </row>
    <row r="2416" spans="2:7" x14ac:dyDescent="0.25">
      <c r="B2416">
        <v>11</v>
      </c>
      <c r="C2416">
        <v>49</v>
      </c>
      <c r="D2416" t="s">
        <v>2408</v>
      </c>
      <c r="E2416">
        <v>3938237.1955795302</v>
      </c>
      <c r="F2416">
        <f t="shared" si="259"/>
        <v>4</v>
      </c>
      <c r="G2416">
        <f t="shared" si="260"/>
        <v>6.595301869656109</v>
      </c>
    </row>
    <row r="2417" spans="2:7" x14ac:dyDescent="0.25">
      <c r="B2417">
        <v>11</v>
      </c>
      <c r="C2417">
        <v>50</v>
      </c>
      <c r="D2417" t="s">
        <v>2409</v>
      </c>
      <c r="E2417">
        <v>3840070.9195797802</v>
      </c>
      <c r="F2417">
        <f t="shared" si="259"/>
        <v>4.083333333333333</v>
      </c>
      <c r="G2417">
        <f t="shared" si="260"/>
        <v>6.5843392451221519</v>
      </c>
    </row>
    <row r="2418" spans="2:7" x14ac:dyDescent="0.25">
      <c r="B2418">
        <v>11</v>
      </c>
      <c r="C2418">
        <v>51</v>
      </c>
      <c r="D2418" t="s">
        <v>2410</v>
      </c>
      <c r="E2418">
        <v>4378860.2385328403</v>
      </c>
      <c r="F2418">
        <f t="shared" si="259"/>
        <v>4.166666666666667</v>
      </c>
      <c r="G2418">
        <f t="shared" si="260"/>
        <v>6.641361083898996</v>
      </c>
    </row>
    <row r="2419" spans="2:7" x14ac:dyDescent="0.25">
      <c r="B2419">
        <v>11</v>
      </c>
      <c r="C2419">
        <v>52</v>
      </c>
      <c r="D2419" t="s">
        <v>2411</v>
      </c>
      <c r="E2419">
        <v>3838814.45449642</v>
      </c>
      <c r="F2419">
        <f t="shared" si="259"/>
        <v>4.25</v>
      </c>
      <c r="G2419">
        <f t="shared" si="260"/>
        <v>6.5841971214073949</v>
      </c>
    </row>
    <row r="2420" spans="2:7" x14ac:dyDescent="0.25">
      <c r="B2420">
        <v>11</v>
      </c>
      <c r="C2420">
        <v>53</v>
      </c>
      <c r="D2420" t="s">
        <v>2412</v>
      </c>
      <c r="E2420">
        <v>4068618.1299583102</v>
      </c>
      <c r="F2420">
        <f t="shared" si="259"/>
        <v>4.333333333333333</v>
      </c>
      <c r="G2420">
        <f t="shared" si="260"/>
        <v>6.6094469300020897</v>
      </c>
    </row>
    <row r="2421" spans="2:7" x14ac:dyDescent="0.25">
      <c r="B2421">
        <v>11</v>
      </c>
      <c r="C2421">
        <v>54</v>
      </c>
      <c r="D2421" t="s">
        <v>2413</v>
      </c>
      <c r="E2421">
        <v>3339458.0377845699</v>
      </c>
      <c r="F2421">
        <f t="shared" si="259"/>
        <v>4.416666666666667</v>
      </c>
      <c r="G2421">
        <f t="shared" si="260"/>
        <v>6.523675990674505</v>
      </c>
    </row>
    <row r="2422" spans="2:7" x14ac:dyDescent="0.25">
      <c r="B2422">
        <v>11</v>
      </c>
      <c r="C2422">
        <v>55</v>
      </c>
      <c r="D2422" t="s">
        <v>2414</v>
      </c>
      <c r="E2422">
        <v>3760778.4711625101</v>
      </c>
      <c r="F2422">
        <f t="shared" si="259"/>
        <v>4.5</v>
      </c>
      <c r="G2422">
        <f t="shared" si="260"/>
        <v>6.5752777520383949</v>
      </c>
    </row>
    <row r="2423" spans="2:7" x14ac:dyDescent="0.25">
      <c r="B2423">
        <v>11</v>
      </c>
      <c r="C2423">
        <v>56</v>
      </c>
      <c r="D2423" t="s">
        <v>2415</v>
      </c>
      <c r="E2423">
        <v>3699324.4239705899</v>
      </c>
      <c r="F2423">
        <f t="shared" si="259"/>
        <v>4.583333333333333</v>
      </c>
      <c r="G2423">
        <f t="shared" si="260"/>
        <v>6.568122419815503</v>
      </c>
    </row>
    <row r="2424" spans="2:7" x14ac:dyDescent="0.25">
      <c r="B2424">
        <v>11</v>
      </c>
      <c r="C2424">
        <v>57</v>
      </c>
      <c r="D2424" t="s">
        <v>2416</v>
      </c>
      <c r="E2424">
        <v>3350929.61723223</v>
      </c>
      <c r="F2424">
        <f t="shared" si="259"/>
        <v>4.666666666666667</v>
      </c>
      <c r="G2424">
        <f t="shared" si="260"/>
        <v>6.5251653060302361</v>
      </c>
    </row>
    <row r="2425" spans="2:7" x14ac:dyDescent="0.25">
      <c r="B2425">
        <v>11</v>
      </c>
      <c r="C2425">
        <v>58</v>
      </c>
      <c r="D2425" t="s">
        <v>2417</v>
      </c>
      <c r="E2425">
        <v>3363914.9639864</v>
      </c>
      <c r="F2425">
        <f t="shared" si="259"/>
        <v>4.75</v>
      </c>
      <c r="G2425">
        <f t="shared" si="260"/>
        <v>6.5268450087851351</v>
      </c>
    </row>
    <row r="2426" spans="2:7" x14ac:dyDescent="0.25">
      <c r="B2426">
        <v>11</v>
      </c>
      <c r="C2426">
        <v>59</v>
      </c>
      <c r="D2426" t="s">
        <v>2418</v>
      </c>
      <c r="E2426">
        <v>3993033.5203192499</v>
      </c>
      <c r="F2426">
        <f t="shared" si="259"/>
        <v>4.833333333333333</v>
      </c>
      <c r="G2426">
        <f t="shared" si="260"/>
        <v>6.6013029559816099</v>
      </c>
    </row>
    <row r="2427" spans="2:7" x14ac:dyDescent="0.25">
      <c r="B2427">
        <v>11</v>
      </c>
      <c r="C2427">
        <v>60</v>
      </c>
      <c r="D2427" t="s">
        <v>2419</v>
      </c>
      <c r="E2427">
        <v>3949432.5892377798</v>
      </c>
      <c r="F2427">
        <f t="shared" si="259"/>
        <v>4.916666666666667</v>
      </c>
      <c r="G2427">
        <f t="shared" si="260"/>
        <v>6.5965347054837142</v>
      </c>
    </row>
    <row r="2428" spans="2:7" x14ac:dyDescent="0.25">
      <c r="B2428">
        <v>11</v>
      </c>
      <c r="C2428">
        <v>61</v>
      </c>
      <c r="D2428" t="s">
        <v>2420</v>
      </c>
      <c r="E2428">
        <v>3672383.5476786098</v>
      </c>
      <c r="F2428">
        <f t="shared" si="259"/>
        <v>5</v>
      </c>
      <c r="G2428">
        <f t="shared" si="260"/>
        <v>6.5649480330797365</v>
      </c>
    </row>
    <row r="2429" spans="2:7" x14ac:dyDescent="0.25">
      <c r="B2429">
        <v>11</v>
      </c>
      <c r="C2429">
        <v>62</v>
      </c>
      <c r="D2429" t="s">
        <v>2421</v>
      </c>
      <c r="E2429">
        <v>3501858.8608428901</v>
      </c>
      <c r="F2429">
        <f t="shared" si="259"/>
        <v>5.083333333333333</v>
      </c>
      <c r="G2429">
        <f t="shared" si="260"/>
        <v>6.5442986382658921</v>
      </c>
    </row>
    <row r="2430" spans="2:7" x14ac:dyDescent="0.25">
      <c r="B2430">
        <v>11</v>
      </c>
      <c r="C2430">
        <v>63</v>
      </c>
      <c r="D2430" t="s">
        <v>2422</v>
      </c>
      <c r="E2430">
        <v>3811968.9775801902</v>
      </c>
      <c r="F2430">
        <f t="shared" si="259"/>
        <v>5.166666666666667</v>
      </c>
      <c r="G2430">
        <f t="shared" si="260"/>
        <v>6.5811493576219657</v>
      </c>
    </row>
    <row r="2431" spans="2:7" x14ac:dyDescent="0.25">
      <c r="B2431">
        <v>11</v>
      </c>
      <c r="C2431">
        <v>64</v>
      </c>
      <c r="D2431" t="s">
        <v>2423</v>
      </c>
      <c r="E2431">
        <v>3245804.0706593599</v>
      </c>
      <c r="F2431">
        <f t="shared" si="259"/>
        <v>5.25</v>
      </c>
      <c r="G2431">
        <f t="shared" si="260"/>
        <v>6.5113223005796632</v>
      </c>
    </row>
    <row r="2432" spans="2:7" x14ac:dyDescent="0.25">
      <c r="B2432">
        <v>11</v>
      </c>
      <c r="C2432">
        <v>65</v>
      </c>
      <c r="D2432" t="s">
        <v>2424</v>
      </c>
      <c r="E2432">
        <v>2572339.0908724</v>
      </c>
      <c r="F2432">
        <f t="shared" si="259"/>
        <v>5.333333333333333</v>
      </c>
      <c r="G2432">
        <f t="shared" si="260"/>
        <v>6.4103282175911884</v>
      </c>
    </row>
    <row r="2433" spans="2:7" x14ac:dyDescent="0.25">
      <c r="B2433">
        <v>11</v>
      </c>
      <c r="C2433">
        <v>66</v>
      </c>
      <c r="D2433" t="s">
        <v>2425</v>
      </c>
      <c r="E2433">
        <v>3745250.4685563599</v>
      </c>
      <c r="F2433">
        <f t="shared" si="259"/>
        <v>5.416666666666667</v>
      </c>
      <c r="G2433">
        <f t="shared" si="260"/>
        <v>6.5734808670220088</v>
      </c>
    </row>
    <row r="2434" spans="2:7" x14ac:dyDescent="0.25">
      <c r="B2434">
        <v>11</v>
      </c>
      <c r="C2434">
        <v>67</v>
      </c>
      <c r="D2434" t="s">
        <v>2426</v>
      </c>
      <c r="E2434">
        <v>3325221.3223077902</v>
      </c>
      <c r="F2434">
        <f t="shared" si="259"/>
        <v>5.5</v>
      </c>
      <c r="G2434">
        <f t="shared" si="260"/>
        <v>6.5218205566641299</v>
      </c>
    </row>
    <row r="2435" spans="2:7" x14ac:dyDescent="0.25">
      <c r="B2435">
        <v>11</v>
      </c>
      <c r="C2435">
        <v>68</v>
      </c>
      <c r="D2435" t="s">
        <v>2427</v>
      </c>
      <c r="E2435">
        <v>3503905.6006811601</v>
      </c>
      <c r="F2435">
        <f t="shared" si="259"/>
        <v>5.583333333333333</v>
      </c>
      <c r="G2435">
        <f t="shared" si="260"/>
        <v>6.5445523972518886</v>
      </c>
    </row>
    <row r="2436" spans="2:7" x14ac:dyDescent="0.25">
      <c r="B2436">
        <v>11</v>
      </c>
      <c r="C2436">
        <v>69</v>
      </c>
      <c r="D2436" t="s">
        <v>2428</v>
      </c>
      <c r="E2436">
        <v>3611555.1489119101</v>
      </c>
      <c r="F2436">
        <f t="shared" si="259"/>
        <v>5.666666666666667</v>
      </c>
      <c r="G2436">
        <f t="shared" si="260"/>
        <v>6.5576942509795746</v>
      </c>
    </row>
    <row r="2437" spans="2:7" x14ac:dyDescent="0.25">
      <c r="B2437">
        <v>11</v>
      </c>
      <c r="C2437">
        <v>70</v>
      </c>
      <c r="D2437" t="s">
        <v>2429</v>
      </c>
      <c r="E2437">
        <v>3340144.01163847</v>
      </c>
      <c r="F2437">
        <f t="shared" si="259"/>
        <v>5.75</v>
      </c>
      <c r="G2437">
        <f t="shared" si="260"/>
        <v>6.5237651919946797</v>
      </c>
    </row>
    <row r="2438" spans="2:7" x14ac:dyDescent="0.25">
      <c r="B2438">
        <v>11</v>
      </c>
      <c r="C2438">
        <v>71</v>
      </c>
      <c r="D2438" t="s">
        <v>2430</v>
      </c>
      <c r="E2438">
        <v>3265681.7779355701</v>
      </c>
      <c r="F2438">
        <f t="shared" si="259"/>
        <v>5.833333333333333</v>
      </c>
      <c r="G2438">
        <f t="shared" si="260"/>
        <v>6.5139738629420192</v>
      </c>
    </row>
    <row r="2439" spans="2:7" x14ac:dyDescent="0.25">
      <c r="B2439">
        <v>11</v>
      </c>
      <c r="C2439">
        <v>72</v>
      </c>
      <c r="D2439" t="s">
        <v>2431</v>
      </c>
      <c r="E2439">
        <v>3239694.2715424998</v>
      </c>
      <c r="F2439">
        <f t="shared" si="259"/>
        <v>5.916666666666667</v>
      </c>
      <c r="G2439">
        <f t="shared" si="260"/>
        <v>6.5105040279699242</v>
      </c>
    </row>
    <row r="2440" spans="2:7" x14ac:dyDescent="0.25">
      <c r="B2440">
        <v>11</v>
      </c>
      <c r="C2440">
        <v>73</v>
      </c>
      <c r="D2440" t="s">
        <v>2432</v>
      </c>
      <c r="E2440">
        <v>3477549.0898492001</v>
      </c>
      <c r="F2440">
        <f t="shared" si="259"/>
        <v>6</v>
      </c>
      <c r="G2440">
        <f t="shared" si="260"/>
        <v>6.5412732693039546</v>
      </c>
    </row>
    <row r="2441" spans="2:7" x14ac:dyDescent="0.25">
      <c r="B2441">
        <v>11</v>
      </c>
      <c r="C2441">
        <v>74</v>
      </c>
      <c r="D2441" t="s">
        <v>2433</v>
      </c>
      <c r="E2441">
        <v>3351339.9310846901</v>
      </c>
      <c r="F2441">
        <f t="shared" si="259"/>
        <v>6.083333333333333</v>
      </c>
      <c r="G2441">
        <f t="shared" si="260"/>
        <v>6.5252184811646918</v>
      </c>
    </row>
    <row r="2442" spans="2:7" x14ac:dyDescent="0.25">
      <c r="B2442">
        <v>11</v>
      </c>
      <c r="C2442">
        <v>75</v>
      </c>
      <c r="D2442" t="s">
        <v>2434</v>
      </c>
      <c r="E2442">
        <v>2670973.8395680101</v>
      </c>
      <c r="F2442">
        <f t="shared" si="259"/>
        <v>6.166666666666667</v>
      </c>
      <c r="G2442">
        <f t="shared" si="260"/>
        <v>6.4266696344133996</v>
      </c>
    </row>
    <row r="2443" spans="2:7" x14ac:dyDescent="0.25">
      <c r="B2443">
        <v>11</v>
      </c>
      <c r="C2443">
        <v>76</v>
      </c>
      <c r="D2443" t="s">
        <v>2435</v>
      </c>
      <c r="E2443">
        <v>3240790.2820377299</v>
      </c>
      <c r="F2443">
        <f t="shared" si="259"/>
        <v>6.25</v>
      </c>
      <c r="G2443">
        <f t="shared" si="260"/>
        <v>6.5106509278848268</v>
      </c>
    </row>
    <row r="2444" spans="2:7" x14ac:dyDescent="0.25">
      <c r="B2444">
        <v>11</v>
      </c>
      <c r="C2444">
        <v>77</v>
      </c>
      <c r="D2444" t="s">
        <v>2436</v>
      </c>
      <c r="E2444">
        <v>2737985.33001959</v>
      </c>
      <c r="F2444">
        <f t="shared" si="259"/>
        <v>6.333333333333333</v>
      </c>
      <c r="G2444">
        <f t="shared" si="260"/>
        <v>6.4374311168773684</v>
      </c>
    </row>
    <row r="2445" spans="2:7" x14ac:dyDescent="0.25">
      <c r="B2445">
        <v>11</v>
      </c>
      <c r="C2445">
        <v>78</v>
      </c>
      <c r="D2445" t="s">
        <v>2437</v>
      </c>
      <c r="E2445">
        <v>2631704.01477336</v>
      </c>
      <c r="F2445">
        <f t="shared" si="259"/>
        <v>6.416666666666667</v>
      </c>
      <c r="G2445">
        <f t="shared" si="260"/>
        <v>6.4202370430045939</v>
      </c>
    </row>
    <row r="2446" spans="2:7" x14ac:dyDescent="0.25">
      <c r="B2446">
        <v>11</v>
      </c>
      <c r="C2446">
        <v>79</v>
      </c>
      <c r="D2446" t="s">
        <v>2438</v>
      </c>
      <c r="E2446">
        <v>2492912.4083581502</v>
      </c>
      <c r="F2446">
        <f t="shared" si="259"/>
        <v>6.5</v>
      </c>
      <c r="G2446">
        <f t="shared" si="260"/>
        <v>6.3967070192839541</v>
      </c>
    </row>
    <row r="2447" spans="2:7" x14ac:dyDescent="0.25">
      <c r="B2447">
        <v>11</v>
      </c>
      <c r="C2447">
        <v>80</v>
      </c>
      <c r="D2447" t="s">
        <v>2439</v>
      </c>
      <c r="E2447">
        <v>2361390.2775100502</v>
      </c>
      <c r="F2447">
        <f t="shared" si="259"/>
        <v>6.583333333333333</v>
      </c>
      <c r="G2447">
        <f t="shared" si="260"/>
        <v>6.3731677707981786</v>
      </c>
    </row>
    <row r="2448" spans="2:7" x14ac:dyDescent="0.25">
      <c r="B2448">
        <v>11</v>
      </c>
      <c r="C2448">
        <v>81</v>
      </c>
      <c r="D2448" t="s">
        <v>2440</v>
      </c>
      <c r="E2448">
        <v>2758899.96094228</v>
      </c>
      <c r="F2448">
        <f t="shared" si="259"/>
        <v>6.666666666666667</v>
      </c>
      <c r="G2448">
        <f t="shared" si="260"/>
        <v>6.4407359530350297</v>
      </c>
    </row>
    <row r="2449" spans="2:7" x14ac:dyDescent="0.25">
      <c r="B2449">
        <v>11</v>
      </c>
      <c r="C2449">
        <v>82</v>
      </c>
      <c r="D2449" t="s">
        <v>2441</v>
      </c>
      <c r="E2449">
        <v>3112422.64609482</v>
      </c>
      <c r="F2449">
        <f t="shared" si="259"/>
        <v>6.75</v>
      </c>
      <c r="G2449">
        <f t="shared" si="260"/>
        <v>6.4930985665964398</v>
      </c>
    </row>
    <row r="2450" spans="2:7" x14ac:dyDescent="0.25">
      <c r="B2450">
        <v>11</v>
      </c>
      <c r="C2450">
        <v>83</v>
      </c>
      <c r="D2450" t="s">
        <v>2442</v>
      </c>
      <c r="E2450">
        <v>3088853.7507179398</v>
      </c>
      <c r="F2450">
        <f t="shared" si="259"/>
        <v>6.833333333333333</v>
      </c>
      <c r="G2450">
        <f t="shared" si="260"/>
        <v>6.4897973460613088</v>
      </c>
    </row>
    <row r="2451" spans="2:7" x14ac:dyDescent="0.25">
      <c r="B2451">
        <v>11</v>
      </c>
      <c r="C2451">
        <v>84</v>
      </c>
      <c r="D2451" t="s">
        <v>2443</v>
      </c>
      <c r="E2451">
        <v>2751807.43976276</v>
      </c>
      <c r="F2451">
        <f t="shared" ref="F2451:F2514" si="261">(C2451-1)*5/60</f>
        <v>6.916666666666667</v>
      </c>
      <c r="G2451">
        <f t="shared" ref="G2451:G2514" si="262">LOG10(E2451)</f>
        <v>6.4396180404739507</v>
      </c>
    </row>
    <row r="2452" spans="2:7" x14ac:dyDescent="0.25">
      <c r="B2452">
        <v>11</v>
      </c>
      <c r="C2452">
        <v>85</v>
      </c>
      <c r="D2452" t="s">
        <v>2444</v>
      </c>
      <c r="E2452">
        <v>2945553.7167293001</v>
      </c>
      <c r="F2452">
        <f t="shared" si="261"/>
        <v>7</v>
      </c>
      <c r="G2452">
        <f t="shared" si="262"/>
        <v>6.4691669471760358</v>
      </c>
    </row>
    <row r="2453" spans="2:7" x14ac:dyDescent="0.25">
      <c r="B2453">
        <v>11</v>
      </c>
      <c r="C2453">
        <v>86</v>
      </c>
      <c r="D2453" t="s">
        <v>2445</v>
      </c>
      <c r="E2453">
        <v>2948834.0230863402</v>
      </c>
      <c r="F2453">
        <f t="shared" si="261"/>
        <v>7.083333333333333</v>
      </c>
      <c r="G2453">
        <f t="shared" si="262"/>
        <v>6.4696503287110723</v>
      </c>
    </row>
    <row r="2454" spans="2:7" x14ac:dyDescent="0.25">
      <c r="B2454">
        <v>11</v>
      </c>
      <c r="C2454">
        <v>87</v>
      </c>
      <c r="D2454" t="s">
        <v>2446</v>
      </c>
      <c r="E2454">
        <v>2798657.2126307799</v>
      </c>
      <c r="F2454">
        <f t="shared" si="261"/>
        <v>7.166666666666667</v>
      </c>
      <c r="G2454">
        <f t="shared" si="262"/>
        <v>6.4469497081197549</v>
      </c>
    </row>
    <row r="2455" spans="2:7" x14ac:dyDescent="0.25">
      <c r="B2455">
        <v>11</v>
      </c>
      <c r="C2455">
        <v>88</v>
      </c>
      <c r="D2455" t="s">
        <v>2447</v>
      </c>
      <c r="E2455">
        <v>2363341.0405879999</v>
      </c>
      <c r="F2455">
        <f t="shared" si="261"/>
        <v>7.25</v>
      </c>
      <c r="G2455">
        <f t="shared" si="262"/>
        <v>6.3735263967734381</v>
      </c>
    </row>
    <row r="2456" spans="2:7" x14ac:dyDescent="0.25">
      <c r="B2456">
        <v>11</v>
      </c>
      <c r="C2456">
        <v>89</v>
      </c>
      <c r="D2456" t="s">
        <v>2448</v>
      </c>
      <c r="E2456">
        <v>2430027.4935218301</v>
      </c>
      <c r="F2456">
        <f t="shared" si="261"/>
        <v>7.333333333333333</v>
      </c>
      <c r="G2456">
        <f t="shared" si="262"/>
        <v>6.3856111872679717</v>
      </c>
    </row>
    <row r="2457" spans="2:7" x14ac:dyDescent="0.25">
      <c r="B2457">
        <v>11</v>
      </c>
      <c r="C2457">
        <v>90</v>
      </c>
      <c r="D2457" t="s">
        <v>2449</v>
      </c>
      <c r="E2457">
        <v>2341646.6601850698</v>
      </c>
      <c r="F2457">
        <f t="shared" si="261"/>
        <v>7.416666666666667</v>
      </c>
      <c r="G2457">
        <f t="shared" si="262"/>
        <v>6.3695213633627885</v>
      </c>
    </row>
    <row r="2458" spans="2:7" x14ac:dyDescent="0.25">
      <c r="B2458">
        <v>11</v>
      </c>
      <c r="C2458">
        <v>91</v>
      </c>
      <c r="D2458" t="s">
        <v>2450</v>
      </c>
      <c r="E2458">
        <v>2663391.02223772</v>
      </c>
      <c r="F2458">
        <f t="shared" si="261"/>
        <v>7.5</v>
      </c>
      <c r="G2458">
        <f t="shared" si="262"/>
        <v>6.4254349314910151</v>
      </c>
    </row>
    <row r="2459" spans="2:7" x14ac:dyDescent="0.25">
      <c r="B2459">
        <v>11</v>
      </c>
      <c r="C2459">
        <v>92</v>
      </c>
      <c r="D2459" t="s">
        <v>2451</v>
      </c>
      <c r="E2459">
        <v>3042309.8199157901</v>
      </c>
      <c r="F2459">
        <f t="shared" si="261"/>
        <v>7.583333333333333</v>
      </c>
      <c r="G2459">
        <f t="shared" si="262"/>
        <v>6.4832034392463465</v>
      </c>
    </row>
    <row r="2460" spans="2:7" x14ac:dyDescent="0.25">
      <c r="B2460">
        <v>11</v>
      </c>
      <c r="C2460">
        <v>93</v>
      </c>
      <c r="D2460" t="s">
        <v>2452</v>
      </c>
      <c r="E2460">
        <v>2677289.7243625601</v>
      </c>
      <c r="F2460">
        <f t="shared" si="261"/>
        <v>7.666666666666667</v>
      </c>
      <c r="G2460">
        <f t="shared" si="262"/>
        <v>6.4276953711434288</v>
      </c>
    </row>
    <row r="2461" spans="2:7" x14ac:dyDescent="0.25">
      <c r="B2461">
        <v>11</v>
      </c>
      <c r="C2461">
        <v>94</v>
      </c>
      <c r="D2461" t="s">
        <v>2453</v>
      </c>
      <c r="E2461">
        <v>2482263.7864060202</v>
      </c>
      <c r="F2461">
        <f t="shared" si="261"/>
        <v>7.75</v>
      </c>
      <c r="G2461">
        <f t="shared" si="262"/>
        <v>6.3948479314307241</v>
      </c>
    </row>
    <row r="2462" spans="2:7" x14ac:dyDescent="0.25">
      <c r="B2462">
        <v>11</v>
      </c>
      <c r="C2462">
        <v>95</v>
      </c>
      <c r="D2462" t="s">
        <v>2454</v>
      </c>
      <c r="E2462">
        <v>2751665.6090154499</v>
      </c>
      <c r="F2462">
        <f t="shared" si="261"/>
        <v>7.833333333333333</v>
      </c>
      <c r="G2462">
        <f t="shared" si="262"/>
        <v>6.4395956559504368</v>
      </c>
    </row>
    <row r="2463" spans="2:7" x14ac:dyDescent="0.25">
      <c r="B2463">
        <v>11</v>
      </c>
      <c r="C2463">
        <v>96</v>
      </c>
      <c r="D2463" t="s">
        <v>2455</v>
      </c>
      <c r="E2463">
        <v>2768432.3276881399</v>
      </c>
      <c r="F2463">
        <f t="shared" si="261"/>
        <v>7.916666666666667</v>
      </c>
      <c r="G2463">
        <f t="shared" si="262"/>
        <v>6.4422339119654088</v>
      </c>
    </row>
    <row r="2464" spans="2:7" x14ac:dyDescent="0.25">
      <c r="B2464">
        <v>11</v>
      </c>
      <c r="C2464">
        <v>97</v>
      </c>
      <c r="D2464" t="s">
        <v>2456</v>
      </c>
      <c r="E2464">
        <v>2133525.9703494199</v>
      </c>
      <c r="F2464">
        <f t="shared" si="261"/>
        <v>8</v>
      </c>
      <c r="G2464">
        <f t="shared" si="262"/>
        <v>6.3290979336780122</v>
      </c>
    </row>
    <row r="2465" spans="2:7" x14ac:dyDescent="0.25">
      <c r="B2465">
        <v>11</v>
      </c>
      <c r="C2465">
        <v>98</v>
      </c>
      <c r="D2465" t="s">
        <v>2457</v>
      </c>
      <c r="E2465">
        <v>2601034.5545985601</v>
      </c>
      <c r="F2465">
        <f t="shared" si="261"/>
        <v>8.0833333333333339</v>
      </c>
      <c r="G2465">
        <f t="shared" si="262"/>
        <v>6.4151461218120955</v>
      </c>
    </row>
    <row r="2466" spans="2:7" x14ac:dyDescent="0.25">
      <c r="B2466">
        <v>11</v>
      </c>
      <c r="C2466">
        <v>99</v>
      </c>
      <c r="D2466" t="s">
        <v>2458</v>
      </c>
      <c r="E2466">
        <v>2180158.27566553</v>
      </c>
      <c r="F2466">
        <f t="shared" si="261"/>
        <v>8.1666666666666661</v>
      </c>
      <c r="G2466">
        <f t="shared" si="262"/>
        <v>6.3384880237665131</v>
      </c>
    </row>
    <row r="2467" spans="2:7" x14ac:dyDescent="0.25">
      <c r="B2467">
        <v>11</v>
      </c>
      <c r="C2467">
        <v>100</v>
      </c>
      <c r="D2467" t="s">
        <v>2459</v>
      </c>
      <c r="E2467">
        <v>2157655.8226898098</v>
      </c>
      <c r="F2467">
        <f t="shared" si="261"/>
        <v>8.25</v>
      </c>
      <c r="G2467">
        <f t="shared" si="262"/>
        <v>6.3339821696204623</v>
      </c>
    </row>
    <row r="2468" spans="2:7" x14ac:dyDescent="0.25">
      <c r="B2468">
        <v>11</v>
      </c>
      <c r="C2468">
        <v>101</v>
      </c>
      <c r="D2468" t="s">
        <v>2460</v>
      </c>
      <c r="E2468">
        <v>2482046.1784699801</v>
      </c>
      <c r="F2468">
        <f t="shared" si="261"/>
        <v>8.3333333333333339</v>
      </c>
      <c r="G2468">
        <f t="shared" si="262"/>
        <v>6.3948098572868579</v>
      </c>
    </row>
    <row r="2469" spans="2:7" x14ac:dyDescent="0.25">
      <c r="B2469">
        <v>11</v>
      </c>
      <c r="C2469">
        <v>102</v>
      </c>
      <c r="D2469" t="s">
        <v>2461</v>
      </c>
      <c r="E2469">
        <v>2349506.1349599399</v>
      </c>
      <c r="F2469">
        <f t="shared" si="261"/>
        <v>8.4166666666666661</v>
      </c>
      <c r="G2469">
        <f t="shared" si="262"/>
        <v>6.3709765833771748</v>
      </c>
    </row>
    <row r="2470" spans="2:7" x14ac:dyDescent="0.25">
      <c r="B2470">
        <v>11</v>
      </c>
      <c r="C2470">
        <v>103</v>
      </c>
      <c r="D2470" t="s">
        <v>2462</v>
      </c>
      <c r="E2470">
        <v>2282388.0188366701</v>
      </c>
      <c r="F2470">
        <f t="shared" si="261"/>
        <v>8.5</v>
      </c>
      <c r="G2470">
        <f t="shared" si="262"/>
        <v>6.3583894788703752</v>
      </c>
    </row>
    <row r="2471" spans="2:7" x14ac:dyDescent="0.25">
      <c r="B2471">
        <v>11</v>
      </c>
      <c r="C2471">
        <v>104</v>
      </c>
      <c r="D2471" t="s">
        <v>2463</v>
      </c>
      <c r="E2471">
        <v>2250301.7567524998</v>
      </c>
      <c r="F2471">
        <f t="shared" si="261"/>
        <v>8.5833333333333339</v>
      </c>
      <c r="G2471">
        <f t="shared" si="262"/>
        <v>6.3522407592248555</v>
      </c>
    </row>
    <row r="2472" spans="2:7" x14ac:dyDescent="0.25">
      <c r="B2472">
        <v>11</v>
      </c>
      <c r="C2472">
        <v>105</v>
      </c>
      <c r="D2472" t="s">
        <v>2464</v>
      </c>
      <c r="E2472">
        <v>2295535.4254500698</v>
      </c>
      <c r="F2472">
        <f t="shared" si="261"/>
        <v>8.6666666666666661</v>
      </c>
      <c r="G2472">
        <f t="shared" si="262"/>
        <v>6.3608839993275978</v>
      </c>
    </row>
    <row r="2473" spans="2:7" x14ac:dyDescent="0.25">
      <c r="B2473">
        <v>11</v>
      </c>
      <c r="C2473">
        <v>106</v>
      </c>
      <c r="D2473" t="s">
        <v>2465</v>
      </c>
      <c r="E2473">
        <v>2182703.2888494302</v>
      </c>
      <c r="F2473">
        <f t="shared" si="261"/>
        <v>8.75</v>
      </c>
      <c r="G2473">
        <f t="shared" si="262"/>
        <v>6.3389947028307763</v>
      </c>
    </row>
    <row r="2474" spans="2:7" x14ac:dyDescent="0.25">
      <c r="B2474">
        <v>11</v>
      </c>
      <c r="C2474">
        <v>107</v>
      </c>
      <c r="D2474" t="s">
        <v>2466</v>
      </c>
      <c r="E2474">
        <v>2326006.0754151698</v>
      </c>
      <c r="F2474">
        <f t="shared" si="261"/>
        <v>8.8333333333333339</v>
      </c>
      <c r="G2474">
        <f t="shared" si="262"/>
        <v>6.3666108447500553</v>
      </c>
    </row>
    <row r="2475" spans="2:7" x14ac:dyDescent="0.25">
      <c r="B2475">
        <v>11</v>
      </c>
      <c r="C2475">
        <v>108</v>
      </c>
      <c r="D2475" t="s">
        <v>2467</v>
      </c>
      <c r="E2475">
        <v>2254609.6879240298</v>
      </c>
      <c r="F2475">
        <f t="shared" si="261"/>
        <v>8.9166666666666661</v>
      </c>
      <c r="G2475">
        <f t="shared" si="262"/>
        <v>6.3530713688070781</v>
      </c>
    </row>
    <row r="2476" spans="2:7" x14ac:dyDescent="0.25">
      <c r="B2476">
        <v>11</v>
      </c>
      <c r="C2476">
        <v>109</v>
      </c>
      <c r="D2476" t="s">
        <v>2468</v>
      </c>
      <c r="E2476">
        <v>2144648.2505064402</v>
      </c>
      <c r="F2476">
        <f t="shared" si="261"/>
        <v>9</v>
      </c>
      <c r="G2476">
        <f t="shared" si="262"/>
        <v>6.3313560725622802</v>
      </c>
    </row>
    <row r="2477" spans="2:7" x14ac:dyDescent="0.25">
      <c r="B2477">
        <v>11</v>
      </c>
      <c r="C2477">
        <v>110</v>
      </c>
      <c r="D2477" t="s">
        <v>2469</v>
      </c>
      <c r="E2477">
        <v>2711624.8173613301</v>
      </c>
      <c r="F2477">
        <f t="shared" si="261"/>
        <v>9.0833333333333339</v>
      </c>
      <c r="G2477">
        <f t="shared" si="262"/>
        <v>6.4332296000101437</v>
      </c>
    </row>
    <row r="2478" spans="2:7" x14ac:dyDescent="0.25">
      <c r="B2478">
        <v>11</v>
      </c>
      <c r="C2478">
        <v>111</v>
      </c>
      <c r="D2478" t="s">
        <v>2470</v>
      </c>
      <c r="E2478">
        <v>2999234.3349071499</v>
      </c>
      <c r="F2478">
        <f t="shared" si="261"/>
        <v>9.1666666666666661</v>
      </c>
      <c r="G2478">
        <f t="shared" si="262"/>
        <v>6.4770103991977566</v>
      </c>
    </row>
    <row r="2479" spans="2:7" x14ac:dyDescent="0.25">
      <c r="B2479">
        <v>11</v>
      </c>
      <c r="C2479">
        <v>112</v>
      </c>
      <c r="D2479" t="s">
        <v>2471</v>
      </c>
      <c r="E2479">
        <v>2531590.2943453598</v>
      </c>
      <c r="F2479">
        <f t="shared" si="261"/>
        <v>9.25</v>
      </c>
      <c r="G2479">
        <f t="shared" si="262"/>
        <v>6.4033934220000068</v>
      </c>
    </row>
    <row r="2480" spans="2:7" x14ac:dyDescent="0.25">
      <c r="B2480">
        <v>11</v>
      </c>
      <c r="C2480">
        <v>113</v>
      </c>
      <c r="D2480" t="s">
        <v>2472</v>
      </c>
      <c r="E2480">
        <v>2586546.6582029001</v>
      </c>
      <c r="F2480">
        <f t="shared" si="261"/>
        <v>9.3333333333333339</v>
      </c>
      <c r="G2480">
        <f t="shared" si="262"/>
        <v>6.4127203169679081</v>
      </c>
    </row>
    <row r="2481" spans="2:7" x14ac:dyDescent="0.25">
      <c r="B2481">
        <v>11</v>
      </c>
      <c r="C2481">
        <v>114</v>
      </c>
      <c r="D2481" t="s">
        <v>2473</v>
      </c>
      <c r="E2481">
        <v>2795280.3526718901</v>
      </c>
      <c r="F2481">
        <f t="shared" si="261"/>
        <v>9.4166666666666661</v>
      </c>
      <c r="G2481">
        <f t="shared" si="262"/>
        <v>6.4464253719764475</v>
      </c>
    </row>
    <row r="2482" spans="2:7" x14ac:dyDescent="0.25">
      <c r="B2482">
        <v>11</v>
      </c>
      <c r="C2482">
        <v>115</v>
      </c>
      <c r="D2482" t="s">
        <v>2474</v>
      </c>
      <c r="E2482">
        <v>2460828.0481972499</v>
      </c>
      <c r="F2482">
        <f t="shared" si="261"/>
        <v>9.5</v>
      </c>
      <c r="G2482">
        <f t="shared" si="262"/>
        <v>6.3910812681814289</v>
      </c>
    </row>
    <row r="2483" spans="2:7" x14ac:dyDescent="0.25">
      <c r="B2483">
        <v>11</v>
      </c>
      <c r="C2483">
        <v>116</v>
      </c>
      <c r="D2483" t="s">
        <v>2475</v>
      </c>
      <c r="E2483">
        <v>2384541.0684282202</v>
      </c>
      <c r="F2483">
        <f t="shared" si="261"/>
        <v>9.5833333333333339</v>
      </c>
      <c r="G2483">
        <f t="shared" si="262"/>
        <v>6.3774048065929785</v>
      </c>
    </row>
    <row r="2484" spans="2:7" x14ac:dyDescent="0.25">
      <c r="B2484">
        <v>11</v>
      </c>
      <c r="C2484">
        <v>117</v>
      </c>
      <c r="D2484" t="s">
        <v>2476</v>
      </c>
      <c r="E2484">
        <v>2369025.57068225</v>
      </c>
      <c r="F2484">
        <f t="shared" si="261"/>
        <v>9.6666666666666661</v>
      </c>
      <c r="G2484">
        <f t="shared" si="262"/>
        <v>6.3745697484164188</v>
      </c>
    </row>
    <row r="2485" spans="2:7" x14ac:dyDescent="0.25">
      <c r="B2485">
        <v>11</v>
      </c>
      <c r="C2485">
        <v>118</v>
      </c>
      <c r="D2485" t="s">
        <v>2477</v>
      </c>
      <c r="E2485">
        <v>2417261.5574731599</v>
      </c>
      <c r="F2485">
        <f t="shared" si="261"/>
        <v>9.75</v>
      </c>
      <c r="G2485">
        <f t="shared" si="262"/>
        <v>6.383323645368951</v>
      </c>
    </row>
    <row r="2486" spans="2:7" x14ac:dyDescent="0.25">
      <c r="B2486">
        <v>11</v>
      </c>
      <c r="C2486">
        <v>119</v>
      </c>
      <c r="D2486" t="s">
        <v>2478</v>
      </c>
      <c r="E2486">
        <v>2691223.9788813302</v>
      </c>
      <c r="F2486">
        <f t="shared" si="261"/>
        <v>9.8333333333333339</v>
      </c>
      <c r="G2486">
        <f t="shared" si="262"/>
        <v>6.4299498437111033</v>
      </c>
    </row>
    <row r="2487" spans="2:7" x14ac:dyDescent="0.25">
      <c r="B2487">
        <v>11</v>
      </c>
      <c r="C2487">
        <v>120</v>
      </c>
      <c r="D2487" t="s">
        <v>2479</v>
      </c>
      <c r="E2487">
        <v>2451695.5148868202</v>
      </c>
      <c r="F2487">
        <f t="shared" si="261"/>
        <v>9.9166666666666661</v>
      </c>
      <c r="G2487">
        <f t="shared" si="262"/>
        <v>6.3894665325610651</v>
      </c>
    </row>
    <row r="2488" spans="2:7" x14ac:dyDescent="0.25">
      <c r="B2488">
        <v>11</v>
      </c>
      <c r="C2488">
        <v>121</v>
      </c>
      <c r="D2488" t="s">
        <v>2480</v>
      </c>
      <c r="E2488">
        <v>2547869.63010205</v>
      </c>
      <c r="F2488">
        <f t="shared" si="261"/>
        <v>10</v>
      </c>
      <c r="G2488">
        <f t="shared" si="262"/>
        <v>6.4061772021657442</v>
      </c>
    </row>
    <row r="2489" spans="2:7" x14ac:dyDescent="0.25">
      <c r="B2489">
        <v>11</v>
      </c>
      <c r="C2489">
        <v>122</v>
      </c>
      <c r="D2489" t="s">
        <v>2481</v>
      </c>
      <c r="E2489">
        <v>2373914.9968488598</v>
      </c>
      <c r="F2489">
        <f t="shared" si="261"/>
        <v>10.083333333333334</v>
      </c>
      <c r="G2489">
        <f t="shared" si="262"/>
        <v>6.3754651640455258</v>
      </c>
    </row>
    <row r="2490" spans="2:7" x14ac:dyDescent="0.25">
      <c r="B2490">
        <v>11</v>
      </c>
      <c r="C2490">
        <v>123</v>
      </c>
      <c r="D2490" t="s">
        <v>2482</v>
      </c>
      <c r="E2490">
        <v>2563563.4004389499</v>
      </c>
      <c r="F2490">
        <f t="shared" si="261"/>
        <v>10.166666666666666</v>
      </c>
      <c r="G2490">
        <f t="shared" si="262"/>
        <v>6.4088440626074306</v>
      </c>
    </row>
    <row r="2491" spans="2:7" x14ac:dyDescent="0.25">
      <c r="B2491">
        <v>11</v>
      </c>
      <c r="C2491">
        <v>124</v>
      </c>
      <c r="D2491" t="s">
        <v>2483</v>
      </c>
      <c r="E2491">
        <v>2407471.1125635998</v>
      </c>
      <c r="F2491">
        <f t="shared" si="261"/>
        <v>10.25</v>
      </c>
      <c r="G2491">
        <f t="shared" si="262"/>
        <v>6.3815610846939794</v>
      </c>
    </row>
    <row r="2492" spans="2:7" x14ac:dyDescent="0.25">
      <c r="B2492">
        <v>11</v>
      </c>
      <c r="C2492">
        <v>125</v>
      </c>
      <c r="D2492" t="s">
        <v>2484</v>
      </c>
      <c r="E2492">
        <v>2268760.1397108901</v>
      </c>
      <c r="F2492">
        <f t="shared" si="261"/>
        <v>10.333333333333334</v>
      </c>
      <c r="G2492">
        <f t="shared" si="262"/>
        <v>6.3557885833655972</v>
      </c>
    </row>
    <row r="2493" spans="2:7" x14ac:dyDescent="0.25">
      <c r="B2493">
        <v>11</v>
      </c>
      <c r="C2493">
        <v>126</v>
      </c>
      <c r="D2493" t="s">
        <v>2485</v>
      </c>
      <c r="E2493">
        <v>2551147.5264151101</v>
      </c>
      <c r="F2493">
        <f t="shared" si="261"/>
        <v>10.416666666666666</v>
      </c>
      <c r="G2493">
        <f t="shared" si="262"/>
        <v>6.4067355734884579</v>
      </c>
    </row>
    <row r="2494" spans="2:7" x14ac:dyDescent="0.25">
      <c r="B2494">
        <v>11</v>
      </c>
      <c r="C2494">
        <v>127</v>
      </c>
      <c r="D2494" t="s">
        <v>2486</v>
      </c>
      <c r="E2494">
        <v>2475178.88764168</v>
      </c>
      <c r="F2494">
        <f t="shared" si="261"/>
        <v>10.5</v>
      </c>
      <c r="G2494">
        <f t="shared" si="262"/>
        <v>6.3936065920001601</v>
      </c>
    </row>
    <row r="2495" spans="2:7" x14ac:dyDescent="0.25">
      <c r="B2495">
        <v>11</v>
      </c>
      <c r="C2495">
        <v>128</v>
      </c>
      <c r="D2495" t="s">
        <v>2487</v>
      </c>
      <c r="E2495">
        <v>2769793.5680503799</v>
      </c>
      <c r="F2495">
        <f t="shared" si="261"/>
        <v>10.583333333333334</v>
      </c>
      <c r="G2495">
        <f t="shared" si="262"/>
        <v>6.4424474024227862</v>
      </c>
    </row>
    <row r="2496" spans="2:7" x14ac:dyDescent="0.25">
      <c r="B2496">
        <v>11</v>
      </c>
      <c r="C2496">
        <v>129</v>
      </c>
      <c r="D2496" t="s">
        <v>2488</v>
      </c>
      <c r="E2496">
        <v>2653995.3106450099</v>
      </c>
      <c r="F2496">
        <f t="shared" si="261"/>
        <v>10.666666666666666</v>
      </c>
      <c r="G2496">
        <f t="shared" si="262"/>
        <v>6.4239001511724272</v>
      </c>
    </row>
    <row r="2497" spans="2:7" x14ac:dyDescent="0.25">
      <c r="B2497">
        <v>11</v>
      </c>
      <c r="C2497">
        <v>130</v>
      </c>
      <c r="D2497" t="s">
        <v>2489</v>
      </c>
      <c r="E2497">
        <v>2608368.0342188501</v>
      </c>
      <c r="F2497">
        <f t="shared" si="261"/>
        <v>10.75</v>
      </c>
      <c r="G2497">
        <f t="shared" si="262"/>
        <v>6.4163688692507153</v>
      </c>
    </row>
    <row r="2498" spans="2:7" x14ac:dyDescent="0.25">
      <c r="B2498">
        <v>11</v>
      </c>
      <c r="C2498">
        <v>131</v>
      </c>
      <c r="D2498" t="s">
        <v>2490</v>
      </c>
      <c r="E2498">
        <v>2393992.0173329199</v>
      </c>
      <c r="F2498">
        <f t="shared" si="261"/>
        <v>10.833333333333334</v>
      </c>
      <c r="G2498">
        <f t="shared" si="262"/>
        <v>6.3791226979358706</v>
      </c>
    </row>
    <row r="2499" spans="2:7" x14ac:dyDescent="0.25">
      <c r="B2499">
        <v>11</v>
      </c>
      <c r="C2499">
        <v>132</v>
      </c>
      <c r="D2499" t="s">
        <v>2491</v>
      </c>
      <c r="E2499">
        <v>2755169.52627696</v>
      </c>
      <c r="F2499">
        <f t="shared" si="261"/>
        <v>10.916666666666666</v>
      </c>
      <c r="G2499">
        <f t="shared" si="262"/>
        <v>6.4401483262591332</v>
      </c>
    </row>
    <row r="2500" spans="2:7" x14ac:dyDescent="0.25">
      <c r="B2500">
        <v>11</v>
      </c>
      <c r="C2500">
        <v>133</v>
      </c>
      <c r="D2500" t="s">
        <v>2492</v>
      </c>
      <c r="E2500">
        <v>2579093.4578284901</v>
      </c>
      <c r="F2500">
        <f t="shared" si="261"/>
        <v>11</v>
      </c>
      <c r="G2500">
        <f t="shared" si="262"/>
        <v>6.4114670798206843</v>
      </c>
    </row>
    <row r="2501" spans="2:7" x14ac:dyDescent="0.25">
      <c r="B2501">
        <v>11</v>
      </c>
      <c r="C2501">
        <v>134</v>
      </c>
      <c r="D2501" t="s">
        <v>2493</v>
      </c>
      <c r="E2501">
        <v>2546226.4652524502</v>
      </c>
      <c r="F2501">
        <f t="shared" si="261"/>
        <v>11.083333333333334</v>
      </c>
      <c r="G2501">
        <f t="shared" si="262"/>
        <v>6.4058970278469127</v>
      </c>
    </row>
    <row r="2502" spans="2:7" x14ac:dyDescent="0.25">
      <c r="B2502">
        <v>11</v>
      </c>
      <c r="C2502">
        <v>135</v>
      </c>
      <c r="D2502" t="s">
        <v>2494</v>
      </c>
      <c r="E2502">
        <v>2179566.2055216399</v>
      </c>
      <c r="F2502">
        <f t="shared" si="261"/>
        <v>11.166666666666666</v>
      </c>
      <c r="G2502">
        <f t="shared" si="262"/>
        <v>6.3383700654876902</v>
      </c>
    </row>
    <row r="2503" spans="2:7" x14ac:dyDescent="0.25">
      <c r="B2503">
        <v>11</v>
      </c>
      <c r="C2503">
        <v>136</v>
      </c>
      <c r="D2503" t="s">
        <v>2495</v>
      </c>
      <c r="E2503">
        <v>2397664.6426838399</v>
      </c>
      <c r="F2503">
        <f t="shared" si="261"/>
        <v>11.25</v>
      </c>
      <c r="G2503">
        <f t="shared" si="262"/>
        <v>6.3797884389726391</v>
      </c>
    </row>
    <row r="2504" spans="2:7" x14ac:dyDescent="0.25">
      <c r="B2504">
        <v>11</v>
      </c>
      <c r="C2504">
        <v>137</v>
      </c>
      <c r="D2504" t="s">
        <v>2496</v>
      </c>
      <c r="E2504">
        <v>2607004.57632737</v>
      </c>
      <c r="F2504">
        <f t="shared" si="261"/>
        <v>11.333333333333334</v>
      </c>
      <c r="G2504">
        <f t="shared" si="262"/>
        <v>6.416141793528122</v>
      </c>
    </row>
    <row r="2505" spans="2:7" x14ac:dyDescent="0.25">
      <c r="B2505">
        <v>11</v>
      </c>
      <c r="C2505">
        <v>138</v>
      </c>
      <c r="D2505" t="s">
        <v>2497</v>
      </c>
      <c r="E2505">
        <v>2564703.41801447</v>
      </c>
      <c r="F2505">
        <f t="shared" si="261"/>
        <v>11.416666666666666</v>
      </c>
      <c r="G2505">
        <f t="shared" si="262"/>
        <v>6.4090371505913462</v>
      </c>
    </row>
    <row r="2506" spans="2:7" x14ac:dyDescent="0.25">
      <c r="B2506">
        <v>11</v>
      </c>
      <c r="C2506">
        <v>139</v>
      </c>
      <c r="D2506" t="s">
        <v>2498</v>
      </c>
      <c r="E2506">
        <v>2309344.9183791801</v>
      </c>
      <c r="F2506">
        <f t="shared" si="261"/>
        <v>11.5</v>
      </c>
      <c r="G2506">
        <f t="shared" si="262"/>
        <v>6.3634888029741816</v>
      </c>
    </row>
    <row r="2507" spans="2:7" x14ac:dyDescent="0.25">
      <c r="B2507">
        <v>11</v>
      </c>
      <c r="C2507">
        <v>140</v>
      </c>
      <c r="D2507" t="s">
        <v>2499</v>
      </c>
      <c r="E2507">
        <v>2665947.0865247701</v>
      </c>
      <c r="F2507">
        <f t="shared" si="261"/>
        <v>11.583333333333334</v>
      </c>
      <c r="G2507">
        <f t="shared" si="262"/>
        <v>6.4258515253260171</v>
      </c>
    </row>
    <row r="2508" spans="2:7" x14ac:dyDescent="0.25">
      <c r="B2508">
        <v>11</v>
      </c>
      <c r="C2508">
        <v>141</v>
      </c>
      <c r="D2508" t="s">
        <v>2500</v>
      </c>
      <c r="E2508">
        <v>2276929.10812952</v>
      </c>
      <c r="F2508">
        <f t="shared" si="261"/>
        <v>11.666666666666666</v>
      </c>
      <c r="G2508">
        <f t="shared" si="262"/>
        <v>6.3573495091274639</v>
      </c>
    </row>
    <row r="2509" spans="2:7" x14ac:dyDescent="0.25">
      <c r="B2509">
        <v>11</v>
      </c>
      <c r="C2509">
        <v>142</v>
      </c>
      <c r="D2509" t="s">
        <v>2501</v>
      </c>
      <c r="E2509">
        <v>2324847.2607594798</v>
      </c>
      <c r="F2509">
        <f t="shared" si="261"/>
        <v>11.75</v>
      </c>
      <c r="G2509">
        <f t="shared" si="262"/>
        <v>6.3663944256181022</v>
      </c>
    </row>
    <row r="2510" spans="2:7" x14ac:dyDescent="0.25">
      <c r="B2510">
        <v>11</v>
      </c>
      <c r="C2510">
        <v>143</v>
      </c>
      <c r="D2510" t="s">
        <v>2502</v>
      </c>
      <c r="E2510">
        <v>2589851.2524367101</v>
      </c>
      <c r="F2510">
        <f t="shared" si="261"/>
        <v>11.833333333333334</v>
      </c>
      <c r="G2510">
        <f t="shared" si="262"/>
        <v>6.4132748211850936</v>
      </c>
    </row>
    <row r="2511" spans="2:7" x14ac:dyDescent="0.25">
      <c r="B2511">
        <v>11</v>
      </c>
      <c r="C2511">
        <v>144</v>
      </c>
      <c r="D2511" t="s">
        <v>2503</v>
      </c>
      <c r="E2511">
        <v>2124609.1741093299</v>
      </c>
      <c r="F2511">
        <f t="shared" si="261"/>
        <v>11.916666666666666</v>
      </c>
      <c r="G2511">
        <f t="shared" si="262"/>
        <v>6.3272790524389668</v>
      </c>
    </row>
    <row r="2512" spans="2:7" x14ac:dyDescent="0.25">
      <c r="B2512">
        <v>11</v>
      </c>
      <c r="C2512">
        <v>145</v>
      </c>
      <c r="D2512" t="s">
        <v>2504</v>
      </c>
      <c r="E2512">
        <v>2155033.39836322</v>
      </c>
      <c r="F2512">
        <f t="shared" si="261"/>
        <v>12</v>
      </c>
      <c r="G2512">
        <f t="shared" si="262"/>
        <v>6.3334540051753834</v>
      </c>
    </row>
    <row r="2513" spans="2:7" x14ac:dyDescent="0.25">
      <c r="B2513">
        <v>11</v>
      </c>
      <c r="C2513">
        <v>146</v>
      </c>
      <c r="D2513" t="s">
        <v>2505</v>
      </c>
      <c r="E2513">
        <v>2182924.8962078099</v>
      </c>
      <c r="F2513">
        <f t="shared" si="261"/>
        <v>12.083333333333334</v>
      </c>
      <c r="G2513">
        <f t="shared" si="262"/>
        <v>6.3390387940125699</v>
      </c>
    </row>
    <row r="2514" spans="2:7" x14ac:dyDescent="0.25">
      <c r="B2514">
        <v>11</v>
      </c>
      <c r="C2514">
        <v>147</v>
      </c>
      <c r="D2514" t="s">
        <v>2506</v>
      </c>
      <c r="E2514">
        <v>2368516.3646681998</v>
      </c>
      <c r="F2514">
        <f t="shared" si="261"/>
        <v>12.166666666666666</v>
      </c>
      <c r="G2514">
        <f t="shared" si="262"/>
        <v>6.37447638972285</v>
      </c>
    </row>
    <row r="2515" spans="2:7" x14ac:dyDescent="0.25">
      <c r="B2515">
        <v>11</v>
      </c>
      <c r="C2515">
        <v>148</v>
      </c>
      <c r="D2515" t="s">
        <v>2507</v>
      </c>
      <c r="E2515">
        <v>2374032.1281014201</v>
      </c>
      <c r="F2515">
        <f t="shared" ref="F2515:F2578" si="263">(C2515-1)*5/60</f>
        <v>12.25</v>
      </c>
      <c r="G2515">
        <f t="shared" ref="G2515:G2578" si="264">LOG10(E2515)</f>
        <v>6.3754865920249522</v>
      </c>
    </row>
    <row r="2516" spans="2:7" x14ac:dyDescent="0.25">
      <c r="B2516">
        <v>11</v>
      </c>
      <c r="C2516">
        <v>149</v>
      </c>
      <c r="D2516" t="s">
        <v>2508</v>
      </c>
      <c r="E2516">
        <v>2394277.01927476</v>
      </c>
      <c r="F2516">
        <f t="shared" si="263"/>
        <v>12.333333333333334</v>
      </c>
      <c r="G2516">
        <f t="shared" si="264"/>
        <v>6.3791743971072714</v>
      </c>
    </row>
    <row r="2517" spans="2:7" x14ac:dyDescent="0.25">
      <c r="B2517">
        <v>11</v>
      </c>
      <c r="C2517">
        <v>150</v>
      </c>
      <c r="D2517" t="s">
        <v>2509</v>
      </c>
      <c r="E2517">
        <v>2464763.8538275701</v>
      </c>
      <c r="F2517">
        <f t="shared" si="263"/>
        <v>12.416666666666666</v>
      </c>
      <c r="G2517">
        <f t="shared" si="264"/>
        <v>6.3917753163546749</v>
      </c>
    </row>
    <row r="2518" spans="2:7" x14ac:dyDescent="0.25">
      <c r="B2518">
        <v>11</v>
      </c>
      <c r="C2518">
        <v>151</v>
      </c>
      <c r="D2518" t="s">
        <v>2510</v>
      </c>
      <c r="E2518">
        <v>2175037.0334708602</v>
      </c>
      <c r="F2518">
        <f t="shared" si="263"/>
        <v>12.5</v>
      </c>
      <c r="G2518">
        <f t="shared" si="264"/>
        <v>6.3374666559091004</v>
      </c>
    </row>
    <row r="2519" spans="2:7" x14ac:dyDescent="0.25">
      <c r="B2519">
        <v>11</v>
      </c>
      <c r="C2519">
        <v>152</v>
      </c>
      <c r="D2519" t="s">
        <v>2511</v>
      </c>
      <c r="E2519">
        <v>1982883.0978172601</v>
      </c>
      <c r="F2519">
        <f t="shared" si="263"/>
        <v>12.583333333333334</v>
      </c>
      <c r="G2519">
        <f t="shared" si="264"/>
        <v>6.297297110841992</v>
      </c>
    </row>
    <row r="2520" spans="2:7" x14ac:dyDescent="0.25">
      <c r="B2520">
        <v>11</v>
      </c>
      <c r="C2520">
        <v>153</v>
      </c>
      <c r="D2520" t="s">
        <v>2512</v>
      </c>
      <c r="E2520">
        <v>2416484.0541284201</v>
      </c>
      <c r="F2520">
        <f t="shared" si="263"/>
        <v>12.666666666666666</v>
      </c>
      <c r="G2520">
        <f t="shared" si="264"/>
        <v>6.3831839336661327</v>
      </c>
    </row>
    <row r="2521" spans="2:7" x14ac:dyDescent="0.25">
      <c r="B2521">
        <v>11</v>
      </c>
      <c r="C2521">
        <v>154</v>
      </c>
      <c r="D2521" t="s">
        <v>2513</v>
      </c>
      <c r="E2521">
        <v>2126218.9159877799</v>
      </c>
      <c r="F2521">
        <f t="shared" si="263"/>
        <v>12.75</v>
      </c>
      <c r="G2521">
        <f t="shared" si="264"/>
        <v>6.3276079775489453</v>
      </c>
    </row>
    <row r="2522" spans="2:7" x14ac:dyDescent="0.25">
      <c r="B2522">
        <v>11</v>
      </c>
      <c r="C2522">
        <v>155</v>
      </c>
      <c r="D2522" t="s">
        <v>2514</v>
      </c>
      <c r="E2522">
        <v>2029470.25802507</v>
      </c>
      <c r="F2522">
        <f t="shared" si="263"/>
        <v>12.833333333333334</v>
      </c>
      <c r="G2522">
        <f t="shared" si="264"/>
        <v>6.3073826910954125</v>
      </c>
    </row>
    <row r="2523" spans="2:7" x14ac:dyDescent="0.25">
      <c r="B2523">
        <v>11</v>
      </c>
      <c r="C2523">
        <v>156</v>
      </c>
      <c r="D2523" t="s">
        <v>2515</v>
      </c>
      <c r="E2523">
        <v>1858604.1338116301</v>
      </c>
      <c r="F2523">
        <f t="shared" si="263"/>
        <v>12.916666666666666</v>
      </c>
      <c r="G2523">
        <f t="shared" si="264"/>
        <v>6.269186898750454</v>
      </c>
    </row>
    <row r="2524" spans="2:7" x14ac:dyDescent="0.25">
      <c r="B2524">
        <v>11</v>
      </c>
      <c r="C2524">
        <v>157</v>
      </c>
      <c r="D2524" t="s">
        <v>2516</v>
      </c>
      <c r="E2524">
        <v>2425924.0938413902</v>
      </c>
      <c r="F2524">
        <f t="shared" si="263"/>
        <v>13</v>
      </c>
      <c r="G2524">
        <f t="shared" si="264"/>
        <v>6.3848772078489544</v>
      </c>
    </row>
    <row r="2525" spans="2:7" x14ac:dyDescent="0.25">
      <c r="B2525">
        <v>11</v>
      </c>
      <c r="C2525">
        <v>158</v>
      </c>
      <c r="D2525" t="s">
        <v>2517</v>
      </c>
      <c r="E2525">
        <v>2068325.67490839</v>
      </c>
      <c r="F2525">
        <f t="shared" si="263"/>
        <v>13.083333333333334</v>
      </c>
      <c r="G2525">
        <f t="shared" si="264"/>
        <v>6.3156189230484383</v>
      </c>
    </row>
    <row r="2526" spans="2:7" x14ac:dyDescent="0.25">
      <c r="B2526">
        <v>11</v>
      </c>
      <c r="C2526">
        <v>159</v>
      </c>
      <c r="D2526" t="s">
        <v>2518</v>
      </c>
      <c r="E2526">
        <v>1999725.3940481199</v>
      </c>
      <c r="F2526">
        <f t="shared" si="263"/>
        <v>13.166666666666666</v>
      </c>
      <c r="G2526">
        <f t="shared" si="264"/>
        <v>6.300970361645124</v>
      </c>
    </row>
    <row r="2527" spans="2:7" x14ac:dyDescent="0.25">
      <c r="B2527">
        <v>11</v>
      </c>
      <c r="C2527">
        <v>160</v>
      </c>
      <c r="D2527" t="s">
        <v>2519</v>
      </c>
      <c r="E2527">
        <v>2004078.2443679399</v>
      </c>
      <c r="F2527">
        <f t="shared" si="263"/>
        <v>13.25</v>
      </c>
      <c r="G2527">
        <f t="shared" si="264"/>
        <v>6.3019146734995362</v>
      </c>
    </row>
    <row r="2528" spans="2:7" x14ac:dyDescent="0.25">
      <c r="B2528">
        <v>11</v>
      </c>
      <c r="C2528">
        <v>161</v>
      </c>
      <c r="D2528" t="s">
        <v>2520</v>
      </c>
      <c r="E2528">
        <v>1820557.88545522</v>
      </c>
      <c r="F2528">
        <f t="shared" si="263"/>
        <v>13.333333333333334</v>
      </c>
      <c r="G2528">
        <f t="shared" si="264"/>
        <v>6.2602044920775004</v>
      </c>
    </row>
    <row r="2529" spans="2:7" x14ac:dyDescent="0.25">
      <c r="B2529">
        <v>11</v>
      </c>
      <c r="C2529">
        <v>162</v>
      </c>
      <c r="D2529" t="s">
        <v>2521</v>
      </c>
      <c r="E2529">
        <v>2357027.2236970901</v>
      </c>
      <c r="F2529">
        <f t="shared" si="263"/>
        <v>13.416666666666666</v>
      </c>
      <c r="G2529">
        <f t="shared" si="264"/>
        <v>6.3723645986605755</v>
      </c>
    </row>
    <row r="2530" spans="2:7" x14ac:dyDescent="0.25">
      <c r="B2530">
        <v>11</v>
      </c>
      <c r="C2530">
        <v>163</v>
      </c>
      <c r="D2530" t="s">
        <v>2522</v>
      </c>
      <c r="E2530">
        <v>1998993.3380792299</v>
      </c>
      <c r="F2530">
        <f t="shared" si="263"/>
        <v>13.5</v>
      </c>
      <c r="G2530">
        <f t="shared" si="264"/>
        <v>6.3008113467743199</v>
      </c>
    </row>
    <row r="2531" spans="2:7" x14ac:dyDescent="0.25">
      <c r="B2531">
        <v>11</v>
      </c>
      <c r="C2531">
        <v>164</v>
      </c>
      <c r="D2531" t="s">
        <v>2523</v>
      </c>
      <c r="E2531">
        <v>2037136.16584048</v>
      </c>
      <c r="F2531">
        <f t="shared" si="263"/>
        <v>13.583333333333334</v>
      </c>
      <c r="G2531">
        <f t="shared" si="264"/>
        <v>6.309020058993644</v>
      </c>
    </row>
    <row r="2532" spans="2:7" x14ac:dyDescent="0.25">
      <c r="B2532">
        <v>11</v>
      </c>
      <c r="C2532">
        <v>165</v>
      </c>
      <c r="D2532" t="s">
        <v>2524</v>
      </c>
      <c r="E2532">
        <v>2058777.8607817099</v>
      </c>
      <c r="F2532">
        <f t="shared" si="263"/>
        <v>13.666666666666666</v>
      </c>
      <c r="G2532">
        <f t="shared" si="264"/>
        <v>6.3136094893857706</v>
      </c>
    </row>
    <row r="2533" spans="2:7" x14ac:dyDescent="0.25">
      <c r="B2533">
        <v>11</v>
      </c>
      <c r="C2533">
        <v>166</v>
      </c>
      <c r="D2533" t="s">
        <v>2525</v>
      </c>
      <c r="E2533">
        <v>2306008.2515097898</v>
      </c>
      <c r="F2533">
        <f t="shared" si="263"/>
        <v>13.75</v>
      </c>
      <c r="G2533">
        <f t="shared" si="264"/>
        <v>6.3628608569824259</v>
      </c>
    </row>
    <row r="2534" spans="2:7" x14ac:dyDescent="0.25">
      <c r="B2534">
        <v>11</v>
      </c>
      <c r="C2534">
        <v>167</v>
      </c>
      <c r="D2534" t="s">
        <v>2526</v>
      </c>
      <c r="E2534">
        <v>1786278.7352541201</v>
      </c>
      <c r="F2534">
        <f t="shared" si="263"/>
        <v>13.833333333333334</v>
      </c>
      <c r="G2534">
        <f t="shared" si="264"/>
        <v>6.2519492282017826</v>
      </c>
    </row>
    <row r="2535" spans="2:7" x14ac:dyDescent="0.25">
      <c r="B2535">
        <v>11</v>
      </c>
      <c r="C2535">
        <v>168</v>
      </c>
      <c r="D2535" t="s">
        <v>2527</v>
      </c>
      <c r="E2535">
        <v>2349538.0978629901</v>
      </c>
      <c r="F2535">
        <f t="shared" si="263"/>
        <v>13.916666666666666</v>
      </c>
      <c r="G2535">
        <f t="shared" si="264"/>
        <v>6.3709824915200786</v>
      </c>
    </row>
    <row r="2536" spans="2:7" x14ac:dyDescent="0.25">
      <c r="B2536">
        <v>11</v>
      </c>
      <c r="C2536">
        <v>169</v>
      </c>
      <c r="D2536" t="s">
        <v>2528</v>
      </c>
      <c r="E2536">
        <v>2111457.75870927</v>
      </c>
      <c r="F2536">
        <f t="shared" si="263"/>
        <v>14</v>
      </c>
      <c r="G2536">
        <f t="shared" si="264"/>
        <v>6.3245823974620983</v>
      </c>
    </row>
    <row r="2537" spans="2:7" x14ac:dyDescent="0.25">
      <c r="B2537">
        <v>11</v>
      </c>
      <c r="C2537">
        <v>170</v>
      </c>
      <c r="D2537" t="s">
        <v>2529</v>
      </c>
      <c r="E2537">
        <v>1851115.29742504</v>
      </c>
      <c r="F2537">
        <f t="shared" si="263"/>
        <v>14.083333333333334</v>
      </c>
      <c r="G2537">
        <f t="shared" si="264"/>
        <v>6.2674334697934393</v>
      </c>
    </row>
    <row r="2538" spans="2:7" x14ac:dyDescent="0.25">
      <c r="B2538">
        <v>11</v>
      </c>
      <c r="C2538">
        <v>171</v>
      </c>
      <c r="D2538" t="s">
        <v>2530</v>
      </c>
      <c r="E2538">
        <v>1802747.83705039</v>
      </c>
      <c r="F2538">
        <f t="shared" si="263"/>
        <v>14.166666666666666</v>
      </c>
      <c r="G2538">
        <f t="shared" si="264"/>
        <v>6.2559349831636819</v>
      </c>
    </row>
    <row r="2539" spans="2:7" x14ac:dyDescent="0.25">
      <c r="B2539">
        <v>11</v>
      </c>
      <c r="C2539">
        <v>172</v>
      </c>
      <c r="D2539" t="s">
        <v>2531</v>
      </c>
      <c r="E2539">
        <v>1982154.6998189201</v>
      </c>
      <c r="F2539">
        <f t="shared" si="263"/>
        <v>14.25</v>
      </c>
      <c r="G2539">
        <f t="shared" si="264"/>
        <v>6.2971375465447457</v>
      </c>
    </row>
    <row r="2540" spans="2:7" x14ac:dyDescent="0.25">
      <c r="B2540">
        <v>11</v>
      </c>
      <c r="C2540">
        <v>173</v>
      </c>
      <c r="D2540" t="s">
        <v>2532</v>
      </c>
      <c r="E2540">
        <v>2121900.2076004599</v>
      </c>
      <c r="F2540">
        <f t="shared" si="263"/>
        <v>14.333333333333334</v>
      </c>
      <c r="G2540">
        <f t="shared" si="264"/>
        <v>6.3267249552922031</v>
      </c>
    </row>
    <row r="2541" spans="2:7" x14ac:dyDescent="0.25">
      <c r="B2541">
        <v>11</v>
      </c>
      <c r="C2541">
        <v>174</v>
      </c>
      <c r="D2541" t="s">
        <v>2533</v>
      </c>
      <c r="E2541">
        <v>2117059.1591977002</v>
      </c>
      <c r="F2541">
        <f t="shared" si="263"/>
        <v>14.416666666666666</v>
      </c>
      <c r="G2541">
        <f t="shared" si="264"/>
        <v>6.325732994133789</v>
      </c>
    </row>
    <row r="2542" spans="2:7" x14ac:dyDescent="0.25">
      <c r="B2542">
        <v>11</v>
      </c>
      <c r="C2542">
        <v>175</v>
      </c>
      <c r="D2542" t="s">
        <v>2534</v>
      </c>
      <c r="E2542">
        <v>1969681.4436987001</v>
      </c>
      <c r="F2542">
        <f t="shared" si="263"/>
        <v>14.5</v>
      </c>
      <c r="G2542">
        <f t="shared" si="264"/>
        <v>6.2943959934556704</v>
      </c>
    </row>
    <row r="2543" spans="2:7" x14ac:dyDescent="0.25">
      <c r="B2543">
        <v>11</v>
      </c>
      <c r="C2543">
        <v>176</v>
      </c>
      <c r="D2543" t="s">
        <v>2535</v>
      </c>
      <c r="E2543">
        <v>2856440.06807139</v>
      </c>
      <c r="F2543">
        <f t="shared" si="263"/>
        <v>14.583333333333334</v>
      </c>
      <c r="G2543">
        <f t="shared" si="264"/>
        <v>6.4558251164137443</v>
      </c>
    </row>
    <row r="2544" spans="2:7" x14ac:dyDescent="0.25">
      <c r="B2544">
        <v>11</v>
      </c>
      <c r="C2544">
        <v>177</v>
      </c>
      <c r="D2544" t="s">
        <v>2536</v>
      </c>
      <c r="E2544">
        <v>2078387.9960177201</v>
      </c>
      <c r="F2544">
        <f t="shared" si="263"/>
        <v>14.666666666666666</v>
      </c>
      <c r="G2544">
        <f t="shared" si="264"/>
        <v>6.3177266254156734</v>
      </c>
    </row>
    <row r="2545" spans="2:7" x14ac:dyDescent="0.25">
      <c r="B2545">
        <v>11</v>
      </c>
      <c r="C2545">
        <v>178</v>
      </c>
      <c r="D2545" t="s">
        <v>2537</v>
      </c>
      <c r="E2545">
        <v>1949538.7559204299</v>
      </c>
      <c r="F2545">
        <f t="shared" si="263"/>
        <v>14.75</v>
      </c>
      <c r="G2545">
        <f t="shared" si="264"/>
        <v>6.2899318731813949</v>
      </c>
    </row>
    <row r="2546" spans="2:7" x14ac:dyDescent="0.25">
      <c r="B2546">
        <v>11</v>
      </c>
      <c r="C2546">
        <v>179</v>
      </c>
      <c r="D2546" t="s">
        <v>2538</v>
      </c>
      <c r="E2546">
        <v>1899789.7152718201</v>
      </c>
      <c r="F2546">
        <f t="shared" si="263"/>
        <v>14.833333333333334</v>
      </c>
      <c r="G2546">
        <f t="shared" si="264"/>
        <v>6.2787055322416565</v>
      </c>
    </row>
    <row r="2547" spans="2:7" x14ac:dyDescent="0.25">
      <c r="B2547">
        <v>11</v>
      </c>
      <c r="C2547">
        <v>180</v>
      </c>
      <c r="D2547" t="s">
        <v>2539</v>
      </c>
      <c r="E2547">
        <v>2495270.97151171</v>
      </c>
      <c r="F2547">
        <f t="shared" si="263"/>
        <v>14.916666666666666</v>
      </c>
      <c r="G2547">
        <f t="shared" si="264"/>
        <v>6.3971177143050229</v>
      </c>
    </row>
    <row r="2548" spans="2:7" x14ac:dyDescent="0.25">
      <c r="B2548">
        <v>11</v>
      </c>
      <c r="C2548">
        <v>181</v>
      </c>
      <c r="D2548" t="s">
        <v>2540</v>
      </c>
      <c r="E2548">
        <v>2194433.67410006</v>
      </c>
      <c r="F2548">
        <f t="shared" si="263"/>
        <v>15</v>
      </c>
      <c r="G2548">
        <f t="shared" si="264"/>
        <v>6.3413224589984187</v>
      </c>
    </row>
    <row r="2549" spans="2:7" x14ac:dyDescent="0.25">
      <c r="B2549">
        <v>11</v>
      </c>
      <c r="C2549">
        <v>182</v>
      </c>
      <c r="D2549" t="s">
        <v>2541</v>
      </c>
      <c r="E2549">
        <v>1825925.79396268</v>
      </c>
      <c r="F2549">
        <f t="shared" si="263"/>
        <v>15.083333333333334</v>
      </c>
      <c r="G2549">
        <f t="shared" si="264"/>
        <v>6.2614831237309279</v>
      </c>
    </row>
    <row r="2550" spans="2:7" x14ac:dyDescent="0.25">
      <c r="B2550">
        <v>11</v>
      </c>
      <c r="C2550">
        <v>183</v>
      </c>
      <c r="D2550" t="s">
        <v>2542</v>
      </c>
      <c r="E2550">
        <v>1908006.24681778</v>
      </c>
      <c r="F2550">
        <f t="shared" si="263"/>
        <v>15.166666666666666</v>
      </c>
      <c r="G2550">
        <f t="shared" si="264"/>
        <v>6.2805797922517508</v>
      </c>
    </row>
    <row r="2551" spans="2:7" x14ac:dyDescent="0.25">
      <c r="B2551">
        <v>11</v>
      </c>
      <c r="C2551">
        <v>184</v>
      </c>
      <c r="D2551" t="s">
        <v>2543</v>
      </c>
      <c r="E2551">
        <v>2305565.1711982801</v>
      </c>
      <c r="F2551">
        <f t="shared" si="263"/>
        <v>15.25</v>
      </c>
      <c r="G2551">
        <f t="shared" si="264"/>
        <v>6.3627774028910418</v>
      </c>
    </row>
    <row r="2552" spans="2:7" x14ac:dyDescent="0.25">
      <c r="B2552">
        <v>11</v>
      </c>
      <c r="C2552">
        <v>185</v>
      </c>
      <c r="D2552" t="s">
        <v>2544</v>
      </c>
      <c r="E2552">
        <v>2071154.97333901</v>
      </c>
      <c r="F2552">
        <f t="shared" si="263"/>
        <v>15.333333333333334</v>
      </c>
      <c r="G2552">
        <f t="shared" si="264"/>
        <v>6.3162125960194357</v>
      </c>
    </row>
    <row r="2553" spans="2:7" x14ac:dyDescent="0.25">
      <c r="B2553">
        <v>11</v>
      </c>
      <c r="C2553">
        <v>186</v>
      </c>
      <c r="D2553" t="s">
        <v>2545</v>
      </c>
      <c r="E2553">
        <v>1830414.4551455199</v>
      </c>
      <c r="F2553">
        <f t="shared" si="263"/>
        <v>15.416666666666666</v>
      </c>
      <c r="G2553">
        <f t="shared" si="264"/>
        <v>6.2625494368360215</v>
      </c>
    </row>
    <row r="2554" spans="2:7" x14ac:dyDescent="0.25">
      <c r="B2554">
        <v>11</v>
      </c>
      <c r="C2554">
        <v>187</v>
      </c>
      <c r="D2554" t="s">
        <v>2546</v>
      </c>
      <c r="E2554">
        <v>2036266.84550588</v>
      </c>
      <c r="F2554">
        <f t="shared" si="263"/>
        <v>15.5</v>
      </c>
      <c r="G2554">
        <f t="shared" si="264"/>
        <v>6.3088346901366945</v>
      </c>
    </row>
    <row r="2555" spans="2:7" x14ac:dyDescent="0.25">
      <c r="B2555">
        <v>11</v>
      </c>
      <c r="C2555">
        <v>188</v>
      </c>
      <c r="D2555" t="s">
        <v>2547</v>
      </c>
      <c r="E2555">
        <v>2154040.9039004999</v>
      </c>
      <c r="F2555">
        <f t="shared" si="263"/>
        <v>15.583333333333334</v>
      </c>
      <c r="G2555">
        <f t="shared" si="264"/>
        <v>6.3332539460230617</v>
      </c>
    </row>
    <row r="2556" spans="2:7" x14ac:dyDescent="0.25">
      <c r="B2556">
        <v>11</v>
      </c>
      <c r="C2556">
        <v>189</v>
      </c>
      <c r="D2556" t="s">
        <v>2548</v>
      </c>
      <c r="E2556">
        <v>1852240.7572703001</v>
      </c>
      <c r="F2556">
        <f t="shared" si="263"/>
        <v>15.666666666666666</v>
      </c>
      <c r="G2556">
        <f t="shared" si="264"/>
        <v>6.2676974363190601</v>
      </c>
    </row>
    <row r="2557" spans="2:7" x14ac:dyDescent="0.25">
      <c r="B2557">
        <v>11</v>
      </c>
      <c r="C2557">
        <v>190</v>
      </c>
      <c r="D2557" t="s">
        <v>2549</v>
      </c>
      <c r="E2557">
        <v>2280370.92067027</v>
      </c>
      <c r="F2557">
        <f t="shared" si="263"/>
        <v>15.75</v>
      </c>
      <c r="G2557">
        <f t="shared" si="264"/>
        <v>6.3580054942366013</v>
      </c>
    </row>
    <row r="2558" spans="2:7" x14ac:dyDescent="0.25">
      <c r="B2558">
        <v>11</v>
      </c>
      <c r="C2558">
        <v>191</v>
      </c>
      <c r="D2558" t="s">
        <v>2550</v>
      </c>
      <c r="E2558">
        <v>1783458.06775066</v>
      </c>
      <c r="F2558">
        <f t="shared" si="263"/>
        <v>15.833333333333334</v>
      </c>
      <c r="G2558">
        <f t="shared" si="264"/>
        <v>6.2512629027640356</v>
      </c>
    </row>
    <row r="2559" spans="2:7" x14ac:dyDescent="0.25">
      <c r="B2559">
        <v>11</v>
      </c>
      <c r="C2559">
        <v>192</v>
      </c>
      <c r="D2559" t="s">
        <v>2551</v>
      </c>
      <c r="E2559">
        <v>1693422.3885081699</v>
      </c>
      <c r="F2559">
        <f t="shared" si="263"/>
        <v>15.916666666666666</v>
      </c>
      <c r="G2559">
        <f t="shared" si="264"/>
        <v>6.2287652972221492</v>
      </c>
    </row>
    <row r="2560" spans="2:7" x14ac:dyDescent="0.25">
      <c r="B2560">
        <v>11</v>
      </c>
      <c r="C2560">
        <v>193</v>
      </c>
      <c r="D2560" t="s">
        <v>2552</v>
      </c>
      <c r="E2560">
        <v>1953393.49774121</v>
      </c>
      <c r="F2560">
        <f t="shared" si="263"/>
        <v>16</v>
      </c>
      <c r="G2560">
        <f t="shared" si="264"/>
        <v>6.2907897377496003</v>
      </c>
    </row>
    <row r="2561" spans="2:7" x14ac:dyDescent="0.25">
      <c r="B2561">
        <v>11</v>
      </c>
      <c r="C2561">
        <v>194</v>
      </c>
      <c r="D2561" t="s">
        <v>2553</v>
      </c>
      <c r="E2561">
        <v>2047817.3274435301</v>
      </c>
      <c r="F2561">
        <f t="shared" si="263"/>
        <v>16.083333333333332</v>
      </c>
      <c r="G2561">
        <f t="shared" si="264"/>
        <v>6.311291213426065</v>
      </c>
    </row>
    <row r="2562" spans="2:7" x14ac:dyDescent="0.25">
      <c r="B2562">
        <v>11</v>
      </c>
      <c r="C2562">
        <v>195</v>
      </c>
      <c r="D2562" t="s">
        <v>2554</v>
      </c>
      <c r="E2562">
        <v>2263049.62745493</v>
      </c>
      <c r="F2562">
        <f t="shared" si="263"/>
        <v>16.166666666666668</v>
      </c>
      <c r="G2562">
        <f t="shared" si="264"/>
        <v>6.3546940779023657</v>
      </c>
    </row>
    <row r="2563" spans="2:7" x14ac:dyDescent="0.25">
      <c r="B2563">
        <v>11</v>
      </c>
      <c r="C2563">
        <v>196</v>
      </c>
      <c r="D2563" t="s">
        <v>2555</v>
      </c>
      <c r="E2563">
        <v>1997459.03657176</v>
      </c>
      <c r="F2563">
        <f t="shared" si="263"/>
        <v>16.25</v>
      </c>
      <c r="G2563">
        <f t="shared" si="264"/>
        <v>6.3004778816664988</v>
      </c>
    </row>
    <row r="2564" spans="2:7" x14ac:dyDescent="0.25">
      <c r="B2564">
        <v>11</v>
      </c>
      <c r="C2564">
        <v>197</v>
      </c>
      <c r="D2564" t="s">
        <v>2556</v>
      </c>
      <c r="E2564">
        <v>2158756.8567279298</v>
      </c>
      <c r="F2564">
        <f t="shared" si="263"/>
        <v>16.333333333333332</v>
      </c>
      <c r="G2564">
        <f t="shared" si="264"/>
        <v>6.3342037300008194</v>
      </c>
    </row>
    <row r="2565" spans="2:7" x14ac:dyDescent="0.25">
      <c r="B2565">
        <v>11</v>
      </c>
      <c r="C2565">
        <v>198</v>
      </c>
      <c r="D2565" t="s">
        <v>2557</v>
      </c>
      <c r="E2565">
        <v>1771158.86026422</v>
      </c>
      <c r="F2565">
        <f t="shared" si="263"/>
        <v>16.416666666666668</v>
      </c>
      <c r="G2565">
        <f t="shared" si="264"/>
        <v>6.2482575160415719</v>
      </c>
    </row>
    <row r="2566" spans="2:7" x14ac:dyDescent="0.25">
      <c r="B2566">
        <v>11</v>
      </c>
      <c r="C2566">
        <v>199</v>
      </c>
      <c r="D2566" t="s">
        <v>2558</v>
      </c>
      <c r="E2566">
        <v>2098207.98200869</v>
      </c>
      <c r="F2566">
        <f t="shared" si="263"/>
        <v>16.5</v>
      </c>
      <c r="G2566">
        <f t="shared" si="264"/>
        <v>6.3218485348403171</v>
      </c>
    </row>
    <row r="2567" spans="2:7" x14ac:dyDescent="0.25">
      <c r="B2567">
        <v>11</v>
      </c>
      <c r="C2567">
        <v>200</v>
      </c>
      <c r="D2567" t="s">
        <v>2559</v>
      </c>
      <c r="E2567">
        <v>1865317.7459927101</v>
      </c>
      <c r="F2567">
        <f t="shared" si="263"/>
        <v>16.583333333333332</v>
      </c>
      <c r="G2567">
        <f t="shared" si="264"/>
        <v>6.2707528219770197</v>
      </c>
    </row>
    <row r="2568" spans="2:7" x14ac:dyDescent="0.25">
      <c r="B2568">
        <v>11</v>
      </c>
      <c r="C2568">
        <v>201</v>
      </c>
      <c r="D2568" t="s">
        <v>2560</v>
      </c>
      <c r="E2568">
        <v>1575107.38746901</v>
      </c>
      <c r="F2568">
        <f t="shared" si="263"/>
        <v>16.666666666666668</v>
      </c>
      <c r="G2568">
        <f t="shared" si="264"/>
        <v>6.1973101684083796</v>
      </c>
    </row>
    <row r="2569" spans="2:7" x14ac:dyDescent="0.25">
      <c r="B2569">
        <v>11</v>
      </c>
      <c r="C2569">
        <v>202</v>
      </c>
      <c r="D2569" t="s">
        <v>2561</v>
      </c>
      <c r="E2569">
        <v>1874791.74615239</v>
      </c>
      <c r="F2569">
        <f t="shared" si="263"/>
        <v>16.75</v>
      </c>
      <c r="G2569">
        <f t="shared" si="264"/>
        <v>6.2729530328531</v>
      </c>
    </row>
    <row r="2570" spans="2:7" x14ac:dyDescent="0.25">
      <c r="B2570">
        <v>11</v>
      </c>
      <c r="C2570">
        <v>203</v>
      </c>
      <c r="D2570" t="s">
        <v>2562</v>
      </c>
      <c r="E2570">
        <v>1754350.1609803501</v>
      </c>
      <c r="F2570">
        <f t="shared" si="263"/>
        <v>16.833333333333332</v>
      </c>
      <c r="G2570">
        <f t="shared" si="264"/>
        <v>6.2441162810505277</v>
      </c>
    </row>
    <row r="2571" spans="2:7" x14ac:dyDescent="0.25">
      <c r="B2571">
        <v>11</v>
      </c>
      <c r="C2571">
        <v>204</v>
      </c>
      <c r="D2571" t="s">
        <v>2563</v>
      </c>
      <c r="E2571">
        <v>1647550.77143816</v>
      </c>
      <c r="F2571">
        <f t="shared" si="263"/>
        <v>16.916666666666668</v>
      </c>
      <c r="G2571">
        <f t="shared" si="264"/>
        <v>6.2168388068264004</v>
      </c>
    </row>
    <row r="2572" spans="2:7" x14ac:dyDescent="0.25">
      <c r="B2572">
        <v>11</v>
      </c>
      <c r="C2572">
        <v>205</v>
      </c>
      <c r="D2572" t="s">
        <v>2564</v>
      </c>
      <c r="E2572">
        <v>1717785.5729326501</v>
      </c>
      <c r="F2572">
        <f t="shared" si="263"/>
        <v>17</v>
      </c>
      <c r="G2572">
        <f t="shared" si="264"/>
        <v>6.2349689509363566</v>
      </c>
    </row>
    <row r="2573" spans="2:7" x14ac:dyDescent="0.25">
      <c r="B2573">
        <v>11</v>
      </c>
      <c r="C2573">
        <v>206</v>
      </c>
      <c r="D2573" t="s">
        <v>2565</v>
      </c>
      <c r="E2573">
        <v>1361045.39533199</v>
      </c>
      <c r="F2573">
        <f t="shared" si="263"/>
        <v>17.083333333333332</v>
      </c>
      <c r="G2573">
        <f t="shared" si="264"/>
        <v>6.133872610591582</v>
      </c>
    </row>
    <row r="2574" spans="2:7" x14ac:dyDescent="0.25">
      <c r="B2574">
        <v>11</v>
      </c>
      <c r="C2574">
        <v>207</v>
      </c>
      <c r="D2574" t="s">
        <v>2566</v>
      </c>
      <c r="E2574">
        <v>2075939.1516154299</v>
      </c>
      <c r="F2574">
        <f t="shared" si="263"/>
        <v>17.166666666666668</v>
      </c>
      <c r="G2574">
        <f t="shared" si="264"/>
        <v>6.3172146196461032</v>
      </c>
    </row>
    <row r="2575" spans="2:7" x14ac:dyDescent="0.25">
      <c r="B2575">
        <v>11</v>
      </c>
      <c r="C2575">
        <v>208</v>
      </c>
      <c r="D2575" t="s">
        <v>2567</v>
      </c>
      <c r="E2575">
        <v>1884071.6026508701</v>
      </c>
      <c r="F2575">
        <f t="shared" si="263"/>
        <v>17.25</v>
      </c>
      <c r="G2575">
        <f t="shared" si="264"/>
        <v>6.2750974037887337</v>
      </c>
    </row>
    <row r="2576" spans="2:7" x14ac:dyDescent="0.25">
      <c r="B2576">
        <v>11</v>
      </c>
      <c r="C2576">
        <v>209</v>
      </c>
      <c r="D2576" t="s">
        <v>2568</v>
      </c>
      <c r="E2576">
        <v>1973041.5216429499</v>
      </c>
      <c r="F2576">
        <f t="shared" si="263"/>
        <v>17.333333333333332</v>
      </c>
      <c r="G2576">
        <f t="shared" si="264"/>
        <v>6.2951362248521239</v>
      </c>
    </row>
    <row r="2577" spans="2:7" x14ac:dyDescent="0.25">
      <c r="B2577">
        <v>11</v>
      </c>
      <c r="C2577">
        <v>210</v>
      </c>
      <c r="D2577" t="s">
        <v>2569</v>
      </c>
      <c r="E2577">
        <v>1801828.9031787</v>
      </c>
      <c r="F2577">
        <f t="shared" si="263"/>
        <v>17.416666666666668</v>
      </c>
      <c r="G2577">
        <f t="shared" si="264"/>
        <v>6.2557135491662308</v>
      </c>
    </row>
    <row r="2578" spans="2:7" x14ac:dyDescent="0.25">
      <c r="B2578">
        <v>11</v>
      </c>
      <c r="C2578">
        <v>211</v>
      </c>
      <c r="D2578" t="s">
        <v>2570</v>
      </c>
      <c r="E2578">
        <v>2041344.23103942</v>
      </c>
      <c r="F2578">
        <f t="shared" si="263"/>
        <v>17.5</v>
      </c>
      <c r="G2578">
        <f t="shared" si="264"/>
        <v>6.3099162457916949</v>
      </c>
    </row>
    <row r="2579" spans="2:7" x14ac:dyDescent="0.25">
      <c r="B2579">
        <v>11</v>
      </c>
      <c r="C2579">
        <v>212</v>
      </c>
      <c r="D2579" t="s">
        <v>2571</v>
      </c>
      <c r="E2579">
        <v>1849574.5391372601</v>
      </c>
      <c r="F2579">
        <f t="shared" ref="F2579:F2642" si="265">(C2579-1)*5/60</f>
        <v>17.583333333333332</v>
      </c>
      <c r="G2579">
        <f t="shared" ref="G2579:G2642" si="266">LOG10(E2579)</f>
        <v>6.2670718383730586</v>
      </c>
    </row>
    <row r="2580" spans="2:7" x14ac:dyDescent="0.25">
      <c r="B2580">
        <v>11</v>
      </c>
      <c r="C2580">
        <v>213</v>
      </c>
      <c r="D2580" t="s">
        <v>2572</v>
      </c>
      <c r="E2580">
        <v>1907787.53919802</v>
      </c>
      <c r="F2580">
        <f t="shared" si="265"/>
        <v>17.666666666666668</v>
      </c>
      <c r="G2580">
        <f t="shared" si="266"/>
        <v>6.2805300078462807</v>
      </c>
    </row>
    <row r="2581" spans="2:7" x14ac:dyDescent="0.25">
      <c r="B2581">
        <v>11</v>
      </c>
      <c r="C2581">
        <v>214</v>
      </c>
      <c r="D2581" t="s">
        <v>2573</v>
      </c>
      <c r="E2581">
        <v>1915419.04687635</v>
      </c>
      <c r="F2581">
        <f t="shared" si="265"/>
        <v>17.75</v>
      </c>
      <c r="G2581">
        <f t="shared" si="266"/>
        <v>6.2822638017182975</v>
      </c>
    </row>
    <row r="2582" spans="2:7" x14ac:dyDescent="0.25">
      <c r="B2582">
        <v>11</v>
      </c>
      <c r="C2582">
        <v>215</v>
      </c>
      <c r="D2582" t="s">
        <v>2574</v>
      </c>
      <c r="E2582">
        <v>2215503.0082399198</v>
      </c>
      <c r="F2582">
        <f t="shared" si="265"/>
        <v>17.833333333333332</v>
      </c>
      <c r="G2582">
        <f t="shared" si="266"/>
        <v>6.3454723440589467</v>
      </c>
    </row>
    <row r="2583" spans="2:7" x14ac:dyDescent="0.25">
      <c r="B2583">
        <v>11</v>
      </c>
      <c r="C2583">
        <v>216</v>
      </c>
      <c r="D2583" t="s">
        <v>2575</v>
      </c>
      <c r="E2583">
        <v>1976646.0316613601</v>
      </c>
      <c r="F2583">
        <f t="shared" si="265"/>
        <v>17.916666666666668</v>
      </c>
      <c r="G2583">
        <f t="shared" si="266"/>
        <v>6.295928904892973</v>
      </c>
    </row>
    <row r="2584" spans="2:7" x14ac:dyDescent="0.25">
      <c r="B2584">
        <v>11</v>
      </c>
      <c r="C2584">
        <v>217</v>
      </c>
      <c r="D2584" t="s">
        <v>2576</v>
      </c>
      <c r="E2584">
        <v>1517591.0951622999</v>
      </c>
      <c r="F2584">
        <f t="shared" si="265"/>
        <v>18</v>
      </c>
      <c r="G2584">
        <f t="shared" si="266"/>
        <v>6.1811547695587681</v>
      </c>
    </row>
    <row r="2585" spans="2:7" x14ac:dyDescent="0.25">
      <c r="B2585">
        <v>11</v>
      </c>
      <c r="C2585">
        <v>218</v>
      </c>
      <c r="D2585" t="s">
        <v>2577</v>
      </c>
      <c r="E2585">
        <v>1782073.6277205001</v>
      </c>
      <c r="F2585">
        <f t="shared" si="265"/>
        <v>18.083333333333332</v>
      </c>
      <c r="G2585">
        <f t="shared" si="266"/>
        <v>6.2509256432767035</v>
      </c>
    </row>
    <row r="2586" spans="2:7" x14ac:dyDescent="0.25">
      <c r="B2586">
        <v>11</v>
      </c>
      <c r="C2586">
        <v>219</v>
      </c>
      <c r="D2586" t="s">
        <v>2578</v>
      </c>
      <c r="E2586">
        <v>1866226.3892057801</v>
      </c>
      <c r="F2586">
        <f t="shared" si="265"/>
        <v>18.166666666666668</v>
      </c>
      <c r="G2586">
        <f t="shared" si="266"/>
        <v>6.2709643262374311</v>
      </c>
    </row>
    <row r="2587" spans="2:7" x14ac:dyDescent="0.25">
      <c r="B2587">
        <v>11</v>
      </c>
      <c r="C2587">
        <v>220</v>
      </c>
      <c r="D2587" t="s">
        <v>2579</v>
      </c>
      <c r="E2587">
        <v>1826770.6498736599</v>
      </c>
      <c r="F2587">
        <f t="shared" si="265"/>
        <v>18.25</v>
      </c>
      <c r="G2587">
        <f t="shared" si="266"/>
        <v>6.2616840253236701</v>
      </c>
    </row>
    <row r="2588" spans="2:7" x14ac:dyDescent="0.25">
      <c r="B2588">
        <v>11</v>
      </c>
      <c r="C2588">
        <v>221</v>
      </c>
      <c r="D2588" t="s">
        <v>2580</v>
      </c>
      <c r="E2588">
        <v>1552463.1836268201</v>
      </c>
      <c r="F2588">
        <f t="shared" si="265"/>
        <v>18.333333333333332</v>
      </c>
      <c r="G2588">
        <f t="shared" si="266"/>
        <v>6.1910213097585665</v>
      </c>
    </row>
    <row r="2589" spans="2:7" x14ac:dyDescent="0.25">
      <c r="B2589">
        <v>11</v>
      </c>
      <c r="C2589">
        <v>222</v>
      </c>
      <c r="D2589" t="s">
        <v>2581</v>
      </c>
      <c r="E2589">
        <v>1400929.8768897101</v>
      </c>
      <c r="F2589">
        <f t="shared" si="265"/>
        <v>18.416666666666668</v>
      </c>
      <c r="G2589">
        <f t="shared" si="266"/>
        <v>6.1464163973542796</v>
      </c>
    </row>
    <row r="2590" spans="2:7" x14ac:dyDescent="0.25">
      <c r="B2590">
        <v>11</v>
      </c>
      <c r="C2590">
        <v>223</v>
      </c>
      <c r="D2590" t="s">
        <v>2582</v>
      </c>
      <c r="E2590">
        <v>1725288.03337668</v>
      </c>
      <c r="F2590">
        <f t="shared" si="265"/>
        <v>18.5</v>
      </c>
      <c r="G2590">
        <f t="shared" si="266"/>
        <v>6.2368616100548833</v>
      </c>
    </row>
    <row r="2591" spans="2:7" x14ac:dyDescent="0.25">
      <c r="B2591">
        <v>11</v>
      </c>
      <c r="C2591">
        <v>224</v>
      </c>
      <c r="D2591" t="s">
        <v>2583</v>
      </c>
      <c r="E2591">
        <v>2007368.5129203801</v>
      </c>
      <c r="F2591">
        <f t="shared" si="265"/>
        <v>18.583333333333332</v>
      </c>
      <c r="G2591">
        <f t="shared" si="266"/>
        <v>6.3026271076327598</v>
      </c>
    </row>
    <row r="2592" spans="2:7" x14ac:dyDescent="0.25">
      <c r="B2592">
        <v>11</v>
      </c>
      <c r="C2592">
        <v>225</v>
      </c>
      <c r="D2592" t="s">
        <v>2584</v>
      </c>
      <c r="E2592">
        <v>1764400.4433536299</v>
      </c>
      <c r="F2592">
        <f t="shared" si="265"/>
        <v>18.666666666666668</v>
      </c>
      <c r="G2592">
        <f t="shared" si="266"/>
        <v>6.2465971582346915</v>
      </c>
    </row>
    <row r="2593" spans="2:7" x14ac:dyDescent="0.25">
      <c r="B2593">
        <v>11</v>
      </c>
      <c r="C2593">
        <v>226</v>
      </c>
      <c r="D2593" t="s">
        <v>2585</v>
      </c>
      <c r="E2593">
        <v>1687143.06361646</v>
      </c>
      <c r="F2593">
        <f t="shared" si="265"/>
        <v>18.75</v>
      </c>
      <c r="G2593">
        <f t="shared" si="266"/>
        <v>6.2271519107484865</v>
      </c>
    </row>
    <row r="2594" spans="2:7" x14ac:dyDescent="0.25">
      <c r="B2594">
        <v>11</v>
      </c>
      <c r="C2594">
        <v>227</v>
      </c>
      <c r="D2594" t="s">
        <v>2586</v>
      </c>
      <c r="E2594">
        <v>1891303.24229159</v>
      </c>
      <c r="F2594">
        <f t="shared" si="265"/>
        <v>18.833333333333332</v>
      </c>
      <c r="G2594">
        <f t="shared" si="266"/>
        <v>6.2767611670764367</v>
      </c>
    </row>
    <row r="2595" spans="2:7" x14ac:dyDescent="0.25">
      <c r="B2595">
        <v>11</v>
      </c>
      <c r="C2595">
        <v>228</v>
      </c>
      <c r="D2595" t="s">
        <v>2587</v>
      </c>
      <c r="E2595">
        <v>1699122.76586187</v>
      </c>
      <c r="F2595">
        <f t="shared" si="265"/>
        <v>18.916666666666668</v>
      </c>
      <c r="G2595">
        <f t="shared" si="266"/>
        <v>6.2302247588632795</v>
      </c>
    </row>
    <row r="2596" spans="2:7" x14ac:dyDescent="0.25">
      <c r="B2596">
        <v>11</v>
      </c>
      <c r="C2596">
        <v>229</v>
      </c>
      <c r="D2596" t="s">
        <v>2588</v>
      </c>
      <c r="E2596">
        <v>1626049.72570412</v>
      </c>
      <c r="F2596">
        <f t="shared" si="265"/>
        <v>19</v>
      </c>
      <c r="G2596">
        <f t="shared" si="266"/>
        <v>6.2111338224811128</v>
      </c>
    </row>
    <row r="2597" spans="2:7" x14ac:dyDescent="0.25">
      <c r="B2597">
        <v>11</v>
      </c>
      <c r="C2597">
        <v>230</v>
      </c>
      <c r="D2597" t="s">
        <v>2589</v>
      </c>
      <c r="E2597">
        <v>1593593.7976223801</v>
      </c>
      <c r="F2597">
        <f t="shared" si="265"/>
        <v>19.083333333333332</v>
      </c>
      <c r="G2597">
        <f t="shared" si="266"/>
        <v>6.2023776307786589</v>
      </c>
    </row>
    <row r="2598" spans="2:7" x14ac:dyDescent="0.25">
      <c r="B2598">
        <v>11</v>
      </c>
      <c r="C2598">
        <v>231</v>
      </c>
      <c r="D2598" t="s">
        <v>2590</v>
      </c>
      <c r="E2598">
        <v>1705399.6046918901</v>
      </c>
      <c r="F2598">
        <f t="shared" si="265"/>
        <v>19.166666666666668</v>
      </c>
      <c r="G2598">
        <f t="shared" si="266"/>
        <v>6.2318261579787277</v>
      </c>
    </row>
    <row r="2599" spans="2:7" x14ac:dyDescent="0.25">
      <c r="B2599">
        <v>11</v>
      </c>
      <c r="C2599">
        <v>232</v>
      </c>
      <c r="D2599" t="s">
        <v>2591</v>
      </c>
      <c r="E2599">
        <v>1443089.8117879501</v>
      </c>
      <c r="F2599">
        <f t="shared" si="265"/>
        <v>19.25</v>
      </c>
      <c r="G2599">
        <f t="shared" si="266"/>
        <v>6.1592933605807749</v>
      </c>
    </row>
    <row r="2600" spans="2:7" x14ac:dyDescent="0.25">
      <c r="B2600">
        <v>11</v>
      </c>
      <c r="C2600">
        <v>233</v>
      </c>
      <c r="D2600" t="s">
        <v>2592</v>
      </c>
      <c r="E2600">
        <v>1290567.42005468</v>
      </c>
      <c r="F2600">
        <f t="shared" si="265"/>
        <v>19.333333333333332</v>
      </c>
      <c r="G2600">
        <f t="shared" si="266"/>
        <v>6.1107806972897265</v>
      </c>
    </row>
    <row r="2601" spans="2:7" x14ac:dyDescent="0.25">
      <c r="B2601">
        <v>11</v>
      </c>
      <c r="C2601">
        <v>234</v>
      </c>
      <c r="D2601" t="s">
        <v>2593</v>
      </c>
      <c r="E2601">
        <v>1579190.6350614899</v>
      </c>
      <c r="F2601">
        <f t="shared" si="265"/>
        <v>19.416666666666668</v>
      </c>
      <c r="G2601">
        <f t="shared" si="266"/>
        <v>6.1984345598739541</v>
      </c>
    </row>
    <row r="2602" spans="2:7" x14ac:dyDescent="0.25">
      <c r="B2602">
        <v>11</v>
      </c>
      <c r="C2602">
        <v>235</v>
      </c>
      <c r="D2602" t="s">
        <v>2594</v>
      </c>
      <c r="E2602">
        <v>1780729.7825503801</v>
      </c>
      <c r="F2602">
        <f t="shared" si="265"/>
        <v>19.5</v>
      </c>
      <c r="G2602">
        <f t="shared" si="266"/>
        <v>6.2505980222982851</v>
      </c>
    </row>
    <row r="2603" spans="2:7" x14ac:dyDescent="0.25">
      <c r="B2603">
        <v>12</v>
      </c>
      <c r="C2603">
        <v>1</v>
      </c>
      <c r="D2603" t="s">
        <v>2595</v>
      </c>
      <c r="E2603">
        <v>1567473.41468883</v>
      </c>
      <c r="F2603">
        <f t="shared" si="265"/>
        <v>0</v>
      </c>
      <c r="G2603">
        <f t="shared" si="266"/>
        <v>6.1952001836642516</v>
      </c>
    </row>
    <row r="2604" spans="2:7" x14ac:dyDescent="0.25">
      <c r="B2604">
        <v>12</v>
      </c>
      <c r="C2604">
        <v>2</v>
      </c>
      <c r="D2604" t="s">
        <v>2596</v>
      </c>
      <c r="E2604">
        <v>1205481.7784659499</v>
      </c>
      <c r="F2604">
        <f t="shared" si="265"/>
        <v>8.3333333333333329E-2</v>
      </c>
      <c r="G2604">
        <f t="shared" si="266"/>
        <v>6.081160650158103</v>
      </c>
    </row>
    <row r="2605" spans="2:7" x14ac:dyDescent="0.25">
      <c r="B2605">
        <v>12</v>
      </c>
      <c r="C2605">
        <v>3</v>
      </c>
      <c r="D2605" t="s">
        <v>2597</v>
      </c>
      <c r="E2605">
        <v>1660851.55936945</v>
      </c>
      <c r="F2605">
        <f t="shared" si="265"/>
        <v>0.16666666666666666</v>
      </c>
      <c r="G2605">
        <f t="shared" si="266"/>
        <v>6.2203308185877226</v>
      </c>
    </row>
    <row r="2606" spans="2:7" x14ac:dyDescent="0.25">
      <c r="B2606">
        <v>12</v>
      </c>
      <c r="C2606">
        <v>4</v>
      </c>
      <c r="D2606" t="s">
        <v>2598</v>
      </c>
      <c r="E2606">
        <v>1760270.1138094999</v>
      </c>
      <c r="F2606">
        <f t="shared" si="265"/>
        <v>0.25</v>
      </c>
      <c r="G2606">
        <f t="shared" si="266"/>
        <v>6.2455793155050312</v>
      </c>
    </row>
    <row r="2607" spans="2:7" x14ac:dyDescent="0.25">
      <c r="B2607">
        <v>12</v>
      </c>
      <c r="C2607">
        <v>5</v>
      </c>
      <c r="D2607" t="s">
        <v>2599</v>
      </c>
      <c r="E2607">
        <v>1707355.1611890299</v>
      </c>
      <c r="F2607">
        <f t="shared" si="265"/>
        <v>0.33333333333333331</v>
      </c>
      <c r="G2607">
        <f t="shared" si="266"/>
        <v>6.2323238717302125</v>
      </c>
    </row>
    <row r="2608" spans="2:7" x14ac:dyDescent="0.25">
      <c r="B2608">
        <v>12</v>
      </c>
      <c r="C2608">
        <v>6</v>
      </c>
      <c r="D2608" t="s">
        <v>2600</v>
      </c>
      <c r="E2608">
        <v>1767838.2400654601</v>
      </c>
      <c r="F2608">
        <f t="shared" si="265"/>
        <v>0.41666666666666669</v>
      </c>
      <c r="G2608">
        <f t="shared" si="266"/>
        <v>6.247442523877889</v>
      </c>
    </row>
    <row r="2609" spans="2:7" x14ac:dyDescent="0.25">
      <c r="B2609">
        <v>12</v>
      </c>
      <c r="C2609">
        <v>7</v>
      </c>
      <c r="D2609" t="s">
        <v>2601</v>
      </c>
      <c r="E2609">
        <v>1366106.3198573501</v>
      </c>
      <c r="F2609">
        <f t="shared" si="265"/>
        <v>0.5</v>
      </c>
      <c r="G2609">
        <f t="shared" si="266"/>
        <v>6.1354845004659548</v>
      </c>
    </row>
    <row r="2610" spans="2:7" x14ac:dyDescent="0.25">
      <c r="B2610">
        <v>12</v>
      </c>
      <c r="C2610">
        <v>8</v>
      </c>
      <c r="D2610" t="s">
        <v>2602</v>
      </c>
      <c r="E2610">
        <v>1310104.8704651401</v>
      </c>
      <c r="F2610">
        <f t="shared" si="265"/>
        <v>0.58333333333333337</v>
      </c>
      <c r="G2610">
        <f t="shared" si="266"/>
        <v>6.1173060611835588</v>
      </c>
    </row>
    <row r="2611" spans="2:7" x14ac:dyDescent="0.25">
      <c r="B2611">
        <v>12</v>
      </c>
      <c r="C2611">
        <v>9</v>
      </c>
      <c r="D2611" t="s">
        <v>2603</v>
      </c>
      <c r="E2611">
        <v>1363772.88805043</v>
      </c>
      <c r="F2611">
        <f t="shared" si="265"/>
        <v>0.66666666666666663</v>
      </c>
      <c r="G2611">
        <f t="shared" si="266"/>
        <v>6.1347420523740999</v>
      </c>
    </row>
    <row r="2612" spans="2:7" x14ac:dyDescent="0.25">
      <c r="B2612">
        <v>12</v>
      </c>
      <c r="C2612">
        <v>10</v>
      </c>
      <c r="D2612" t="s">
        <v>2604</v>
      </c>
      <c r="E2612">
        <v>1661654.4509841099</v>
      </c>
      <c r="F2612">
        <f t="shared" si="265"/>
        <v>0.75</v>
      </c>
      <c r="G2612">
        <f t="shared" si="266"/>
        <v>6.2205407152160594</v>
      </c>
    </row>
    <row r="2613" spans="2:7" x14ac:dyDescent="0.25">
      <c r="B2613">
        <v>12</v>
      </c>
      <c r="C2613">
        <v>11</v>
      </c>
      <c r="D2613" t="s">
        <v>2605</v>
      </c>
      <c r="E2613">
        <v>1558633.2163302901</v>
      </c>
      <c r="F2613">
        <f t="shared" si="265"/>
        <v>0.83333333333333337</v>
      </c>
      <c r="G2613">
        <f t="shared" si="266"/>
        <v>6.1927439273344733</v>
      </c>
    </row>
    <row r="2614" spans="2:7" x14ac:dyDescent="0.25">
      <c r="B2614">
        <v>12</v>
      </c>
      <c r="C2614">
        <v>12</v>
      </c>
      <c r="D2614" t="s">
        <v>2606</v>
      </c>
      <c r="E2614">
        <v>1631010.9788448999</v>
      </c>
      <c r="F2614">
        <f t="shared" si="265"/>
        <v>0.91666666666666663</v>
      </c>
      <c r="G2614">
        <f t="shared" si="266"/>
        <v>6.212456884422072</v>
      </c>
    </row>
    <row r="2615" spans="2:7" x14ac:dyDescent="0.25">
      <c r="B2615">
        <v>12</v>
      </c>
      <c r="C2615">
        <v>13</v>
      </c>
      <c r="D2615" t="s">
        <v>2607</v>
      </c>
      <c r="E2615">
        <v>2254013.3378834198</v>
      </c>
      <c r="F2615">
        <f t="shared" si="265"/>
        <v>1</v>
      </c>
      <c r="G2615">
        <f t="shared" si="266"/>
        <v>6.3529564816089481</v>
      </c>
    </row>
    <row r="2616" spans="2:7" x14ac:dyDescent="0.25">
      <c r="B2616">
        <v>12</v>
      </c>
      <c r="C2616">
        <v>14</v>
      </c>
      <c r="D2616" t="s">
        <v>2608</v>
      </c>
      <c r="E2616">
        <v>2890776.4372295402</v>
      </c>
      <c r="F2616">
        <f t="shared" si="265"/>
        <v>1.0833333333333333</v>
      </c>
      <c r="G2616">
        <f t="shared" si="266"/>
        <v>6.4610145061183033</v>
      </c>
    </row>
    <row r="2617" spans="2:7" x14ac:dyDescent="0.25">
      <c r="B2617">
        <v>12</v>
      </c>
      <c r="C2617">
        <v>15</v>
      </c>
      <c r="D2617" t="s">
        <v>2609</v>
      </c>
      <c r="E2617">
        <v>3070544.7174914498</v>
      </c>
      <c r="F2617">
        <f t="shared" si="265"/>
        <v>1.1666666666666667</v>
      </c>
      <c r="G2617">
        <f t="shared" si="266"/>
        <v>6.487215426557257</v>
      </c>
    </row>
    <row r="2618" spans="2:7" x14ac:dyDescent="0.25">
      <c r="B2618">
        <v>12</v>
      </c>
      <c r="C2618">
        <v>16</v>
      </c>
      <c r="D2618" t="s">
        <v>2610</v>
      </c>
      <c r="E2618">
        <v>3608058.6504514501</v>
      </c>
      <c r="F2618">
        <f t="shared" si="265"/>
        <v>1.25</v>
      </c>
      <c r="G2618">
        <f t="shared" si="266"/>
        <v>6.5572735885595934</v>
      </c>
    </row>
    <row r="2619" spans="2:7" x14ac:dyDescent="0.25">
      <c r="B2619">
        <v>12</v>
      </c>
      <c r="C2619">
        <v>17</v>
      </c>
      <c r="D2619" t="s">
        <v>2611</v>
      </c>
      <c r="E2619">
        <v>3704953.9704198502</v>
      </c>
      <c r="F2619">
        <f t="shared" si="265"/>
        <v>1.3333333333333333</v>
      </c>
      <c r="G2619">
        <f t="shared" si="266"/>
        <v>6.5687828167642426</v>
      </c>
    </row>
    <row r="2620" spans="2:7" x14ac:dyDescent="0.25">
      <c r="B2620">
        <v>12</v>
      </c>
      <c r="C2620">
        <v>18</v>
      </c>
      <c r="D2620" t="s">
        <v>2612</v>
      </c>
      <c r="E2620">
        <v>4405465.2410815796</v>
      </c>
      <c r="F2620">
        <f t="shared" si="265"/>
        <v>1.4166666666666667</v>
      </c>
      <c r="G2620">
        <f t="shared" si="266"/>
        <v>6.6439917790284833</v>
      </c>
    </row>
    <row r="2621" spans="2:7" x14ac:dyDescent="0.25">
      <c r="B2621">
        <v>12</v>
      </c>
      <c r="C2621">
        <v>19</v>
      </c>
      <c r="D2621" t="s">
        <v>2613</v>
      </c>
      <c r="E2621">
        <v>4270191.9687170004</v>
      </c>
      <c r="F2621">
        <f t="shared" si="265"/>
        <v>1.5</v>
      </c>
      <c r="G2621">
        <f t="shared" si="266"/>
        <v>6.6304473993998414</v>
      </c>
    </row>
    <row r="2622" spans="2:7" x14ac:dyDescent="0.25">
      <c r="B2622">
        <v>12</v>
      </c>
      <c r="C2622">
        <v>20</v>
      </c>
      <c r="D2622" t="s">
        <v>2614</v>
      </c>
      <c r="E2622">
        <v>4632567.4941146597</v>
      </c>
      <c r="F2622">
        <f t="shared" si="265"/>
        <v>1.5833333333333333</v>
      </c>
      <c r="G2622">
        <f t="shared" si="266"/>
        <v>6.6658217554832229</v>
      </c>
    </row>
    <row r="2623" spans="2:7" x14ac:dyDescent="0.25">
      <c r="B2623">
        <v>12</v>
      </c>
      <c r="C2623">
        <v>21</v>
      </c>
      <c r="D2623" t="s">
        <v>2615</v>
      </c>
      <c r="E2623">
        <v>4573326.0971334102</v>
      </c>
      <c r="F2623">
        <f t="shared" si="265"/>
        <v>1.6666666666666667</v>
      </c>
      <c r="G2623">
        <f t="shared" si="266"/>
        <v>6.660232169483975</v>
      </c>
    </row>
    <row r="2624" spans="2:7" x14ac:dyDescent="0.25">
      <c r="B2624">
        <v>12</v>
      </c>
      <c r="C2624">
        <v>22</v>
      </c>
      <c r="D2624" t="s">
        <v>2616</v>
      </c>
      <c r="E2624">
        <v>5316035.3601511996</v>
      </c>
      <c r="F2624">
        <f t="shared" si="265"/>
        <v>1.75</v>
      </c>
      <c r="G2624">
        <f t="shared" si="266"/>
        <v>6.7255878610343274</v>
      </c>
    </row>
    <row r="2625" spans="2:7" x14ac:dyDescent="0.25">
      <c r="B2625">
        <v>12</v>
      </c>
      <c r="C2625">
        <v>23</v>
      </c>
      <c r="D2625" t="s">
        <v>2617</v>
      </c>
      <c r="E2625">
        <v>5102295.4052310605</v>
      </c>
      <c r="F2625">
        <f t="shared" si="265"/>
        <v>1.8333333333333333</v>
      </c>
      <c r="G2625">
        <f t="shared" si="266"/>
        <v>6.7077655991479084</v>
      </c>
    </row>
    <row r="2626" spans="2:7" x14ac:dyDescent="0.25">
      <c r="B2626">
        <v>12</v>
      </c>
      <c r="C2626">
        <v>24</v>
      </c>
      <c r="D2626" t="s">
        <v>2618</v>
      </c>
      <c r="E2626">
        <v>5688637.6259785397</v>
      </c>
      <c r="F2626">
        <f t="shared" si="265"/>
        <v>1.9166666666666667</v>
      </c>
      <c r="G2626">
        <f t="shared" si="266"/>
        <v>6.7550082694945486</v>
      </c>
    </row>
    <row r="2627" spans="2:7" x14ac:dyDescent="0.25">
      <c r="B2627">
        <v>12</v>
      </c>
      <c r="C2627">
        <v>25</v>
      </c>
      <c r="D2627" t="s">
        <v>2619</v>
      </c>
      <c r="E2627">
        <v>4869461.5281014303</v>
      </c>
      <c r="F2627">
        <f t="shared" si="265"/>
        <v>2</v>
      </c>
      <c r="G2627">
        <f t="shared" si="266"/>
        <v>6.6874809389756695</v>
      </c>
    </row>
    <row r="2628" spans="2:7" x14ac:dyDescent="0.25">
      <c r="B2628">
        <v>12</v>
      </c>
      <c r="C2628">
        <v>26</v>
      </c>
      <c r="D2628" t="s">
        <v>2620</v>
      </c>
      <c r="E2628">
        <v>4577724.9314531703</v>
      </c>
      <c r="F2628">
        <f t="shared" si="265"/>
        <v>2.0833333333333335</v>
      </c>
      <c r="G2628">
        <f t="shared" si="266"/>
        <v>6.6606496930259267</v>
      </c>
    </row>
    <row r="2629" spans="2:7" x14ac:dyDescent="0.25">
      <c r="B2629">
        <v>12</v>
      </c>
      <c r="C2629">
        <v>27</v>
      </c>
      <c r="D2629" t="s">
        <v>2621</v>
      </c>
      <c r="E2629">
        <v>4518397.9576627295</v>
      </c>
      <c r="F2629">
        <f t="shared" si="265"/>
        <v>2.1666666666666665</v>
      </c>
      <c r="G2629">
        <f t="shared" si="266"/>
        <v>6.6549844787325734</v>
      </c>
    </row>
    <row r="2630" spans="2:7" x14ac:dyDescent="0.25">
      <c r="B2630">
        <v>12</v>
      </c>
      <c r="C2630">
        <v>28</v>
      </c>
      <c r="D2630" t="s">
        <v>2622</v>
      </c>
      <c r="E2630">
        <v>4124387.4019817999</v>
      </c>
      <c r="F2630">
        <f t="shared" si="265"/>
        <v>2.25</v>
      </c>
      <c r="G2630">
        <f t="shared" si="266"/>
        <v>6.6153594516262855</v>
      </c>
    </row>
    <row r="2631" spans="2:7" x14ac:dyDescent="0.25">
      <c r="B2631">
        <v>12</v>
      </c>
      <c r="C2631">
        <v>29</v>
      </c>
      <c r="D2631" t="s">
        <v>2623</v>
      </c>
      <c r="E2631">
        <v>4182540.56602254</v>
      </c>
      <c r="F2631">
        <f t="shared" si="265"/>
        <v>2.3333333333333335</v>
      </c>
      <c r="G2631">
        <f t="shared" si="266"/>
        <v>6.6214401618315168</v>
      </c>
    </row>
    <row r="2632" spans="2:7" x14ac:dyDescent="0.25">
      <c r="B2632">
        <v>12</v>
      </c>
      <c r="C2632">
        <v>30</v>
      </c>
      <c r="D2632" t="s">
        <v>2624</v>
      </c>
      <c r="E2632">
        <v>4362857.3712281501</v>
      </c>
      <c r="F2632">
        <f t="shared" si="265"/>
        <v>2.4166666666666665</v>
      </c>
      <c r="G2632">
        <f t="shared" si="266"/>
        <v>6.6397710154390159</v>
      </c>
    </row>
    <row r="2633" spans="2:7" x14ac:dyDescent="0.25">
      <c r="B2633">
        <v>12</v>
      </c>
      <c r="C2633">
        <v>31</v>
      </c>
      <c r="D2633" t="s">
        <v>2625</v>
      </c>
      <c r="E2633">
        <v>4606490.3795789797</v>
      </c>
      <c r="F2633">
        <f t="shared" si="265"/>
        <v>2.5</v>
      </c>
      <c r="G2633">
        <f t="shared" si="266"/>
        <v>6.663370168497746</v>
      </c>
    </row>
    <row r="2634" spans="2:7" x14ac:dyDescent="0.25">
      <c r="B2634">
        <v>12</v>
      </c>
      <c r="C2634">
        <v>32</v>
      </c>
      <c r="D2634" t="s">
        <v>2626</v>
      </c>
      <c r="E2634">
        <v>3781471.5657458799</v>
      </c>
      <c r="F2634">
        <f t="shared" si="265"/>
        <v>2.5833333333333335</v>
      </c>
      <c r="G2634">
        <f t="shared" si="266"/>
        <v>6.5776608391269207</v>
      </c>
    </row>
    <row r="2635" spans="2:7" x14ac:dyDescent="0.25">
      <c r="B2635">
        <v>12</v>
      </c>
      <c r="C2635">
        <v>33</v>
      </c>
      <c r="D2635" t="s">
        <v>2627</v>
      </c>
      <c r="E2635">
        <v>3912035.25954794</v>
      </c>
      <c r="F2635">
        <f t="shared" si="265"/>
        <v>2.6666666666666665</v>
      </c>
      <c r="G2635">
        <f t="shared" si="266"/>
        <v>6.5924027604709057</v>
      </c>
    </row>
    <row r="2636" spans="2:7" x14ac:dyDescent="0.25">
      <c r="B2636">
        <v>12</v>
      </c>
      <c r="C2636">
        <v>34</v>
      </c>
      <c r="D2636" t="s">
        <v>2628</v>
      </c>
      <c r="E2636">
        <v>3730889.98918809</v>
      </c>
      <c r="F2636">
        <f t="shared" si="265"/>
        <v>2.75</v>
      </c>
      <c r="G2636">
        <f t="shared" si="266"/>
        <v>6.5718124434142027</v>
      </c>
    </row>
    <row r="2637" spans="2:7" x14ac:dyDescent="0.25">
      <c r="B2637">
        <v>12</v>
      </c>
      <c r="C2637">
        <v>35</v>
      </c>
      <c r="D2637" t="s">
        <v>2629</v>
      </c>
      <c r="E2637">
        <v>4439072.99230179</v>
      </c>
      <c r="F2637">
        <f t="shared" si="265"/>
        <v>2.8333333333333335</v>
      </c>
      <c r="G2637">
        <f t="shared" si="266"/>
        <v>6.6472922862493498</v>
      </c>
    </row>
    <row r="2638" spans="2:7" x14ac:dyDescent="0.25">
      <c r="B2638">
        <v>12</v>
      </c>
      <c r="C2638">
        <v>36</v>
      </c>
      <c r="D2638" t="s">
        <v>2630</v>
      </c>
      <c r="E2638">
        <v>3634585.6263953098</v>
      </c>
      <c r="F2638">
        <f t="shared" si="265"/>
        <v>2.9166666666666665</v>
      </c>
      <c r="G2638">
        <f t="shared" si="266"/>
        <v>6.5604549047609257</v>
      </c>
    </row>
    <row r="2639" spans="2:7" x14ac:dyDescent="0.25">
      <c r="B2639">
        <v>12</v>
      </c>
      <c r="C2639">
        <v>37</v>
      </c>
      <c r="D2639" t="s">
        <v>2631</v>
      </c>
      <c r="E2639">
        <v>3079685.1137722698</v>
      </c>
      <c r="F2639">
        <f t="shared" si="265"/>
        <v>3</v>
      </c>
      <c r="G2639">
        <f t="shared" si="266"/>
        <v>6.4885063137919543</v>
      </c>
    </row>
    <row r="2640" spans="2:7" x14ac:dyDescent="0.25">
      <c r="B2640">
        <v>12</v>
      </c>
      <c r="C2640">
        <v>38</v>
      </c>
      <c r="D2640" t="s">
        <v>2632</v>
      </c>
      <c r="E2640">
        <v>3622224.1070144498</v>
      </c>
      <c r="F2640">
        <f t="shared" si="265"/>
        <v>3.0833333333333335</v>
      </c>
      <c r="G2640">
        <f t="shared" si="266"/>
        <v>6.5589753166099598</v>
      </c>
    </row>
    <row r="2641" spans="2:7" x14ac:dyDescent="0.25">
      <c r="B2641">
        <v>12</v>
      </c>
      <c r="C2641">
        <v>39</v>
      </c>
      <c r="D2641" t="s">
        <v>2633</v>
      </c>
      <c r="E2641">
        <v>3800186.4796917601</v>
      </c>
      <c r="F2641">
        <f t="shared" si="265"/>
        <v>3.1666666666666665</v>
      </c>
      <c r="G2641">
        <f t="shared" si="266"/>
        <v>6.5798049084889207</v>
      </c>
    </row>
    <row r="2642" spans="2:7" x14ac:dyDescent="0.25">
      <c r="B2642">
        <v>12</v>
      </c>
      <c r="C2642">
        <v>40</v>
      </c>
      <c r="D2642" t="s">
        <v>2634</v>
      </c>
      <c r="E2642">
        <v>3352459.0208327598</v>
      </c>
      <c r="F2642">
        <f t="shared" si="265"/>
        <v>3.25</v>
      </c>
      <c r="G2642">
        <f t="shared" si="266"/>
        <v>6.5253634779076854</v>
      </c>
    </row>
    <row r="2643" spans="2:7" x14ac:dyDescent="0.25">
      <c r="B2643">
        <v>12</v>
      </c>
      <c r="C2643">
        <v>41</v>
      </c>
      <c r="D2643" t="s">
        <v>2635</v>
      </c>
      <c r="E2643">
        <v>3572733.9828280099</v>
      </c>
      <c r="F2643">
        <f t="shared" ref="F2643:F2706" si="267">(C2643-1)*5/60</f>
        <v>3.3333333333333335</v>
      </c>
      <c r="G2643">
        <f t="shared" ref="G2643:G2706" si="268">LOG10(E2643)</f>
        <v>6.5530006808845513</v>
      </c>
    </row>
    <row r="2644" spans="2:7" x14ac:dyDescent="0.25">
      <c r="B2644">
        <v>12</v>
      </c>
      <c r="C2644">
        <v>42</v>
      </c>
      <c r="D2644" t="s">
        <v>2636</v>
      </c>
      <c r="E2644">
        <v>3188651.9266824001</v>
      </c>
      <c r="F2644">
        <f t="shared" si="267"/>
        <v>3.4166666666666665</v>
      </c>
      <c r="G2644">
        <f t="shared" si="268"/>
        <v>6.5036071142346525</v>
      </c>
    </row>
    <row r="2645" spans="2:7" x14ac:dyDescent="0.25">
      <c r="B2645">
        <v>12</v>
      </c>
      <c r="C2645">
        <v>43</v>
      </c>
      <c r="D2645" t="s">
        <v>2637</v>
      </c>
      <c r="E2645">
        <v>3056070.5005041999</v>
      </c>
      <c r="F2645">
        <f t="shared" si="267"/>
        <v>3.5</v>
      </c>
      <c r="G2645">
        <f t="shared" si="268"/>
        <v>6.485163368760583</v>
      </c>
    </row>
    <row r="2646" spans="2:7" x14ac:dyDescent="0.25">
      <c r="B2646">
        <v>12</v>
      </c>
      <c r="C2646">
        <v>44</v>
      </c>
      <c r="D2646" t="s">
        <v>2638</v>
      </c>
      <c r="E2646">
        <v>3521830.20935306</v>
      </c>
      <c r="F2646">
        <f t="shared" si="267"/>
        <v>3.5833333333333335</v>
      </c>
      <c r="G2646">
        <f t="shared" si="268"/>
        <v>6.5467684144028278</v>
      </c>
    </row>
    <row r="2647" spans="2:7" x14ac:dyDescent="0.25">
      <c r="B2647">
        <v>12</v>
      </c>
      <c r="C2647">
        <v>45</v>
      </c>
      <c r="D2647" t="s">
        <v>2639</v>
      </c>
      <c r="E2647">
        <v>2962767.3894756101</v>
      </c>
      <c r="F2647">
        <f t="shared" si="267"/>
        <v>3.6666666666666665</v>
      </c>
      <c r="G2647">
        <f t="shared" si="268"/>
        <v>6.4716975558226997</v>
      </c>
    </row>
    <row r="2648" spans="2:7" x14ac:dyDescent="0.25">
      <c r="B2648">
        <v>12</v>
      </c>
      <c r="C2648">
        <v>46</v>
      </c>
      <c r="D2648" t="s">
        <v>2640</v>
      </c>
      <c r="E2648">
        <v>3155556.5021945201</v>
      </c>
      <c r="F2648">
        <f t="shared" si="267"/>
        <v>3.75</v>
      </c>
      <c r="G2648">
        <f t="shared" si="268"/>
        <v>6.4990759608922248</v>
      </c>
    </row>
    <row r="2649" spans="2:7" x14ac:dyDescent="0.25">
      <c r="B2649">
        <v>12</v>
      </c>
      <c r="C2649">
        <v>47</v>
      </c>
      <c r="D2649" t="s">
        <v>2641</v>
      </c>
      <c r="E2649">
        <v>3438941.7171775899</v>
      </c>
      <c r="F2649">
        <f t="shared" si="267"/>
        <v>3.8333333333333335</v>
      </c>
      <c r="G2649">
        <f t="shared" si="268"/>
        <v>6.5364248155071971</v>
      </c>
    </row>
    <row r="2650" spans="2:7" x14ac:dyDescent="0.25">
      <c r="B2650">
        <v>12</v>
      </c>
      <c r="C2650">
        <v>48</v>
      </c>
      <c r="D2650" t="s">
        <v>2642</v>
      </c>
      <c r="E2650">
        <v>2847988.0069157798</v>
      </c>
      <c r="F2650">
        <f t="shared" si="267"/>
        <v>3.9166666666666665</v>
      </c>
      <c r="G2650">
        <f t="shared" si="268"/>
        <v>6.4545381561230828</v>
      </c>
    </row>
    <row r="2651" spans="2:7" x14ac:dyDescent="0.25">
      <c r="B2651">
        <v>12</v>
      </c>
      <c r="C2651">
        <v>49</v>
      </c>
      <c r="D2651" t="s">
        <v>2643</v>
      </c>
      <c r="E2651">
        <v>2831802.68573114</v>
      </c>
      <c r="F2651">
        <f t="shared" si="267"/>
        <v>4</v>
      </c>
      <c r="G2651">
        <f t="shared" si="268"/>
        <v>6.4520629893130925</v>
      </c>
    </row>
    <row r="2652" spans="2:7" x14ac:dyDescent="0.25">
      <c r="B2652">
        <v>12</v>
      </c>
      <c r="C2652">
        <v>50</v>
      </c>
      <c r="D2652" t="s">
        <v>2644</v>
      </c>
      <c r="E2652">
        <v>3509783.0043540802</v>
      </c>
      <c r="F2652">
        <f t="shared" si="267"/>
        <v>4.083333333333333</v>
      </c>
      <c r="G2652">
        <f t="shared" si="268"/>
        <v>6.5452802666296988</v>
      </c>
    </row>
    <row r="2653" spans="2:7" x14ac:dyDescent="0.25">
      <c r="B2653">
        <v>12</v>
      </c>
      <c r="C2653">
        <v>51</v>
      </c>
      <c r="D2653" t="s">
        <v>2645</v>
      </c>
      <c r="E2653">
        <v>3099376.6936023799</v>
      </c>
      <c r="F2653">
        <f t="shared" si="267"/>
        <v>4.166666666666667</v>
      </c>
      <c r="G2653">
        <f t="shared" si="268"/>
        <v>6.4912743629481815</v>
      </c>
    </row>
    <row r="2654" spans="2:7" x14ac:dyDescent="0.25">
      <c r="B2654">
        <v>12</v>
      </c>
      <c r="C2654">
        <v>52</v>
      </c>
      <c r="D2654" t="s">
        <v>2646</v>
      </c>
      <c r="E2654">
        <v>2980416.4478827398</v>
      </c>
      <c r="F2654">
        <f t="shared" si="267"/>
        <v>4.25</v>
      </c>
      <c r="G2654">
        <f t="shared" si="268"/>
        <v>6.4742769514524978</v>
      </c>
    </row>
    <row r="2655" spans="2:7" x14ac:dyDescent="0.25">
      <c r="B2655">
        <v>12</v>
      </c>
      <c r="C2655">
        <v>53</v>
      </c>
      <c r="D2655" t="s">
        <v>2647</v>
      </c>
      <c r="E2655">
        <v>2718833.5131104402</v>
      </c>
      <c r="F2655">
        <f t="shared" si="267"/>
        <v>4.333333333333333</v>
      </c>
      <c r="G2655">
        <f t="shared" si="268"/>
        <v>6.4343826145197669</v>
      </c>
    </row>
    <row r="2656" spans="2:7" x14ac:dyDescent="0.25">
      <c r="B2656">
        <v>12</v>
      </c>
      <c r="C2656">
        <v>54</v>
      </c>
      <c r="D2656" t="s">
        <v>2648</v>
      </c>
      <c r="E2656">
        <v>3645303.3268625401</v>
      </c>
      <c r="F2656">
        <f t="shared" si="267"/>
        <v>4.416666666666667</v>
      </c>
      <c r="G2656">
        <f t="shared" si="268"/>
        <v>6.5617336719411492</v>
      </c>
    </row>
    <row r="2657" spans="2:7" x14ac:dyDescent="0.25">
      <c r="B2657">
        <v>12</v>
      </c>
      <c r="C2657">
        <v>55</v>
      </c>
      <c r="D2657" t="s">
        <v>2649</v>
      </c>
      <c r="E2657">
        <v>2647529.4431321402</v>
      </c>
      <c r="F2657">
        <f t="shared" si="267"/>
        <v>4.5</v>
      </c>
      <c r="G2657">
        <f t="shared" si="268"/>
        <v>6.4228407985882914</v>
      </c>
    </row>
    <row r="2658" spans="2:7" x14ac:dyDescent="0.25">
      <c r="B2658">
        <v>12</v>
      </c>
      <c r="C2658">
        <v>56</v>
      </c>
      <c r="D2658" t="s">
        <v>2650</v>
      </c>
      <c r="E2658">
        <v>2770645.7700646198</v>
      </c>
      <c r="F2658">
        <f t="shared" si="267"/>
        <v>4.583333333333333</v>
      </c>
      <c r="G2658">
        <f t="shared" si="268"/>
        <v>6.442581004331438</v>
      </c>
    </row>
    <row r="2659" spans="2:7" x14ac:dyDescent="0.25">
      <c r="B2659">
        <v>12</v>
      </c>
      <c r="C2659">
        <v>57</v>
      </c>
      <c r="D2659" t="s">
        <v>2651</v>
      </c>
      <c r="E2659">
        <v>2870240.9412055998</v>
      </c>
      <c r="F2659">
        <f t="shared" si="267"/>
        <v>4.666666666666667</v>
      </c>
      <c r="G2659">
        <f t="shared" si="268"/>
        <v>6.4579183549374681</v>
      </c>
    </row>
    <row r="2660" spans="2:7" x14ac:dyDescent="0.25">
      <c r="B2660">
        <v>12</v>
      </c>
      <c r="C2660">
        <v>58</v>
      </c>
      <c r="D2660" t="s">
        <v>2652</v>
      </c>
      <c r="E2660">
        <v>2943758.1716018701</v>
      </c>
      <c r="F2660">
        <f t="shared" si="267"/>
        <v>4.75</v>
      </c>
      <c r="G2660">
        <f t="shared" si="268"/>
        <v>6.4689021300361729</v>
      </c>
    </row>
    <row r="2661" spans="2:7" x14ac:dyDescent="0.25">
      <c r="B2661">
        <v>12</v>
      </c>
      <c r="C2661">
        <v>59</v>
      </c>
      <c r="D2661" t="s">
        <v>2653</v>
      </c>
      <c r="E2661">
        <v>2684835.4499166398</v>
      </c>
      <c r="F2661">
        <f t="shared" si="267"/>
        <v>4.833333333333333</v>
      </c>
      <c r="G2661">
        <f t="shared" si="268"/>
        <v>6.4289176735055564</v>
      </c>
    </row>
    <row r="2662" spans="2:7" x14ac:dyDescent="0.25">
      <c r="B2662">
        <v>12</v>
      </c>
      <c r="C2662">
        <v>60</v>
      </c>
      <c r="D2662" t="s">
        <v>2654</v>
      </c>
      <c r="E2662">
        <v>2695875.6293328898</v>
      </c>
      <c r="F2662">
        <f t="shared" si="267"/>
        <v>4.916666666666667</v>
      </c>
      <c r="G2662">
        <f t="shared" si="268"/>
        <v>6.4306998527222072</v>
      </c>
    </row>
    <row r="2663" spans="2:7" x14ac:dyDescent="0.25">
      <c r="B2663">
        <v>12</v>
      </c>
      <c r="C2663">
        <v>61</v>
      </c>
      <c r="D2663" t="s">
        <v>2655</v>
      </c>
      <c r="E2663">
        <v>2517977.66686317</v>
      </c>
      <c r="F2663">
        <f t="shared" si="267"/>
        <v>5</v>
      </c>
      <c r="G2663">
        <f t="shared" si="268"/>
        <v>6.4010518738254172</v>
      </c>
    </row>
    <row r="2664" spans="2:7" x14ac:dyDescent="0.25">
      <c r="B2664">
        <v>12</v>
      </c>
      <c r="C2664">
        <v>62</v>
      </c>
      <c r="D2664" t="s">
        <v>2656</v>
      </c>
      <c r="E2664">
        <v>3253003.2007258199</v>
      </c>
      <c r="F2664">
        <f t="shared" si="267"/>
        <v>5.083333333333333</v>
      </c>
      <c r="G2664">
        <f t="shared" si="268"/>
        <v>6.5122844905972173</v>
      </c>
    </row>
    <row r="2665" spans="2:7" x14ac:dyDescent="0.25">
      <c r="B2665">
        <v>12</v>
      </c>
      <c r="C2665">
        <v>63</v>
      </c>
      <c r="D2665" t="s">
        <v>2657</v>
      </c>
      <c r="E2665">
        <v>2647250.9041670002</v>
      </c>
      <c r="F2665">
        <f t="shared" si="267"/>
        <v>5.166666666666667</v>
      </c>
      <c r="G2665">
        <f t="shared" si="268"/>
        <v>6.4227951053101071</v>
      </c>
    </row>
    <row r="2666" spans="2:7" x14ac:dyDescent="0.25">
      <c r="B2666">
        <v>12</v>
      </c>
      <c r="C2666">
        <v>64</v>
      </c>
      <c r="D2666" t="s">
        <v>2658</v>
      </c>
      <c r="E2666">
        <v>2845240.3031067601</v>
      </c>
      <c r="F2666">
        <f t="shared" si="267"/>
        <v>5.25</v>
      </c>
      <c r="G2666">
        <f t="shared" si="268"/>
        <v>6.4541189518931334</v>
      </c>
    </row>
    <row r="2667" spans="2:7" x14ac:dyDescent="0.25">
      <c r="B2667">
        <v>12</v>
      </c>
      <c r="C2667">
        <v>65</v>
      </c>
      <c r="D2667" t="s">
        <v>2659</v>
      </c>
      <c r="E2667">
        <v>2591529.5213548099</v>
      </c>
      <c r="F2667">
        <f t="shared" si="267"/>
        <v>5.333333333333333</v>
      </c>
      <c r="G2667">
        <f t="shared" si="268"/>
        <v>6.4135561604603142</v>
      </c>
    </row>
    <row r="2668" spans="2:7" x14ac:dyDescent="0.25">
      <c r="B2668">
        <v>12</v>
      </c>
      <c r="C2668">
        <v>66</v>
      </c>
      <c r="D2668" t="s">
        <v>2660</v>
      </c>
      <c r="E2668">
        <v>2407508.3764432999</v>
      </c>
      <c r="F2668">
        <f t="shared" si="267"/>
        <v>5.416666666666667</v>
      </c>
      <c r="G2668">
        <f t="shared" si="268"/>
        <v>6.3815678068398842</v>
      </c>
    </row>
    <row r="2669" spans="2:7" x14ac:dyDescent="0.25">
      <c r="B2669">
        <v>12</v>
      </c>
      <c r="C2669">
        <v>67</v>
      </c>
      <c r="D2669" t="s">
        <v>2661</v>
      </c>
      <c r="E2669">
        <v>2432487.7661539</v>
      </c>
      <c r="F2669">
        <f t="shared" si="267"/>
        <v>5.5</v>
      </c>
      <c r="G2669">
        <f t="shared" si="268"/>
        <v>6.3860506647244737</v>
      </c>
    </row>
    <row r="2670" spans="2:7" x14ac:dyDescent="0.25">
      <c r="B2670">
        <v>12</v>
      </c>
      <c r="C2670">
        <v>68</v>
      </c>
      <c r="D2670" t="s">
        <v>2662</v>
      </c>
      <c r="E2670">
        <v>2289961.5768951201</v>
      </c>
      <c r="F2670">
        <f t="shared" si="267"/>
        <v>5.583333333333333</v>
      </c>
      <c r="G2670">
        <f t="shared" si="268"/>
        <v>6.359828195404333</v>
      </c>
    </row>
    <row r="2671" spans="2:7" x14ac:dyDescent="0.25">
      <c r="B2671">
        <v>12</v>
      </c>
      <c r="C2671">
        <v>69</v>
      </c>
      <c r="D2671" t="s">
        <v>2663</v>
      </c>
      <c r="E2671">
        <v>2431529.4682218698</v>
      </c>
      <c r="F2671">
        <f t="shared" si="267"/>
        <v>5.666666666666667</v>
      </c>
      <c r="G2671">
        <f t="shared" si="268"/>
        <v>6.3858795372431221</v>
      </c>
    </row>
    <row r="2672" spans="2:7" x14ac:dyDescent="0.25">
      <c r="B2672">
        <v>12</v>
      </c>
      <c r="C2672">
        <v>70</v>
      </c>
      <c r="D2672" t="s">
        <v>2664</v>
      </c>
      <c r="E2672">
        <v>2425034.4305493599</v>
      </c>
      <c r="F2672">
        <f t="shared" si="267"/>
        <v>5.75</v>
      </c>
      <c r="G2672">
        <f t="shared" si="268"/>
        <v>6.3847179090790842</v>
      </c>
    </row>
    <row r="2673" spans="2:7" x14ac:dyDescent="0.25">
      <c r="B2673">
        <v>12</v>
      </c>
      <c r="C2673">
        <v>71</v>
      </c>
      <c r="D2673" t="s">
        <v>2665</v>
      </c>
      <c r="E2673">
        <v>2520349.0324931098</v>
      </c>
      <c r="F2673">
        <f t="shared" si="267"/>
        <v>5.833333333333333</v>
      </c>
      <c r="G2673">
        <f t="shared" si="268"/>
        <v>6.4014606885550522</v>
      </c>
    </row>
    <row r="2674" spans="2:7" x14ac:dyDescent="0.25">
      <c r="B2674">
        <v>12</v>
      </c>
      <c r="C2674">
        <v>72</v>
      </c>
      <c r="D2674" t="s">
        <v>2666</v>
      </c>
      <c r="E2674">
        <v>2240872.88334803</v>
      </c>
      <c r="F2674">
        <f t="shared" si="267"/>
        <v>5.916666666666667</v>
      </c>
      <c r="G2674">
        <f t="shared" si="268"/>
        <v>6.350417221271206</v>
      </c>
    </row>
    <row r="2675" spans="2:7" x14ac:dyDescent="0.25">
      <c r="B2675">
        <v>12</v>
      </c>
      <c r="C2675">
        <v>73</v>
      </c>
      <c r="D2675" t="s">
        <v>2667</v>
      </c>
      <c r="E2675">
        <v>2293195.7994314502</v>
      </c>
      <c r="F2675">
        <f t="shared" si="267"/>
        <v>6</v>
      </c>
      <c r="G2675">
        <f t="shared" si="268"/>
        <v>6.3604411375830958</v>
      </c>
    </row>
    <row r="2676" spans="2:7" x14ac:dyDescent="0.25">
      <c r="B2676">
        <v>12</v>
      </c>
      <c r="C2676">
        <v>74</v>
      </c>
      <c r="D2676" t="s">
        <v>2668</v>
      </c>
      <c r="E2676">
        <v>2457253.24682339</v>
      </c>
      <c r="F2676">
        <f t="shared" si="267"/>
        <v>6.083333333333333</v>
      </c>
      <c r="G2676">
        <f t="shared" si="268"/>
        <v>6.3904499175831546</v>
      </c>
    </row>
    <row r="2677" spans="2:7" x14ac:dyDescent="0.25">
      <c r="B2677">
        <v>12</v>
      </c>
      <c r="C2677">
        <v>75</v>
      </c>
      <c r="D2677" t="s">
        <v>2669</v>
      </c>
      <c r="E2677">
        <v>1987685.0036859801</v>
      </c>
      <c r="F2677">
        <f t="shared" si="267"/>
        <v>6.166666666666667</v>
      </c>
      <c r="G2677">
        <f t="shared" si="268"/>
        <v>6.2983475611477449</v>
      </c>
    </row>
    <row r="2678" spans="2:7" x14ac:dyDescent="0.25">
      <c r="B2678">
        <v>12</v>
      </c>
      <c r="C2678">
        <v>76</v>
      </c>
      <c r="D2678" t="s">
        <v>2670</v>
      </c>
      <c r="E2678">
        <v>2568000.0803046599</v>
      </c>
      <c r="F2678">
        <f t="shared" si="267"/>
        <v>6.25</v>
      </c>
      <c r="G2678">
        <f t="shared" si="268"/>
        <v>6.4095950329777622</v>
      </c>
    </row>
    <row r="2679" spans="2:7" x14ac:dyDescent="0.25">
      <c r="B2679">
        <v>12</v>
      </c>
      <c r="C2679">
        <v>77</v>
      </c>
      <c r="D2679" t="s">
        <v>2671</v>
      </c>
      <c r="E2679">
        <v>2198821.5623481199</v>
      </c>
      <c r="F2679">
        <f t="shared" si="267"/>
        <v>6.333333333333333</v>
      </c>
      <c r="G2679">
        <f t="shared" si="268"/>
        <v>6.3421899871452894</v>
      </c>
    </row>
    <row r="2680" spans="2:7" x14ac:dyDescent="0.25">
      <c r="B2680">
        <v>12</v>
      </c>
      <c r="C2680">
        <v>78</v>
      </c>
      <c r="D2680" t="s">
        <v>2672</v>
      </c>
      <c r="E2680">
        <v>2330832.8566108001</v>
      </c>
      <c r="F2680">
        <f t="shared" si="267"/>
        <v>6.416666666666667</v>
      </c>
      <c r="G2680">
        <f t="shared" si="268"/>
        <v>6.3675111314981665</v>
      </c>
    </row>
    <row r="2681" spans="2:7" x14ac:dyDescent="0.25">
      <c r="B2681">
        <v>12</v>
      </c>
      <c r="C2681">
        <v>79</v>
      </c>
      <c r="D2681" t="s">
        <v>2673</v>
      </c>
      <c r="E2681">
        <v>2759344.5670371</v>
      </c>
      <c r="F2681">
        <f t="shared" si="267"/>
        <v>6.5</v>
      </c>
      <c r="G2681">
        <f t="shared" si="268"/>
        <v>6.440805935426364</v>
      </c>
    </row>
    <row r="2682" spans="2:7" x14ac:dyDescent="0.25">
      <c r="B2682">
        <v>12</v>
      </c>
      <c r="C2682">
        <v>80</v>
      </c>
      <c r="D2682" t="s">
        <v>2674</v>
      </c>
      <c r="E2682">
        <v>2440311.1100210799</v>
      </c>
      <c r="F2682">
        <f t="shared" si="267"/>
        <v>6.583333333333333</v>
      </c>
      <c r="G2682">
        <f t="shared" si="268"/>
        <v>6.3874451971388924</v>
      </c>
    </row>
    <row r="2683" spans="2:7" x14ac:dyDescent="0.25">
      <c r="B2683">
        <v>12</v>
      </c>
      <c r="C2683">
        <v>81</v>
      </c>
      <c r="D2683" t="s">
        <v>2675</v>
      </c>
      <c r="E2683">
        <v>2325890.3759417799</v>
      </c>
      <c r="F2683">
        <f t="shared" si="267"/>
        <v>6.666666666666667</v>
      </c>
      <c r="G2683">
        <f t="shared" si="268"/>
        <v>6.36658924167123</v>
      </c>
    </row>
    <row r="2684" spans="2:7" x14ac:dyDescent="0.25">
      <c r="B2684">
        <v>12</v>
      </c>
      <c r="C2684">
        <v>82</v>
      </c>
      <c r="D2684" t="s">
        <v>2676</v>
      </c>
      <c r="E2684">
        <v>2391426.6035727798</v>
      </c>
      <c r="F2684">
        <f t="shared" si="267"/>
        <v>6.75</v>
      </c>
      <c r="G2684">
        <f t="shared" si="268"/>
        <v>6.3786570562711304</v>
      </c>
    </row>
    <row r="2685" spans="2:7" x14ac:dyDescent="0.25">
      <c r="B2685">
        <v>12</v>
      </c>
      <c r="C2685">
        <v>83</v>
      </c>
      <c r="D2685" t="s">
        <v>2677</v>
      </c>
      <c r="E2685">
        <v>2075902.1239719701</v>
      </c>
      <c r="F2685">
        <f t="shared" si="267"/>
        <v>6.833333333333333</v>
      </c>
      <c r="G2685">
        <f t="shared" si="268"/>
        <v>6.3172068732511102</v>
      </c>
    </row>
    <row r="2686" spans="2:7" x14ac:dyDescent="0.25">
      <c r="B2686">
        <v>12</v>
      </c>
      <c r="C2686">
        <v>84</v>
      </c>
      <c r="D2686" t="s">
        <v>2678</v>
      </c>
      <c r="E2686">
        <v>2452785.52574524</v>
      </c>
      <c r="F2686">
        <f t="shared" si="267"/>
        <v>6.916666666666667</v>
      </c>
      <c r="G2686">
        <f t="shared" si="268"/>
        <v>6.389659574681076</v>
      </c>
    </row>
    <row r="2687" spans="2:7" x14ac:dyDescent="0.25">
      <c r="B2687">
        <v>12</v>
      </c>
      <c r="C2687">
        <v>85</v>
      </c>
      <c r="D2687" t="s">
        <v>2679</v>
      </c>
      <c r="E2687">
        <v>2254825.0354776699</v>
      </c>
      <c r="F2687">
        <f t="shared" si="267"/>
        <v>7</v>
      </c>
      <c r="G2687">
        <f t="shared" si="268"/>
        <v>6.3531128481764645</v>
      </c>
    </row>
    <row r="2688" spans="2:7" x14ac:dyDescent="0.25">
      <c r="B2688">
        <v>12</v>
      </c>
      <c r="C2688">
        <v>86</v>
      </c>
      <c r="D2688" t="s">
        <v>2680</v>
      </c>
      <c r="E2688">
        <v>2023182.9095360099</v>
      </c>
      <c r="F2688">
        <f t="shared" si="267"/>
        <v>7.083333333333333</v>
      </c>
      <c r="G2688">
        <f t="shared" si="268"/>
        <v>6.3060351477294123</v>
      </c>
    </row>
    <row r="2689" spans="2:7" x14ac:dyDescent="0.25">
      <c r="B2689">
        <v>12</v>
      </c>
      <c r="C2689">
        <v>87</v>
      </c>
      <c r="D2689" t="s">
        <v>2681</v>
      </c>
      <c r="E2689">
        <v>2008037.87008553</v>
      </c>
      <c r="F2689">
        <f t="shared" si="267"/>
        <v>7.166666666666667</v>
      </c>
      <c r="G2689">
        <f t="shared" si="268"/>
        <v>6.3027718990178458</v>
      </c>
    </row>
    <row r="2690" spans="2:7" x14ac:dyDescent="0.25">
      <c r="B2690">
        <v>12</v>
      </c>
      <c r="C2690">
        <v>88</v>
      </c>
      <c r="D2690" t="s">
        <v>2682</v>
      </c>
      <c r="E2690">
        <v>1919236.72149525</v>
      </c>
      <c r="F2690">
        <f t="shared" si="267"/>
        <v>7.25</v>
      </c>
      <c r="G2690">
        <f t="shared" si="268"/>
        <v>6.28312854456283</v>
      </c>
    </row>
    <row r="2691" spans="2:7" x14ac:dyDescent="0.25">
      <c r="B2691">
        <v>12</v>
      </c>
      <c r="C2691">
        <v>89</v>
      </c>
      <c r="D2691" t="s">
        <v>2683</v>
      </c>
      <c r="E2691">
        <v>2200551.2899123002</v>
      </c>
      <c r="F2691">
        <f t="shared" si="267"/>
        <v>7.333333333333333</v>
      </c>
      <c r="G2691">
        <f t="shared" si="268"/>
        <v>6.3425314954467025</v>
      </c>
    </row>
    <row r="2692" spans="2:7" x14ac:dyDescent="0.25">
      <c r="B2692">
        <v>12</v>
      </c>
      <c r="C2692">
        <v>90</v>
      </c>
      <c r="D2692" t="s">
        <v>2684</v>
      </c>
      <c r="E2692">
        <v>1845147.55751702</v>
      </c>
      <c r="F2692">
        <f t="shared" si="267"/>
        <v>7.416666666666667</v>
      </c>
      <c r="G2692">
        <f t="shared" si="268"/>
        <v>6.2660311026646962</v>
      </c>
    </row>
    <row r="2693" spans="2:7" x14ac:dyDescent="0.25">
      <c r="B2693">
        <v>12</v>
      </c>
      <c r="C2693">
        <v>91</v>
      </c>
      <c r="D2693" t="s">
        <v>2685</v>
      </c>
      <c r="E2693">
        <v>2280049.37583494</v>
      </c>
      <c r="F2693">
        <f t="shared" si="267"/>
        <v>7.5</v>
      </c>
      <c r="G2693">
        <f t="shared" si="268"/>
        <v>6.3579442520094291</v>
      </c>
    </row>
    <row r="2694" spans="2:7" x14ac:dyDescent="0.25">
      <c r="B2694">
        <v>12</v>
      </c>
      <c r="C2694">
        <v>92</v>
      </c>
      <c r="D2694" t="s">
        <v>2686</v>
      </c>
      <c r="E2694">
        <v>2084339.60737749</v>
      </c>
      <c r="F2694">
        <f t="shared" si="267"/>
        <v>7.583333333333333</v>
      </c>
      <c r="G2694">
        <f t="shared" si="268"/>
        <v>6.3189684812272731</v>
      </c>
    </row>
    <row r="2695" spans="2:7" x14ac:dyDescent="0.25">
      <c r="B2695">
        <v>12</v>
      </c>
      <c r="C2695">
        <v>93</v>
      </c>
      <c r="D2695" t="s">
        <v>2687</v>
      </c>
      <c r="E2695">
        <v>1965712.00219607</v>
      </c>
      <c r="F2695">
        <f t="shared" si="267"/>
        <v>7.666666666666667</v>
      </c>
      <c r="G2695">
        <f t="shared" si="268"/>
        <v>6.2935198893765474</v>
      </c>
    </row>
    <row r="2696" spans="2:7" x14ac:dyDescent="0.25">
      <c r="B2696">
        <v>12</v>
      </c>
      <c r="C2696">
        <v>94</v>
      </c>
      <c r="D2696" t="s">
        <v>2688</v>
      </c>
      <c r="E2696">
        <v>1924479.9139022999</v>
      </c>
      <c r="F2696">
        <f t="shared" si="267"/>
        <v>7.75</v>
      </c>
      <c r="G2696">
        <f t="shared" si="268"/>
        <v>6.2843133826548669</v>
      </c>
    </row>
    <row r="2697" spans="2:7" x14ac:dyDescent="0.25">
      <c r="B2697">
        <v>12</v>
      </c>
      <c r="C2697">
        <v>95</v>
      </c>
      <c r="D2697" t="s">
        <v>2689</v>
      </c>
      <c r="E2697">
        <v>2327388.6307625002</v>
      </c>
      <c r="F2697">
        <f t="shared" si="267"/>
        <v>7.833333333333333</v>
      </c>
      <c r="G2697">
        <f t="shared" si="268"/>
        <v>6.3668689084707806</v>
      </c>
    </row>
    <row r="2698" spans="2:7" x14ac:dyDescent="0.25">
      <c r="B2698">
        <v>12</v>
      </c>
      <c r="C2698">
        <v>96</v>
      </c>
      <c r="D2698" t="s">
        <v>2690</v>
      </c>
      <c r="E2698">
        <v>2482772.4401923898</v>
      </c>
      <c r="F2698">
        <f t="shared" si="267"/>
        <v>7.916666666666667</v>
      </c>
      <c r="G2698">
        <f t="shared" si="268"/>
        <v>6.3949369158905798</v>
      </c>
    </row>
    <row r="2699" spans="2:7" x14ac:dyDescent="0.25">
      <c r="B2699">
        <v>12</v>
      </c>
      <c r="C2699">
        <v>97</v>
      </c>
      <c r="D2699" t="s">
        <v>2691</v>
      </c>
      <c r="E2699">
        <v>1888804.58690018</v>
      </c>
      <c r="F2699">
        <f t="shared" si="267"/>
        <v>8</v>
      </c>
      <c r="G2699">
        <f t="shared" si="268"/>
        <v>6.2761870287418997</v>
      </c>
    </row>
    <row r="2700" spans="2:7" x14ac:dyDescent="0.25">
      <c r="B2700">
        <v>12</v>
      </c>
      <c r="C2700">
        <v>98</v>
      </c>
      <c r="D2700" t="s">
        <v>2692</v>
      </c>
      <c r="E2700">
        <v>2235566.5041183401</v>
      </c>
      <c r="F2700">
        <f t="shared" si="267"/>
        <v>8.0833333333333339</v>
      </c>
      <c r="G2700">
        <f t="shared" si="268"/>
        <v>6.3493875938828763</v>
      </c>
    </row>
    <row r="2701" spans="2:7" x14ac:dyDescent="0.25">
      <c r="B2701">
        <v>12</v>
      </c>
      <c r="C2701">
        <v>99</v>
      </c>
      <c r="D2701" t="s">
        <v>2693</v>
      </c>
      <c r="E2701">
        <v>1900779.3066583499</v>
      </c>
      <c r="F2701">
        <f t="shared" si="267"/>
        <v>8.1666666666666661</v>
      </c>
      <c r="G2701">
        <f t="shared" si="268"/>
        <v>6.2789316952639522</v>
      </c>
    </row>
    <row r="2702" spans="2:7" x14ac:dyDescent="0.25">
      <c r="B2702">
        <v>12</v>
      </c>
      <c r="C2702">
        <v>100</v>
      </c>
      <c r="D2702" t="s">
        <v>2694</v>
      </c>
      <c r="E2702">
        <v>2515297.7748482702</v>
      </c>
      <c r="F2702">
        <f t="shared" si="267"/>
        <v>8.25</v>
      </c>
      <c r="G2702">
        <f t="shared" si="268"/>
        <v>6.400589406615893</v>
      </c>
    </row>
    <row r="2703" spans="2:7" x14ac:dyDescent="0.25">
      <c r="B2703">
        <v>12</v>
      </c>
      <c r="C2703">
        <v>101</v>
      </c>
      <c r="D2703" t="s">
        <v>2695</v>
      </c>
      <c r="E2703">
        <v>2118600.23207147</v>
      </c>
      <c r="F2703">
        <f t="shared" si="267"/>
        <v>8.3333333333333339</v>
      </c>
      <c r="G2703">
        <f t="shared" si="268"/>
        <v>6.3260490155193612</v>
      </c>
    </row>
    <row r="2704" spans="2:7" x14ac:dyDescent="0.25">
      <c r="B2704">
        <v>12</v>
      </c>
      <c r="C2704">
        <v>102</v>
      </c>
      <c r="D2704" t="s">
        <v>2696</v>
      </c>
      <c r="E2704">
        <v>2056910.07911972</v>
      </c>
      <c r="F2704">
        <f t="shared" si="267"/>
        <v>8.4166666666666661</v>
      </c>
      <c r="G2704">
        <f t="shared" si="268"/>
        <v>6.3132153062811547</v>
      </c>
    </row>
    <row r="2705" spans="2:7" x14ac:dyDescent="0.25">
      <c r="B2705">
        <v>12</v>
      </c>
      <c r="C2705">
        <v>103</v>
      </c>
      <c r="D2705" t="s">
        <v>2697</v>
      </c>
      <c r="E2705">
        <v>1841613.7142232601</v>
      </c>
      <c r="F2705">
        <f t="shared" si="267"/>
        <v>8.5</v>
      </c>
      <c r="G2705">
        <f t="shared" si="268"/>
        <v>6.2651985404241337</v>
      </c>
    </row>
    <row r="2706" spans="2:7" x14ac:dyDescent="0.25">
      <c r="B2706">
        <v>12</v>
      </c>
      <c r="C2706">
        <v>104</v>
      </c>
      <c r="D2706" t="s">
        <v>2698</v>
      </c>
      <c r="E2706">
        <v>1969387.0761951201</v>
      </c>
      <c r="F2706">
        <f t="shared" si="267"/>
        <v>8.5833333333333339</v>
      </c>
      <c r="G2706">
        <f t="shared" si="268"/>
        <v>6.2943310836009427</v>
      </c>
    </row>
    <row r="2707" spans="2:7" x14ac:dyDescent="0.25">
      <c r="B2707">
        <v>12</v>
      </c>
      <c r="C2707">
        <v>105</v>
      </c>
      <c r="D2707" t="s">
        <v>2699</v>
      </c>
      <c r="E2707">
        <v>2275503.5405577901</v>
      </c>
      <c r="F2707">
        <f t="shared" ref="F2707:F2770" si="269">(C2707-1)*5/60</f>
        <v>8.6666666666666661</v>
      </c>
      <c r="G2707">
        <f t="shared" ref="G2707:G2770" si="270">LOG10(E2707)</f>
        <v>6.3570775155811567</v>
      </c>
    </row>
    <row r="2708" spans="2:7" x14ac:dyDescent="0.25">
      <c r="B2708">
        <v>12</v>
      </c>
      <c r="C2708">
        <v>106</v>
      </c>
      <c r="D2708" t="s">
        <v>2700</v>
      </c>
      <c r="E2708">
        <v>1850880.07227805</v>
      </c>
      <c r="F2708">
        <f t="shared" si="269"/>
        <v>8.75</v>
      </c>
      <c r="G2708">
        <f t="shared" si="270"/>
        <v>6.2673782795658575</v>
      </c>
    </row>
    <row r="2709" spans="2:7" x14ac:dyDescent="0.25">
      <c r="B2709">
        <v>12</v>
      </c>
      <c r="C2709">
        <v>107</v>
      </c>
      <c r="D2709" t="s">
        <v>2701</v>
      </c>
      <c r="E2709">
        <v>2418194.2814919502</v>
      </c>
      <c r="F2709">
        <f t="shared" si="269"/>
        <v>8.8333333333333339</v>
      </c>
      <c r="G2709">
        <f t="shared" si="270"/>
        <v>6.3834911898210205</v>
      </c>
    </row>
    <row r="2710" spans="2:7" x14ac:dyDescent="0.25">
      <c r="B2710">
        <v>12</v>
      </c>
      <c r="C2710">
        <v>108</v>
      </c>
      <c r="D2710" t="s">
        <v>2702</v>
      </c>
      <c r="E2710">
        <v>2006223.5189745</v>
      </c>
      <c r="F2710">
        <f t="shared" si="269"/>
        <v>8.9166666666666661</v>
      </c>
      <c r="G2710">
        <f t="shared" si="270"/>
        <v>6.3023793173431404</v>
      </c>
    </row>
    <row r="2711" spans="2:7" x14ac:dyDescent="0.25">
      <c r="B2711">
        <v>12</v>
      </c>
      <c r="C2711">
        <v>109</v>
      </c>
      <c r="D2711" t="s">
        <v>2703</v>
      </c>
      <c r="E2711">
        <v>2185460.0979004302</v>
      </c>
      <c r="F2711">
        <f t="shared" si="269"/>
        <v>9</v>
      </c>
      <c r="G2711">
        <f t="shared" si="270"/>
        <v>6.3395428815555466</v>
      </c>
    </row>
    <row r="2712" spans="2:7" x14ac:dyDescent="0.25">
      <c r="B2712">
        <v>12</v>
      </c>
      <c r="C2712">
        <v>110</v>
      </c>
      <c r="D2712" t="s">
        <v>2704</v>
      </c>
      <c r="E2712">
        <v>2261542.67169184</v>
      </c>
      <c r="F2712">
        <f t="shared" si="269"/>
        <v>9.0833333333333339</v>
      </c>
      <c r="G2712">
        <f t="shared" si="270"/>
        <v>6.3544047866012665</v>
      </c>
    </row>
    <row r="2713" spans="2:7" x14ac:dyDescent="0.25">
      <c r="B2713">
        <v>12</v>
      </c>
      <c r="C2713">
        <v>111</v>
      </c>
      <c r="D2713" t="s">
        <v>2705</v>
      </c>
      <c r="E2713">
        <v>2387901.7404289199</v>
      </c>
      <c r="F2713">
        <f t="shared" si="269"/>
        <v>9.1666666666666661</v>
      </c>
      <c r="G2713">
        <f t="shared" si="270"/>
        <v>6.3780164520773113</v>
      </c>
    </row>
    <row r="2714" spans="2:7" x14ac:dyDescent="0.25">
      <c r="B2714">
        <v>12</v>
      </c>
      <c r="C2714">
        <v>112</v>
      </c>
      <c r="D2714" t="s">
        <v>2706</v>
      </c>
      <c r="E2714">
        <v>2482620.9159813202</v>
      </c>
      <c r="F2714">
        <f t="shared" si="269"/>
        <v>9.25</v>
      </c>
      <c r="G2714">
        <f t="shared" si="270"/>
        <v>6.3949104099829732</v>
      </c>
    </row>
    <row r="2715" spans="2:7" x14ac:dyDescent="0.25">
      <c r="B2715">
        <v>12</v>
      </c>
      <c r="C2715">
        <v>113</v>
      </c>
      <c r="D2715" t="s">
        <v>2707</v>
      </c>
      <c r="E2715">
        <v>2491355.3333771401</v>
      </c>
      <c r="F2715">
        <f t="shared" si="269"/>
        <v>9.3333333333333339</v>
      </c>
      <c r="G2715">
        <f t="shared" si="270"/>
        <v>6.3964356738710668</v>
      </c>
    </row>
    <row r="2716" spans="2:7" x14ac:dyDescent="0.25">
      <c r="B2716">
        <v>12</v>
      </c>
      <c r="C2716">
        <v>114</v>
      </c>
      <c r="D2716" t="s">
        <v>2708</v>
      </c>
      <c r="E2716">
        <v>2200367.7998611298</v>
      </c>
      <c r="F2716">
        <f t="shared" si="269"/>
        <v>9.4166666666666661</v>
      </c>
      <c r="G2716">
        <f t="shared" si="270"/>
        <v>6.3424952808673707</v>
      </c>
    </row>
    <row r="2717" spans="2:7" x14ac:dyDescent="0.25">
      <c r="B2717">
        <v>12</v>
      </c>
      <c r="C2717">
        <v>115</v>
      </c>
      <c r="D2717" t="s">
        <v>2709</v>
      </c>
      <c r="E2717">
        <v>2456434.4462228799</v>
      </c>
      <c r="F2717">
        <f t="shared" si="269"/>
        <v>9.5</v>
      </c>
      <c r="G2717">
        <f t="shared" si="270"/>
        <v>6.39030517880117</v>
      </c>
    </row>
    <row r="2718" spans="2:7" x14ac:dyDescent="0.25">
      <c r="B2718">
        <v>12</v>
      </c>
      <c r="C2718">
        <v>116</v>
      </c>
      <c r="D2718" t="s">
        <v>2710</v>
      </c>
      <c r="E2718">
        <v>2569281.8605321199</v>
      </c>
      <c r="F2718">
        <f t="shared" si="269"/>
        <v>9.5833333333333339</v>
      </c>
      <c r="G2718">
        <f t="shared" si="270"/>
        <v>6.4098117507276386</v>
      </c>
    </row>
    <row r="2719" spans="2:7" x14ac:dyDescent="0.25">
      <c r="B2719">
        <v>12</v>
      </c>
      <c r="C2719">
        <v>117</v>
      </c>
      <c r="D2719" t="s">
        <v>2711</v>
      </c>
      <c r="E2719">
        <v>2370169.0082337698</v>
      </c>
      <c r="F2719">
        <f t="shared" si="269"/>
        <v>9.6666666666666661</v>
      </c>
      <c r="G2719">
        <f t="shared" si="270"/>
        <v>6.3747793150929475</v>
      </c>
    </row>
    <row r="2720" spans="2:7" x14ac:dyDescent="0.25">
      <c r="B2720">
        <v>12</v>
      </c>
      <c r="C2720">
        <v>118</v>
      </c>
      <c r="D2720" t="s">
        <v>2712</v>
      </c>
      <c r="E2720">
        <v>2325796.9474995402</v>
      </c>
      <c r="F2720">
        <f t="shared" si="269"/>
        <v>9.75</v>
      </c>
      <c r="G2720">
        <f t="shared" si="270"/>
        <v>6.3665717961921588</v>
      </c>
    </row>
    <row r="2721" spans="2:7" x14ac:dyDescent="0.25">
      <c r="B2721">
        <v>12</v>
      </c>
      <c r="C2721">
        <v>119</v>
      </c>
      <c r="D2721" t="s">
        <v>2713</v>
      </c>
      <c r="E2721">
        <v>1975830.8070797899</v>
      </c>
      <c r="F2721">
        <f t="shared" si="269"/>
        <v>9.8333333333333339</v>
      </c>
      <c r="G2721">
        <f t="shared" si="270"/>
        <v>6.2957497526516049</v>
      </c>
    </row>
    <row r="2722" spans="2:7" x14ac:dyDescent="0.25">
      <c r="B2722">
        <v>12</v>
      </c>
      <c r="C2722">
        <v>120</v>
      </c>
      <c r="D2722" t="s">
        <v>2714</v>
      </c>
      <c r="E2722">
        <v>2598698.0186450798</v>
      </c>
      <c r="F2722">
        <f t="shared" si="269"/>
        <v>9.9166666666666661</v>
      </c>
      <c r="G2722">
        <f t="shared" si="270"/>
        <v>6.4147558153009934</v>
      </c>
    </row>
    <row r="2723" spans="2:7" x14ac:dyDescent="0.25">
      <c r="B2723">
        <v>12</v>
      </c>
      <c r="C2723">
        <v>121</v>
      </c>
      <c r="D2723" t="s">
        <v>2715</v>
      </c>
      <c r="E2723">
        <v>2305739.1274906402</v>
      </c>
      <c r="F2723">
        <f t="shared" si="269"/>
        <v>10</v>
      </c>
      <c r="G2723">
        <f t="shared" si="270"/>
        <v>6.3628101694373411</v>
      </c>
    </row>
    <row r="2724" spans="2:7" x14ac:dyDescent="0.25">
      <c r="B2724">
        <v>12</v>
      </c>
      <c r="C2724">
        <v>122</v>
      </c>
      <c r="D2724" t="s">
        <v>2716</v>
      </c>
      <c r="E2724">
        <v>2247129.7701025601</v>
      </c>
      <c r="F2724">
        <f t="shared" si="269"/>
        <v>10.083333333333334</v>
      </c>
      <c r="G2724">
        <f t="shared" si="270"/>
        <v>6.3516281533323902</v>
      </c>
    </row>
    <row r="2725" spans="2:7" x14ac:dyDescent="0.25">
      <c r="B2725">
        <v>12</v>
      </c>
      <c r="C2725">
        <v>123</v>
      </c>
      <c r="D2725" t="s">
        <v>2717</v>
      </c>
      <c r="E2725">
        <v>2907988.4008171801</v>
      </c>
      <c r="F2725">
        <f t="shared" si="269"/>
        <v>10.166666666666666</v>
      </c>
      <c r="G2725">
        <f t="shared" si="270"/>
        <v>6.4635926699066912</v>
      </c>
    </row>
    <row r="2726" spans="2:7" x14ac:dyDescent="0.25">
      <c r="B2726">
        <v>12</v>
      </c>
      <c r="C2726">
        <v>124</v>
      </c>
      <c r="D2726" t="s">
        <v>2718</v>
      </c>
      <c r="E2726">
        <v>2591550.5963847898</v>
      </c>
      <c r="F2726">
        <f t="shared" si="269"/>
        <v>10.25</v>
      </c>
      <c r="G2726">
        <f t="shared" si="270"/>
        <v>6.4135596922479845</v>
      </c>
    </row>
    <row r="2727" spans="2:7" x14ac:dyDescent="0.25">
      <c r="B2727">
        <v>12</v>
      </c>
      <c r="C2727">
        <v>125</v>
      </c>
      <c r="D2727" t="s">
        <v>2719</v>
      </c>
      <c r="E2727">
        <v>2387829.85822393</v>
      </c>
      <c r="F2727">
        <f t="shared" si="269"/>
        <v>10.333333333333334</v>
      </c>
      <c r="G2727">
        <f t="shared" si="270"/>
        <v>6.3780033784594448</v>
      </c>
    </row>
    <row r="2728" spans="2:7" x14ac:dyDescent="0.25">
      <c r="B2728">
        <v>12</v>
      </c>
      <c r="C2728">
        <v>126</v>
      </c>
      <c r="D2728" t="s">
        <v>2720</v>
      </c>
      <c r="E2728">
        <v>2430929.2878139801</v>
      </c>
      <c r="F2728">
        <f t="shared" si="269"/>
        <v>10.416666666666666</v>
      </c>
      <c r="G2728">
        <f t="shared" si="270"/>
        <v>6.3857723260342691</v>
      </c>
    </row>
    <row r="2729" spans="2:7" x14ac:dyDescent="0.25">
      <c r="B2729">
        <v>12</v>
      </c>
      <c r="C2729">
        <v>127</v>
      </c>
      <c r="D2729" t="s">
        <v>2721</v>
      </c>
      <c r="E2729">
        <v>2422164.2351275599</v>
      </c>
      <c r="F2729">
        <f t="shared" si="269"/>
        <v>10.5</v>
      </c>
      <c r="G2729">
        <f t="shared" si="270"/>
        <v>6.3842035871932561</v>
      </c>
    </row>
    <row r="2730" spans="2:7" x14ac:dyDescent="0.25">
      <c r="B2730">
        <v>12</v>
      </c>
      <c r="C2730">
        <v>128</v>
      </c>
      <c r="D2730" t="s">
        <v>2722</v>
      </c>
      <c r="E2730">
        <v>2331698.8028170802</v>
      </c>
      <c r="F2730">
        <f t="shared" si="269"/>
        <v>10.583333333333334</v>
      </c>
      <c r="G2730">
        <f t="shared" si="270"/>
        <v>6.3676724497221731</v>
      </c>
    </row>
    <row r="2731" spans="2:7" x14ac:dyDescent="0.25">
      <c r="B2731">
        <v>12</v>
      </c>
      <c r="C2731">
        <v>129</v>
      </c>
      <c r="D2731" t="s">
        <v>2723</v>
      </c>
      <c r="E2731">
        <v>2722544.7891060901</v>
      </c>
      <c r="F2731">
        <f t="shared" si="269"/>
        <v>10.666666666666666</v>
      </c>
      <c r="G2731">
        <f t="shared" si="270"/>
        <v>6.4349750331483344</v>
      </c>
    </row>
    <row r="2732" spans="2:7" x14ac:dyDescent="0.25">
      <c r="B2732">
        <v>12</v>
      </c>
      <c r="C2732">
        <v>130</v>
      </c>
      <c r="D2732" t="s">
        <v>2724</v>
      </c>
      <c r="E2732">
        <v>2501924.08328785</v>
      </c>
      <c r="F2732">
        <f t="shared" si="269"/>
        <v>10.75</v>
      </c>
      <c r="G2732">
        <f t="shared" si="270"/>
        <v>6.398274127615843</v>
      </c>
    </row>
    <row r="2733" spans="2:7" x14ac:dyDescent="0.25">
      <c r="B2733">
        <v>12</v>
      </c>
      <c r="C2733">
        <v>131</v>
      </c>
      <c r="D2733" t="s">
        <v>2725</v>
      </c>
      <c r="E2733">
        <v>2110449.82899389</v>
      </c>
      <c r="F2733">
        <f t="shared" si="269"/>
        <v>10.833333333333334</v>
      </c>
      <c r="G2733">
        <f t="shared" si="270"/>
        <v>6.3243750322781107</v>
      </c>
    </row>
    <row r="2734" spans="2:7" x14ac:dyDescent="0.25">
      <c r="B2734">
        <v>12</v>
      </c>
      <c r="C2734">
        <v>132</v>
      </c>
      <c r="D2734" t="s">
        <v>2726</v>
      </c>
      <c r="E2734">
        <v>2548621.1967255999</v>
      </c>
      <c r="F2734">
        <f t="shared" si="269"/>
        <v>10.916666666666666</v>
      </c>
      <c r="G2734">
        <f t="shared" si="270"/>
        <v>6.4063052907862659</v>
      </c>
    </row>
    <row r="2735" spans="2:7" x14ac:dyDescent="0.25">
      <c r="B2735">
        <v>12</v>
      </c>
      <c r="C2735">
        <v>133</v>
      </c>
      <c r="D2735" t="s">
        <v>2727</v>
      </c>
      <c r="E2735">
        <v>2687298.8078491199</v>
      </c>
      <c r="F2735">
        <f t="shared" si="269"/>
        <v>11</v>
      </c>
      <c r="G2735">
        <f t="shared" si="270"/>
        <v>6.4293159594681466</v>
      </c>
    </row>
    <row r="2736" spans="2:7" x14ac:dyDescent="0.25">
      <c r="B2736">
        <v>12</v>
      </c>
      <c r="C2736">
        <v>134</v>
      </c>
      <c r="D2736" t="s">
        <v>2728</v>
      </c>
      <c r="E2736">
        <v>2125939.4998506401</v>
      </c>
      <c r="F2736">
        <f t="shared" si="269"/>
        <v>11.083333333333334</v>
      </c>
      <c r="G2736">
        <f t="shared" si="270"/>
        <v>6.3275509011774549</v>
      </c>
    </row>
    <row r="2737" spans="2:7" x14ac:dyDescent="0.25">
      <c r="B2737">
        <v>12</v>
      </c>
      <c r="C2737">
        <v>135</v>
      </c>
      <c r="D2737" t="s">
        <v>2729</v>
      </c>
      <c r="E2737">
        <v>2588806.0739231999</v>
      </c>
      <c r="F2737">
        <f t="shared" si="269"/>
        <v>11.166666666666666</v>
      </c>
      <c r="G2737">
        <f t="shared" si="270"/>
        <v>6.4130995188862245</v>
      </c>
    </row>
    <row r="2738" spans="2:7" x14ac:dyDescent="0.25">
      <c r="B2738">
        <v>12</v>
      </c>
      <c r="C2738">
        <v>136</v>
      </c>
      <c r="D2738" t="s">
        <v>2730</v>
      </c>
      <c r="E2738">
        <v>2243688.2009906098</v>
      </c>
      <c r="F2738">
        <f t="shared" si="269"/>
        <v>11.25</v>
      </c>
      <c r="G2738">
        <f t="shared" si="270"/>
        <v>6.3509625041002744</v>
      </c>
    </row>
    <row r="2739" spans="2:7" x14ac:dyDescent="0.25">
      <c r="B2739">
        <v>12</v>
      </c>
      <c r="C2739">
        <v>137</v>
      </c>
      <c r="D2739" t="s">
        <v>2731</v>
      </c>
      <c r="E2739">
        <v>2052037.02883102</v>
      </c>
      <c r="F2739">
        <f t="shared" si="269"/>
        <v>11.333333333333334</v>
      </c>
      <c r="G2739">
        <f t="shared" si="270"/>
        <v>6.3121851933169175</v>
      </c>
    </row>
    <row r="2740" spans="2:7" x14ac:dyDescent="0.25">
      <c r="B2740">
        <v>12</v>
      </c>
      <c r="C2740">
        <v>138</v>
      </c>
      <c r="D2740" t="s">
        <v>2732</v>
      </c>
      <c r="E2740">
        <v>2355549.5172112202</v>
      </c>
      <c r="F2740">
        <f t="shared" si="269"/>
        <v>11.416666666666666</v>
      </c>
      <c r="G2740">
        <f t="shared" si="270"/>
        <v>6.3720922381966494</v>
      </c>
    </row>
    <row r="2741" spans="2:7" x14ac:dyDescent="0.25">
      <c r="B2741">
        <v>12</v>
      </c>
      <c r="C2741">
        <v>139</v>
      </c>
      <c r="D2741" t="s">
        <v>2733</v>
      </c>
      <c r="E2741">
        <v>2327719.1255109701</v>
      </c>
      <c r="F2741">
        <f t="shared" si="269"/>
        <v>11.5</v>
      </c>
      <c r="G2741">
        <f t="shared" si="270"/>
        <v>6.3669305749469673</v>
      </c>
    </row>
    <row r="2742" spans="2:7" x14ac:dyDescent="0.25">
      <c r="B2742">
        <v>12</v>
      </c>
      <c r="C2742">
        <v>140</v>
      </c>
      <c r="D2742" t="s">
        <v>2734</v>
      </c>
      <c r="E2742">
        <v>2154539.1556467698</v>
      </c>
      <c r="F2742">
        <f t="shared" si="269"/>
        <v>11.583333333333334</v>
      </c>
      <c r="G2742">
        <f t="shared" si="270"/>
        <v>6.3333543911729615</v>
      </c>
    </row>
    <row r="2743" spans="2:7" x14ac:dyDescent="0.25">
      <c r="B2743">
        <v>12</v>
      </c>
      <c r="C2743">
        <v>141</v>
      </c>
      <c r="D2743" t="s">
        <v>2735</v>
      </c>
      <c r="E2743">
        <v>2191548.53560015</v>
      </c>
      <c r="F2743">
        <f t="shared" si="269"/>
        <v>11.666666666666666</v>
      </c>
      <c r="G2743">
        <f t="shared" si="270"/>
        <v>6.340751093292468</v>
      </c>
    </row>
    <row r="2744" spans="2:7" x14ac:dyDescent="0.25">
      <c r="B2744">
        <v>12</v>
      </c>
      <c r="C2744">
        <v>142</v>
      </c>
      <c r="D2744" t="s">
        <v>2736</v>
      </c>
      <c r="E2744">
        <v>2548526.7321800501</v>
      </c>
      <c r="F2744">
        <f t="shared" si="269"/>
        <v>11.75</v>
      </c>
      <c r="G2744">
        <f t="shared" si="270"/>
        <v>6.4062891933798563</v>
      </c>
    </row>
    <row r="2745" spans="2:7" x14ac:dyDescent="0.25">
      <c r="B2745">
        <v>12</v>
      </c>
      <c r="C2745">
        <v>143</v>
      </c>
      <c r="D2745" t="s">
        <v>2737</v>
      </c>
      <c r="E2745">
        <v>1889889.0213772301</v>
      </c>
      <c r="F2745">
        <f t="shared" si="269"/>
        <v>11.833333333333334</v>
      </c>
      <c r="G2745">
        <f t="shared" si="270"/>
        <v>6.2764363021528302</v>
      </c>
    </row>
    <row r="2746" spans="2:7" x14ac:dyDescent="0.25">
      <c r="B2746">
        <v>12</v>
      </c>
      <c r="C2746">
        <v>144</v>
      </c>
      <c r="D2746" t="s">
        <v>2738</v>
      </c>
      <c r="E2746">
        <v>2753632.9075574102</v>
      </c>
      <c r="F2746">
        <f t="shared" si="269"/>
        <v>11.916666666666666</v>
      </c>
      <c r="G2746">
        <f t="shared" si="270"/>
        <v>6.4399060430928685</v>
      </c>
    </row>
    <row r="2747" spans="2:7" x14ac:dyDescent="0.25">
      <c r="B2747">
        <v>12</v>
      </c>
      <c r="C2747">
        <v>145</v>
      </c>
      <c r="D2747" t="s">
        <v>2739</v>
      </c>
      <c r="E2747">
        <v>2681138.5685131201</v>
      </c>
      <c r="F2747">
        <f t="shared" si="269"/>
        <v>12</v>
      </c>
      <c r="G2747">
        <f t="shared" si="270"/>
        <v>6.4283192600796593</v>
      </c>
    </row>
    <row r="2748" spans="2:7" x14ac:dyDescent="0.25">
      <c r="B2748">
        <v>12</v>
      </c>
      <c r="C2748">
        <v>146</v>
      </c>
      <c r="D2748" t="s">
        <v>2740</v>
      </c>
      <c r="E2748">
        <v>2443680.1526048998</v>
      </c>
      <c r="F2748">
        <f t="shared" si="269"/>
        <v>12.083333333333334</v>
      </c>
      <c r="G2748">
        <f t="shared" si="270"/>
        <v>6.3880443615340967</v>
      </c>
    </row>
    <row r="2749" spans="2:7" x14ac:dyDescent="0.25">
      <c r="B2749">
        <v>12</v>
      </c>
      <c r="C2749">
        <v>147</v>
      </c>
      <c r="D2749" t="s">
        <v>2741</v>
      </c>
      <c r="E2749">
        <v>2341453.2515564598</v>
      </c>
      <c r="F2749">
        <f t="shared" si="269"/>
        <v>12.166666666666666</v>
      </c>
      <c r="G2749">
        <f t="shared" si="270"/>
        <v>6.3694854912687537</v>
      </c>
    </row>
    <row r="2750" spans="2:7" x14ac:dyDescent="0.25">
      <c r="B2750">
        <v>12</v>
      </c>
      <c r="C2750">
        <v>148</v>
      </c>
      <c r="D2750" t="s">
        <v>2742</v>
      </c>
      <c r="E2750">
        <v>2327109.3716485701</v>
      </c>
      <c r="F2750">
        <f t="shared" si="269"/>
        <v>12.25</v>
      </c>
      <c r="G2750">
        <f t="shared" si="270"/>
        <v>6.3668167951420029</v>
      </c>
    </row>
    <row r="2751" spans="2:7" x14ac:dyDescent="0.25">
      <c r="B2751">
        <v>12</v>
      </c>
      <c r="C2751">
        <v>149</v>
      </c>
      <c r="D2751" t="s">
        <v>2743</v>
      </c>
      <c r="E2751">
        <v>2882774.8776557301</v>
      </c>
      <c r="F2751">
        <f t="shared" si="269"/>
        <v>12.333333333333334</v>
      </c>
      <c r="G2751">
        <f t="shared" si="270"/>
        <v>6.4598107286839808</v>
      </c>
    </row>
    <row r="2752" spans="2:7" x14ac:dyDescent="0.25">
      <c r="B2752">
        <v>12</v>
      </c>
      <c r="C2752">
        <v>150</v>
      </c>
      <c r="D2752" t="s">
        <v>2744</v>
      </c>
      <c r="E2752">
        <v>2798961.66645566</v>
      </c>
      <c r="F2752">
        <f t="shared" si="269"/>
        <v>12.416666666666666</v>
      </c>
      <c r="G2752">
        <f t="shared" si="270"/>
        <v>6.4469969505702061</v>
      </c>
    </row>
    <row r="2753" spans="2:7" x14ac:dyDescent="0.25">
      <c r="B2753">
        <v>12</v>
      </c>
      <c r="C2753">
        <v>151</v>
      </c>
      <c r="D2753" t="s">
        <v>2745</v>
      </c>
      <c r="E2753">
        <v>2038074.74463831</v>
      </c>
      <c r="F2753">
        <f t="shared" si="269"/>
        <v>12.5</v>
      </c>
      <c r="G2753">
        <f t="shared" si="270"/>
        <v>6.3092201073390628</v>
      </c>
    </row>
    <row r="2754" spans="2:7" x14ac:dyDescent="0.25">
      <c r="B2754">
        <v>12</v>
      </c>
      <c r="C2754">
        <v>152</v>
      </c>
      <c r="D2754" t="s">
        <v>2746</v>
      </c>
      <c r="E2754">
        <v>1907865.0713505601</v>
      </c>
      <c r="F2754">
        <f t="shared" si="269"/>
        <v>12.583333333333334</v>
      </c>
      <c r="G2754">
        <f t="shared" si="270"/>
        <v>6.2805476571395786</v>
      </c>
    </row>
    <row r="2755" spans="2:7" x14ac:dyDescent="0.25">
      <c r="B2755">
        <v>12</v>
      </c>
      <c r="C2755">
        <v>153</v>
      </c>
      <c r="D2755" t="s">
        <v>2747</v>
      </c>
      <c r="E2755">
        <v>2392978.4589451798</v>
      </c>
      <c r="F2755">
        <f t="shared" si="269"/>
        <v>12.666666666666666</v>
      </c>
      <c r="G2755">
        <f t="shared" si="270"/>
        <v>6.3789387892096139</v>
      </c>
    </row>
    <row r="2756" spans="2:7" x14ac:dyDescent="0.25">
      <c r="B2756">
        <v>12</v>
      </c>
      <c r="C2756">
        <v>154</v>
      </c>
      <c r="D2756" t="s">
        <v>2748</v>
      </c>
      <c r="E2756">
        <v>2383011.6815899299</v>
      </c>
      <c r="F2756">
        <f t="shared" si="269"/>
        <v>12.75</v>
      </c>
      <c r="G2756">
        <f t="shared" si="270"/>
        <v>6.377126171275374</v>
      </c>
    </row>
    <row r="2757" spans="2:7" x14ac:dyDescent="0.25">
      <c r="B2757">
        <v>12</v>
      </c>
      <c r="C2757">
        <v>155</v>
      </c>
      <c r="D2757" t="s">
        <v>2749</v>
      </c>
      <c r="E2757">
        <v>2072269.7623536601</v>
      </c>
      <c r="F2757">
        <f t="shared" si="269"/>
        <v>12.833333333333334</v>
      </c>
      <c r="G2757">
        <f t="shared" si="270"/>
        <v>6.3164462900093667</v>
      </c>
    </row>
    <row r="2758" spans="2:7" x14ac:dyDescent="0.25">
      <c r="B2758">
        <v>12</v>
      </c>
      <c r="C2758">
        <v>156</v>
      </c>
      <c r="D2758" t="s">
        <v>2750</v>
      </c>
      <c r="E2758">
        <v>2209634.7708129599</v>
      </c>
      <c r="F2758">
        <f t="shared" si="269"/>
        <v>12.916666666666666</v>
      </c>
      <c r="G2758">
        <f t="shared" si="270"/>
        <v>6.3443204953463344</v>
      </c>
    </row>
    <row r="2759" spans="2:7" x14ac:dyDescent="0.25">
      <c r="B2759">
        <v>12</v>
      </c>
      <c r="C2759">
        <v>157</v>
      </c>
      <c r="D2759" t="s">
        <v>2751</v>
      </c>
      <c r="E2759">
        <v>2278855.2897949698</v>
      </c>
      <c r="F2759">
        <f t="shared" si="269"/>
        <v>13</v>
      </c>
      <c r="G2759">
        <f t="shared" si="270"/>
        <v>6.3577167478048144</v>
      </c>
    </row>
    <row r="2760" spans="2:7" x14ac:dyDescent="0.25">
      <c r="B2760">
        <v>12</v>
      </c>
      <c r="C2760">
        <v>158</v>
      </c>
      <c r="D2760" t="s">
        <v>2752</v>
      </c>
      <c r="E2760">
        <v>1951913.63063176</v>
      </c>
      <c r="F2760">
        <f t="shared" si="269"/>
        <v>13.083333333333334</v>
      </c>
      <c r="G2760">
        <f t="shared" si="270"/>
        <v>6.2904605968501937</v>
      </c>
    </row>
    <row r="2761" spans="2:7" x14ac:dyDescent="0.25">
      <c r="B2761">
        <v>12</v>
      </c>
      <c r="C2761">
        <v>159</v>
      </c>
      <c r="D2761" t="s">
        <v>2753</v>
      </c>
      <c r="E2761">
        <v>2090159.0645950299</v>
      </c>
      <c r="F2761">
        <f t="shared" si="269"/>
        <v>13.166666666666666</v>
      </c>
      <c r="G2761">
        <f t="shared" si="270"/>
        <v>6.3201793379039897</v>
      </c>
    </row>
    <row r="2762" spans="2:7" x14ac:dyDescent="0.25">
      <c r="B2762">
        <v>12</v>
      </c>
      <c r="C2762">
        <v>160</v>
      </c>
      <c r="D2762" t="s">
        <v>2754</v>
      </c>
      <c r="E2762">
        <v>2637043.0070520202</v>
      </c>
      <c r="F2762">
        <f t="shared" si="269"/>
        <v>13.25</v>
      </c>
      <c r="G2762">
        <f t="shared" si="270"/>
        <v>6.4211172126804534</v>
      </c>
    </row>
    <row r="2763" spans="2:7" x14ac:dyDescent="0.25">
      <c r="B2763">
        <v>12</v>
      </c>
      <c r="C2763">
        <v>161</v>
      </c>
      <c r="D2763" t="s">
        <v>2755</v>
      </c>
      <c r="E2763">
        <v>2552696.2704449301</v>
      </c>
      <c r="F2763">
        <f t="shared" si="269"/>
        <v>13.333333333333334</v>
      </c>
      <c r="G2763">
        <f t="shared" si="270"/>
        <v>6.4069991438614737</v>
      </c>
    </row>
    <row r="2764" spans="2:7" x14ac:dyDescent="0.25">
      <c r="B2764">
        <v>12</v>
      </c>
      <c r="C2764">
        <v>162</v>
      </c>
      <c r="D2764" t="s">
        <v>2756</v>
      </c>
      <c r="E2764">
        <v>2391267.2603763002</v>
      </c>
      <c r="F2764">
        <f t="shared" si="269"/>
        <v>13.416666666666666</v>
      </c>
      <c r="G2764">
        <f t="shared" si="270"/>
        <v>6.3786281178222328</v>
      </c>
    </row>
    <row r="2765" spans="2:7" x14ac:dyDescent="0.25">
      <c r="B2765">
        <v>12</v>
      </c>
      <c r="C2765">
        <v>163</v>
      </c>
      <c r="D2765" t="s">
        <v>2757</v>
      </c>
      <c r="E2765">
        <v>2302795.6899608802</v>
      </c>
      <c r="F2765">
        <f t="shared" si="269"/>
        <v>13.5</v>
      </c>
      <c r="G2765">
        <f t="shared" si="270"/>
        <v>6.3622554079344082</v>
      </c>
    </row>
    <row r="2766" spans="2:7" x14ac:dyDescent="0.25">
      <c r="B2766">
        <v>12</v>
      </c>
      <c r="C2766">
        <v>164</v>
      </c>
      <c r="D2766" t="s">
        <v>2758</v>
      </c>
      <c r="E2766">
        <v>2180467.29067678</v>
      </c>
      <c r="F2766">
        <f t="shared" si="269"/>
        <v>13.583333333333334</v>
      </c>
      <c r="G2766">
        <f t="shared" si="270"/>
        <v>6.3385495761802186</v>
      </c>
    </row>
    <row r="2767" spans="2:7" x14ac:dyDescent="0.25">
      <c r="B2767">
        <v>12</v>
      </c>
      <c r="C2767">
        <v>165</v>
      </c>
      <c r="D2767" t="s">
        <v>2759</v>
      </c>
      <c r="E2767">
        <v>2257681.01133588</v>
      </c>
      <c r="F2767">
        <f t="shared" si="269"/>
        <v>13.666666666666666</v>
      </c>
      <c r="G2767">
        <f t="shared" si="270"/>
        <v>6.3536625802802726</v>
      </c>
    </row>
    <row r="2768" spans="2:7" x14ac:dyDescent="0.25">
      <c r="B2768">
        <v>12</v>
      </c>
      <c r="C2768">
        <v>166</v>
      </c>
      <c r="D2768" t="s">
        <v>2760</v>
      </c>
      <c r="E2768">
        <v>2438969.1952655301</v>
      </c>
      <c r="F2768">
        <f t="shared" si="269"/>
        <v>13.75</v>
      </c>
      <c r="G2768">
        <f t="shared" si="270"/>
        <v>6.3872063151104985</v>
      </c>
    </row>
    <row r="2769" spans="2:7" x14ac:dyDescent="0.25">
      <c r="B2769">
        <v>12</v>
      </c>
      <c r="C2769">
        <v>167</v>
      </c>
      <c r="D2769" t="s">
        <v>2761</v>
      </c>
      <c r="E2769">
        <v>2666008.0655215001</v>
      </c>
      <c r="F2769">
        <f t="shared" si="269"/>
        <v>13.833333333333334</v>
      </c>
      <c r="G2769">
        <f t="shared" si="270"/>
        <v>6.4258614589586287</v>
      </c>
    </row>
    <row r="2770" spans="2:7" x14ac:dyDescent="0.25">
      <c r="B2770">
        <v>12</v>
      </c>
      <c r="C2770">
        <v>168</v>
      </c>
      <c r="D2770" t="s">
        <v>2762</v>
      </c>
      <c r="E2770">
        <v>2731457.7440692801</v>
      </c>
      <c r="F2770">
        <f t="shared" si="269"/>
        <v>13.916666666666666</v>
      </c>
      <c r="G2770">
        <f t="shared" si="270"/>
        <v>6.4363944863225075</v>
      </c>
    </row>
    <row r="2771" spans="2:7" x14ac:dyDescent="0.25">
      <c r="B2771">
        <v>12</v>
      </c>
      <c r="C2771">
        <v>169</v>
      </c>
      <c r="D2771" t="s">
        <v>2763</v>
      </c>
      <c r="E2771">
        <v>2118767.7741439398</v>
      </c>
      <c r="F2771">
        <f t="shared" ref="F2771:F2834" si="271">(C2771-1)*5/60</f>
        <v>14</v>
      </c>
      <c r="G2771">
        <f t="shared" ref="G2771:G2834" si="272">LOG10(E2771)</f>
        <v>6.3260833588180745</v>
      </c>
    </row>
    <row r="2772" spans="2:7" x14ac:dyDescent="0.25">
      <c r="B2772">
        <v>12</v>
      </c>
      <c r="C2772">
        <v>170</v>
      </c>
      <c r="D2772" t="s">
        <v>2764</v>
      </c>
      <c r="E2772">
        <v>1872879.32613479</v>
      </c>
      <c r="F2772">
        <f t="shared" si="271"/>
        <v>14.083333333333334</v>
      </c>
      <c r="G2772">
        <f t="shared" si="272"/>
        <v>6.2725097956976521</v>
      </c>
    </row>
    <row r="2773" spans="2:7" x14ac:dyDescent="0.25">
      <c r="B2773">
        <v>12</v>
      </c>
      <c r="C2773">
        <v>171</v>
      </c>
      <c r="D2773" t="s">
        <v>2765</v>
      </c>
      <c r="E2773">
        <v>2161748.3549787798</v>
      </c>
      <c r="F2773">
        <f t="shared" si="271"/>
        <v>14.166666666666666</v>
      </c>
      <c r="G2773">
        <f t="shared" si="272"/>
        <v>6.3348051371636034</v>
      </c>
    </row>
    <row r="2774" spans="2:7" x14ac:dyDescent="0.25">
      <c r="B2774">
        <v>12</v>
      </c>
      <c r="C2774">
        <v>172</v>
      </c>
      <c r="D2774" t="s">
        <v>2766</v>
      </c>
      <c r="E2774">
        <v>2219635.1122473502</v>
      </c>
      <c r="F2774">
        <f t="shared" si="271"/>
        <v>14.25</v>
      </c>
      <c r="G2774">
        <f t="shared" si="272"/>
        <v>6.346281586269475</v>
      </c>
    </row>
    <row r="2775" spans="2:7" x14ac:dyDescent="0.25">
      <c r="B2775">
        <v>12</v>
      </c>
      <c r="C2775">
        <v>173</v>
      </c>
      <c r="D2775" t="s">
        <v>2767</v>
      </c>
      <c r="E2775">
        <v>2975007.40160735</v>
      </c>
      <c r="F2775">
        <f t="shared" si="271"/>
        <v>14.333333333333334</v>
      </c>
      <c r="G2775">
        <f t="shared" si="272"/>
        <v>6.4734880505597721</v>
      </c>
    </row>
    <row r="2776" spans="2:7" x14ac:dyDescent="0.25">
      <c r="B2776">
        <v>12</v>
      </c>
      <c r="C2776">
        <v>174</v>
      </c>
      <c r="D2776" t="s">
        <v>2768</v>
      </c>
      <c r="E2776">
        <v>2719808.7305492801</v>
      </c>
      <c r="F2776">
        <f t="shared" si="271"/>
        <v>14.416666666666666</v>
      </c>
      <c r="G2776">
        <f t="shared" si="272"/>
        <v>6.4345383635239886</v>
      </c>
    </row>
    <row r="2777" spans="2:7" x14ac:dyDescent="0.25">
      <c r="B2777">
        <v>12</v>
      </c>
      <c r="C2777">
        <v>175</v>
      </c>
      <c r="D2777" t="s">
        <v>2769</v>
      </c>
      <c r="E2777">
        <v>2510050.4575366401</v>
      </c>
      <c r="F2777">
        <f t="shared" si="271"/>
        <v>14.5</v>
      </c>
      <c r="G2777">
        <f t="shared" si="272"/>
        <v>6.3996824518433799</v>
      </c>
    </row>
    <row r="2778" spans="2:7" x14ac:dyDescent="0.25">
      <c r="B2778">
        <v>12</v>
      </c>
      <c r="C2778">
        <v>176</v>
      </c>
      <c r="D2778" t="s">
        <v>2770</v>
      </c>
      <c r="E2778">
        <v>2305997.3501958</v>
      </c>
      <c r="F2778">
        <f t="shared" si="271"/>
        <v>14.583333333333334</v>
      </c>
      <c r="G2778">
        <f t="shared" si="272"/>
        <v>6.3628588039144462</v>
      </c>
    </row>
    <row r="2779" spans="2:7" x14ac:dyDescent="0.25">
      <c r="B2779">
        <v>12</v>
      </c>
      <c r="C2779">
        <v>177</v>
      </c>
      <c r="D2779" t="s">
        <v>2771</v>
      </c>
      <c r="E2779">
        <v>2078366.0819473399</v>
      </c>
      <c r="F2779">
        <f t="shared" si="271"/>
        <v>14.666666666666666</v>
      </c>
      <c r="G2779">
        <f t="shared" si="272"/>
        <v>6.3177220462851</v>
      </c>
    </row>
    <row r="2780" spans="2:7" x14ac:dyDescent="0.25">
      <c r="B2780">
        <v>12</v>
      </c>
      <c r="C2780">
        <v>178</v>
      </c>
      <c r="D2780" t="s">
        <v>2772</v>
      </c>
      <c r="E2780">
        <v>2181629.4912493401</v>
      </c>
      <c r="F2780">
        <f t="shared" si="271"/>
        <v>14.75</v>
      </c>
      <c r="G2780">
        <f t="shared" si="272"/>
        <v>6.3387809957624528</v>
      </c>
    </row>
    <row r="2781" spans="2:7" x14ac:dyDescent="0.25">
      <c r="B2781">
        <v>12</v>
      </c>
      <c r="C2781">
        <v>179</v>
      </c>
      <c r="D2781" t="s">
        <v>2773</v>
      </c>
      <c r="E2781">
        <v>2618542.3594811899</v>
      </c>
      <c r="F2781">
        <f t="shared" si="271"/>
        <v>14.833333333333334</v>
      </c>
      <c r="G2781">
        <f t="shared" si="272"/>
        <v>6.4180596037636226</v>
      </c>
    </row>
    <row r="2782" spans="2:7" x14ac:dyDescent="0.25">
      <c r="B2782">
        <v>12</v>
      </c>
      <c r="C2782">
        <v>180</v>
      </c>
      <c r="D2782" t="s">
        <v>2774</v>
      </c>
      <c r="E2782">
        <v>2903911.6278612702</v>
      </c>
      <c r="F2782">
        <f t="shared" si="271"/>
        <v>14.916666666666666</v>
      </c>
      <c r="G2782">
        <f t="shared" si="272"/>
        <v>6.4629833957346046</v>
      </c>
    </row>
    <row r="2783" spans="2:7" x14ac:dyDescent="0.25">
      <c r="B2783">
        <v>12</v>
      </c>
      <c r="C2783">
        <v>181</v>
      </c>
      <c r="D2783" t="s">
        <v>2775</v>
      </c>
      <c r="E2783">
        <v>2265728.8160348102</v>
      </c>
      <c r="F2783">
        <f t="shared" si="271"/>
        <v>15</v>
      </c>
      <c r="G2783">
        <f t="shared" si="272"/>
        <v>6.3552079281454192</v>
      </c>
    </row>
    <row r="2784" spans="2:7" x14ac:dyDescent="0.25">
      <c r="B2784">
        <v>12</v>
      </c>
      <c r="C2784">
        <v>182</v>
      </c>
      <c r="D2784" t="s">
        <v>2776</v>
      </c>
      <c r="E2784">
        <v>2080955.8476621101</v>
      </c>
      <c r="F2784">
        <f t="shared" si="271"/>
        <v>15.083333333333334</v>
      </c>
      <c r="G2784">
        <f t="shared" si="272"/>
        <v>6.3182628657377542</v>
      </c>
    </row>
    <row r="2785" spans="2:7" x14ac:dyDescent="0.25">
      <c r="B2785">
        <v>12</v>
      </c>
      <c r="C2785">
        <v>183</v>
      </c>
      <c r="D2785" t="s">
        <v>2777</v>
      </c>
      <c r="E2785">
        <v>3036005.20221896</v>
      </c>
      <c r="F2785">
        <f t="shared" si="271"/>
        <v>15.166666666666666</v>
      </c>
      <c r="G2785">
        <f t="shared" si="272"/>
        <v>6.482302511391115</v>
      </c>
    </row>
    <row r="2786" spans="2:7" x14ac:dyDescent="0.25">
      <c r="B2786">
        <v>12</v>
      </c>
      <c r="C2786">
        <v>184</v>
      </c>
      <c r="D2786" t="s">
        <v>2778</v>
      </c>
      <c r="E2786">
        <v>2946778.64724389</v>
      </c>
      <c r="F2786">
        <f t="shared" si="271"/>
        <v>15.25</v>
      </c>
      <c r="G2786">
        <f t="shared" si="272"/>
        <v>6.4693475142377705</v>
      </c>
    </row>
    <row r="2787" spans="2:7" x14ac:dyDescent="0.25">
      <c r="B2787">
        <v>12</v>
      </c>
      <c r="C2787">
        <v>185</v>
      </c>
      <c r="D2787" t="s">
        <v>2779</v>
      </c>
      <c r="E2787">
        <v>2955415.91591777</v>
      </c>
      <c r="F2787">
        <f t="shared" si="271"/>
        <v>15.333333333333334</v>
      </c>
      <c r="G2787">
        <f t="shared" si="272"/>
        <v>6.4706186078153758</v>
      </c>
    </row>
    <row r="2788" spans="2:7" x14ac:dyDescent="0.25">
      <c r="B2788">
        <v>12</v>
      </c>
      <c r="C2788">
        <v>186</v>
      </c>
      <c r="D2788" t="s">
        <v>2780</v>
      </c>
      <c r="E2788">
        <v>4190796.9115996799</v>
      </c>
      <c r="F2788">
        <f t="shared" si="271"/>
        <v>15.416666666666666</v>
      </c>
      <c r="G2788">
        <f t="shared" si="272"/>
        <v>6.6222966151863432</v>
      </c>
    </row>
    <row r="2789" spans="2:7" x14ac:dyDescent="0.25">
      <c r="B2789">
        <v>12</v>
      </c>
      <c r="C2789">
        <v>187</v>
      </c>
      <c r="D2789" t="s">
        <v>2781</v>
      </c>
      <c r="E2789">
        <v>3635767.9579526801</v>
      </c>
      <c r="F2789">
        <f t="shared" si="271"/>
        <v>15.5</v>
      </c>
      <c r="G2789">
        <f t="shared" si="272"/>
        <v>6.560596157884234</v>
      </c>
    </row>
    <row r="2790" spans="2:7" x14ac:dyDescent="0.25">
      <c r="B2790">
        <v>12</v>
      </c>
      <c r="C2790">
        <v>188</v>
      </c>
      <c r="D2790" t="s">
        <v>2782</v>
      </c>
      <c r="E2790">
        <v>3087458.9564546798</v>
      </c>
      <c r="F2790">
        <f t="shared" si="271"/>
        <v>15.583333333333334</v>
      </c>
      <c r="G2790">
        <f t="shared" si="272"/>
        <v>6.4896011929547734</v>
      </c>
    </row>
    <row r="2791" spans="2:7" x14ac:dyDescent="0.25">
      <c r="B2791">
        <v>12</v>
      </c>
      <c r="C2791">
        <v>189</v>
      </c>
      <c r="D2791" t="s">
        <v>2783</v>
      </c>
      <c r="E2791">
        <v>3721944.2581020398</v>
      </c>
      <c r="F2791">
        <f t="shared" si="271"/>
        <v>15.666666666666666</v>
      </c>
      <c r="G2791">
        <f t="shared" si="272"/>
        <v>6.5707698646088337</v>
      </c>
    </row>
    <row r="2792" spans="2:7" x14ac:dyDescent="0.25">
      <c r="B2792">
        <v>12</v>
      </c>
      <c r="C2792">
        <v>190</v>
      </c>
      <c r="D2792" t="s">
        <v>2784</v>
      </c>
      <c r="E2792">
        <v>3631785.5001270398</v>
      </c>
      <c r="F2792">
        <f t="shared" si="271"/>
        <v>15.75</v>
      </c>
      <c r="G2792">
        <f t="shared" si="272"/>
        <v>6.5601201903826034</v>
      </c>
    </row>
    <row r="2793" spans="2:7" x14ac:dyDescent="0.25">
      <c r="B2793">
        <v>12</v>
      </c>
      <c r="C2793">
        <v>191</v>
      </c>
      <c r="D2793" t="s">
        <v>2785</v>
      </c>
      <c r="E2793">
        <v>2052850.7231898699</v>
      </c>
      <c r="F2793">
        <f t="shared" si="271"/>
        <v>15.833333333333334</v>
      </c>
      <c r="G2793">
        <f t="shared" si="272"/>
        <v>6.3123573699979767</v>
      </c>
    </row>
    <row r="2794" spans="2:7" x14ac:dyDescent="0.25">
      <c r="B2794">
        <v>12</v>
      </c>
      <c r="C2794">
        <v>192</v>
      </c>
      <c r="D2794" t="s">
        <v>2786</v>
      </c>
      <c r="E2794">
        <v>3933194.0954175899</v>
      </c>
      <c r="F2794">
        <f t="shared" si="271"/>
        <v>15.916666666666666</v>
      </c>
      <c r="G2794">
        <f t="shared" si="272"/>
        <v>6.594745378519816</v>
      </c>
    </row>
    <row r="2795" spans="2:7" x14ac:dyDescent="0.25">
      <c r="B2795">
        <v>12</v>
      </c>
      <c r="C2795">
        <v>193</v>
      </c>
      <c r="D2795" t="s">
        <v>2787</v>
      </c>
      <c r="E2795">
        <v>4229883.3415035298</v>
      </c>
      <c r="F2795">
        <f t="shared" si="271"/>
        <v>16</v>
      </c>
      <c r="G2795">
        <f t="shared" si="272"/>
        <v>6.6263283898715137</v>
      </c>
    </row>
    <row r="2796" spans="2:7" x14ac:dyDescent="0.25">
      <c r="B2796">
        <v>12</v>
      </c>
      <c r="C2796">
        <v>194</v>
      </c>
      <c r="D2796" t="s">
        <v>2788</v>
      </c>
      <c r="E2796">
        <v>4440844.7541477</v>
      </c>
      <c r="F2796">
        <f t="shared" si="271"/>
        <v>16.083333333333332</v>
      </c>
      <c r="G2796">
        <f t="shared" si="272"/>
        <v>6.6474655910985856</v>
      </c>
    </row>
    <row r="2797" spans="2:7" x14ac:dyDescent="0.25">
      <c r="B2797">
        <v>12</v>
      </c>
      <c r="C2797">
        <v>195</v>
      </c>
      <c r="D2797" t="s">
        <v>2789</v>
      </c>
      <c r="E2797">
        <v>2603055.5860767998</v>
      </c>
      <c r="F2797">
        <f t="shared" si="271"/>
        <v>16.166666666666668</v>
      </c>
      <c r="G2797">
        <f t="shared" si="272"/>
        <v>6.4154834422039997</v>
      </c>
    </row>
    <row r="2798" spans="2:7" x14ac:dyDescent="0.25">
      <c r="B2798">
        <v>12</v>
      </c>
      <c r="C2798">
        <v>196</v>
      </c>
      <c r="D2798" t="s">
        <v>2790</v>
      </c>
      <c r="E2798">
        <v>3458624.53134494</v>
      </c>
      <c r="F2798">
        <f t="shared" si="271"/>
        <v>16.25</v>
      </c>
      <c r="G2798">
        <f t="shared" si="272"/>
        <v>6.5389034175171599</v>
      </c>
    </row>
    <row r="2799" spans="2:7" x14ac:dyDescent="0.25">
      <c r="B2799">
        <v>12</v>
      </c>
      <c r="C2799">
        <v>197</v>
      </c>
      <c r="D2799" t="s">
        <v>2791</v>
      </c>
      <c r="E2799">
        <v>2662589.9240561998</v>
      </c>
      <c r="F2799">
        <f t="shared" si="271"/>
        <v>16.333333333333332</v>
      </c>
      <c r="G2799">
        <f t="shared" si="272"/>
        <v>6.425304284188357</v>
      </c>
    </row>
    <row r="2800" spans="2:7" x14ac:dyDescent="0.25">
      <c r="B2800">
        <v>12</v>
      </c>
      <c r="C2800">
        <v>198</v>
      </c>
      <c r="D2800" t="s">
        <v>2792</v>
      </c>
      <c r="E2800">
        <v>2934673.1813477702</v>
      </c>
      <c r="F2800">
        <f t="shared" si="271"/>
        <v>16.416666666666668</v>
      </c>
      <c r="G2800">
        <f t="shared" si="272"/>
        <v>6.4675597432530543</v>
      </c>
    </row>
    <row r="2801" spans="2:7" x14ac:dyDescent="0.25">
      <c r="B2801">
        <v>12</v>
      </c>
      <c r="C2801">
        <v>199</v>
      </c>
      <c r="D2801" t="s">
        <v>2793</v>
      </c>
      <c r="E2801">
        <v>2829942.0552950599</v>
      </c>
      <c r="F2801">
        <f t="shared" si="271"/>
        <v>16.5</v>
      </c>
      <c r="G2801">
        <f t="shared" si="272"/>
        <v>6.4517775431839217</v>
      </c>
    </row>
    <row r="2802" spans="2:7" x14ac:dyDescent="0.25">
      <c r="B2802">
        <v>12</v>
      </c>
      <c r="C2802">
        <v>200</v>
      </c>
      <c r="D2802" t="s">
        <v>2794</v>
      </c>
      <c r="E2802">
        <v>3415147.5932841199</v>
      </c>
      <c r="F2802">
        <f t="shared" si="271"/>
        <v>16.583333333333332</v>
      </c>
      <c r="G2802">
        <f t="shared" si="272"/>
        <v>6.5334094774359261</v>
      </c>
    </row>
    <row r="2803" spans="2:7" x14ac:dyDescent="0.25">
      <c r="B2803">
        <v>12</v>
      </c>
      <c r="C2803">
        <v>201</v>
      </c>
      <c r="D2803" t="s">
        <v>2795</v>
      </c>
      <c r="E2803">
        <v>3477366.6762747099</v>
      </c>
      <c r="F2803">
        <f t="shared" si="271"/>
        <v>16.666666666666668</v>
      </c>
      <c r="G2803">
        <f t="shared" si="272"/>
        <v>6.5412504879471394</v>
      </c>
    </row>
    <row r="2804" spans="2:7" x14ac:dyDescent="0.25">
      <c r="B2804">
        <v>12</v>
      </c>
      <c r="C2804">
        <v>202</v>
      </c>
      <c r="D2804" t="s">
        <v>2796</v>
      </c>
      <c r="E2804">
        <v>2544119.57486236</v>
      </c>
      <c r="F2804">
        <f t="shared" si="271"/>
        <v>16.75</v>
      </c>
      <c r="G2804">
        <f t="shared" si="272"/>
        <v>6.4055375195088029</v>
      </c>
    </row>
    <row r="2805" spans="2:7" x14ac:dyDescent="0.25">
      <c r="B2805">
        <v>12</v>
      </c>
      <c r="C2805">
        <v>203</v>
      </c>
      <c r="D2805" t="s">
        <v>2797</v>
      </c>
      <c r="E2805">
        <v>2606983.6884573698</v>
      </c>
      <c r="F2805">
        <f t="shared" si="271"/>
        <v>16.833333333333332</v>
      </c>
      <c r="G2805">
        <f t="shared" si="272"/>
        <v>6.4161383138552806</v>
      </c>
    </row>
    <row r="2806" spans="2:7" x14ac:dyDescent="0.25">
      <c r="B2806">
        <v>12</v>
      </c>
      <c r="C2806">
        <v>204</v>
      </c>
      <c r="D2806" t="s">
        <v>2798</v>
      </c>
      <c r="E2806">
        <v>2956421.4052255498</v>
      </c>
      <c r="F2806">
        <f t="shared" si="271"/>
        <v>16.916666666666668</v>
      </c>
      <c r="G2806">
        <f t="shared" si="272"/>
        <v>6.4707663380178397</v>
      </c>
    </row>
    <row r="2807" spans="2:7" x14ac:dyDescent="0.25">
      <c r="B2807">
        <v>12</v>
      </c>
      <c r="C2807">
        <v>205</v>
      </c>
      <c r="D2807" t="s">
        <v>2799</v>
      </c>
      <c r="E2807">
        <v>2894595.4450053801</v>
      </c>
      <c r="F2807">
        <f t="shared" si="271"/>
        <v>17</v>
      </c>
      <c r="G2807">
        <f t="shared" si="272"/>
        <v>6.4615878743573942</v>
      </c>
    </row>
    <row r="2808" spans="2:7" x14ac:dyDescent="0.25">
      <c r="B2808">
        <v>12</v>
      </c>
      <c r="C2808">
        <v>206</v>
      </c>
      <c r="D2808" t="s">
        <v>2800</v>
      </c>
      <c r="E2808">
        <v>2673115.2625565501</v>
      </c>
      <c r="F2808">
        <f t="shared" si="271"/>
        <v>17.083333333333332</v>
      </c>
      <c r="G2808">
        <f t="shared" si="272"/>
        <v>6.4270176855852075</v>
      </c>
    </row>
    <row r="2809" spans="2:7" x14ac:dyDescent="0.25">
      <c r="B2809">
        <v>12</v>
      </c>
      <c r="C2809">
        <v>207</v>
      </c>
      <c r="D2809" t="s">
        <v>2801</v>
      </c>
      <c r="E2809">
        <v>2071950.11929907</v>
      </c>
      <c r="F2809">
        <f t="shared" si="271"/>
        <v>17.166666666666668</v>
      </c>
      <c r="G2809">
        <f t="shared" si="272"/>
        <v>6.3163792958734248</v>
      </c>
    </row>
    <row r="2810" spans="2:7" x14ac:dyDescent="0.25">
      <c r="B2810">
        <v>12</v>
      </c>
      <c r="C2810">
        <v>208</v>
      </c>
      <c r="D2810" t="s">
        <v>2802</v>
      </c>
      <c r="E2810">
        <v>2483259.9681740701</v>
      </c>
      <c r="F2810">
        <f t="shared" si="271"/>
        <v>17.25</v>
      </c>
      <c r="G2810">
        <f t="shared" si="272"/>
        <v>6.3950221874697748</v>
      </c>
    </row>
    <row r="2811" spans="2:7" x14ac:dyDescent="0.25">
      <c r="B2811">
        <v>12</v>
      </c>
      <c r="C2811">
        <v>209</v>
      </c>
      <c r="D2811" t="s">
        <v>2803</v>
      </c>
      <c r="E2811">
        <v>3231169.4748831601</v>
      </c>
      <c r="F2811">
        <f t="shared" si="271"/>
        <v>17.333333333333332</v>
      </c>
      <c r="G2811">
        <f t="shared" si="272"/>
        <v>6.5093597373665544</v>
      </c>
    </row>
    <row r="2812" spans="2:7" x14ac:dyDescent="0.25">
      <c r="B2812">
        <v>12</v>
      </c>
      <c r="C2812">
        <v>210</v>
      </c>
      <c r="D2812" t="s">
        <v>2804</v>
      </c>
      <c r="E2812">
        <v>3125490.17334302</v>
      </c>
      <c r="F2812">
        <f t="shared" si="271"/>
        <v>17.416666666666668</v>
      </c>
      <c r="G2812">
        <f t="shared" si="272"/>
        <v>6.4949181378030163</v>
      </c>
    </row>
    <row r="2813" spans="2:7" x14ac:dyDescent="0.25">
      <c r="B2813">
        <v>12</v>
      </c>
      <c r="C2813">
        <v>211</v>
      </c>
      <c r="D2813" t="s">
        <v>2805</v>
      </c>
      <c r="E2813">
        <v>2990183.1166019901</v>
      </c>
      <c r="F2813">
        <f t="shared" si="271"/>
        <v>17.5</v>
      </c>
      <c r="G2813">
        <f t="shared" si="272"/>
        <v>6.4756977850116089</v>
      </c>
    </row>
    <row r="2814" spans="2:7" x14ac:dyDescent="0.25">
      <c r="B2814">
        <v>12</v>
      </c>
      <c r="C2814">
        <v>212</v>
      </c>
      <c r="D2814" t="s">
        <v>2806</v>
      </c>
      <c r="E2814">
        <v>2783404.9310576399</v>
      </c>
      <c r="F2814">
        <f t="shared" si="271"/>
        <v>17.583333333333332</v>
      </c>
      <c r="G2814">
        <f t="shared" si="272"/>
        <v>6.4445763922956729</v>
      </c>
    </row>
    <row r="2815" spans="2:7" x14ac:dyDescent="0.25">
      <c r="B2815">
        <v>12</v>
      </c>
      <c r="C2815">
        <v>213</v>
      </c>
      <c r="D2815" t="s">
        <v>2807</v>
      </c>
      <c r="E2815">
        <v>2729350.05855538</v>
      </c>
      <c r="F2815">
        <f t="shared" si="271"/>
        <v>17.666666666666668</v>
      </c>
      <c r="G2815">
        <f t="shared" si="272"/>
        <v>6.4360592405981336</v>
      </c>
    </row>
    <row r="2816" spans="2:7" x14ac:dyDescent="0.25">
      <c r="B2816">
        <v>12</v>
      </c>
      <c r="C2816">
        <v>214</v>
      </c>
      <c r="D2816" t="s">
        <v>2808</v>
      </c>
      <c r="E2816">
        <v>3143987.32507014</v>
      </c>
      <c r="F2816">
        <f t="shared" si="271"/>
        <v>17.75</v>
      </c>
      <c r="G2816">
        <f t="shared" si="272"/>
        <v>6.497480786520299</v>
      </c>
    </row>
    <row r="2817" spans="2:7" x14ac:dyDescent="0.25">
      <c r="B2817">
        <v>12</v>
      </c>
      <c r="C2817">
        <v>215</v>
      </c>
      <c r="D2817" t="s">
        <v>2809</v>
      </c>
      <c r="E2817">
        <v>2815361.87401048</v>
      </c>
      <c r="F2817">
        <f t="shared" si="271"/>
        <v>17.833333333333332</v>
      </c>
      <c r="G2817">
        <f t="shared" si="272"/>
        <v>6.4495342250435455</v>
      </c>
    </row>
    <row r="2818" spans="2:7" x14ac:dyDescent="0.25">
      <c r="B2818">
        <v>12</v>
      </c>
      <c r="C2818">
        <v>216</v>
      </c>
      <c r="D2818" t="s">
        <v>2810</v>
      </c>
      <c r="E2818">
        <v>2761447.83570359</v>
      </c>
      <c r="F2818">
        <f t="shared" si="271"/>
        <v>17.916666666666668</v>
      </c>
      <c r="G2818">
        <f t="shared" si="272"/>
        <v>6.4411368437284242</v>
      </c>
    </row>
    <row r="2819" spans="2:7" x14ac:dyDescent="0.25">
      <c r="B2819">
        <v>12</v>
      </c>
      <c r="C2819">
        <v>217</v>
      </c>
      <c r="D2819" t="s">
        <v>2811</v>
      </c>
      <c r="E2819">
        <v>2759928.8409940801</v>
      </c>
      <c r="F2819">
        <f t="shared" si="271"/>
        <v>18</v>
      </c>
      <c r="G2819">
        <f t="shared" si="272"/>
        <v>6.4408978848326077</v>
      </c>
    </row>
    <row r="2820" spans="2:7" x14ac:dyDescent="0.25">
      <c r="B2820">
        <v>12</v>
      </c>
      <c r="C2820">
        <v>218</v>
      </c>
      <c r="D2820" t="s">
        <v>2812</v>
      </c>
      <c r="E2820">
        <v>3100953.6169947898</v>
      </c>
      <c r="F2820">
        <f t="shared" si="271"/>
        <v>18.083333333333332</v>
      </c>
      <c r="G2820">
        <f t="shared" si="272"/>
        <v>6.4914952702573618</v>
      </c>
    </row>
    <row r="2821" spans="2:7" x14ac:dyDescent="0.25">
      <c r="B2821">
        <v>12</v>
      </c>
      <c r="C2821">
        <v>219</v>
      </c>
      <c r="D2821" t="s">
        <v>2813</v>
      </c>
      <c r="E2821">
        <v>2649859.8722221102</v>
      </c>
      <c r="F2821">
        <f t="shared" si="271"/>
        <v>18.166666666666668</v>
      </c>
      <c r="G2821">
        <f t="shared" si="272"/>
        <v>6.4232229085293513</v>
      </c>
    </row>
    <row r="2822" spans="2:7" x14ac:dyDescent="0.25">
      <c r="B2822">
        <v>12</v>
      </c>
      <c r="C2822">
        <v>220</v>
      </c>
      <c r="D2822" t="s">
        <v>2814</v>
      </c>
      <c r="E2822">
        <v>2845552.1882253098</v>
      </c>
      <c r="F2822">
        <f t="shared" si="271"/>
        <v>18.25</v>
      </c>
      <c r="G2822">
        <f t="shared" si="272"/>
        <v>6.4541665551000031</v>
      </c>
    </row>
    <row r="2823" spans="2:7" x14ac:dyDescent="0.25">
      <c r="B2823">
        <v>12</v>
      </c>
      <c r="C2823">
        <v>221</v>
      </c>
      <c r="D2823" t="s">
        <v>2815</v>
      </c>
      <c r="E2823">
        <v>1923253.92911563</v>
      </c>
      <c r="F2823">
        <f t="shared" si="271"/>
        <v>18.333333333333332</v>
      </c>
      <c r="G2823">
        <f t="shared" si="272"/>
        <v>6.2840366283535101</v>
      </c>
    </row>
    <row r="2824" spans="2:7" x14ac:dyDescent="0.25">
      <c r="B2824">
        <v>12</v>
      </c>
      <c r="C2824">
        <v>222</v>
      </c>
      <c r="D2824" t="s">
        <v>2816</v>
      </c>
      <c r="E2824">
        <v>2627885.48866315</v>
      </c>
      <c r="F2824">
        <f t="shared" si="271"/>
        <v>18.416666666666668</v>
      </c>
      <c r="G2824">
        <f t="shared" si="272"/>
        <v>6.4196064367152799</v>
      </c>
    </row>
    <row r="2825" spans="2:7" x14ac:dyDescent="0.25">
      <c r="B2825">
        <v>12</v>
      </c>
      <c r="C2825">
        <v>223</v>
      </c>
      <c r="D2825" t="s">
        <v>2817</v>
      </c>
      <c r="E2825">
        <v>2817949.8933768198</v>
      </c>
      <c r="F2825">
        <f t="shared" si="271"/>
        <v>18.5</v>
      </c>
      <c r="G2825">
        <f t="shared" si="272"/>
        <v>6.4499332665506897</v>
      </c>
    </row>
    <row r="2826" spans="2:7" x14ac:dyDescent="0.25">
      <c r="B2826">
        <v>12</v>
      </c>
      <c r="C2826">
        <v>224</v>
      </c>
      <c r="D2826" t="s">
        <v>2818</v>
      </c>
      <c r="E2826">
        <v>2961786.3403954902</v>
      </c>
      <c r="F2826">
        <f t="shared" si="271"/>
        <v>18.583333333333332</v>
      </c>
      <c r="G2826">
        <f t="shared" si="272"/>
        <v>6.471553725848227</v>
      </c>
    </row>
    <row r="2827" spans="2:7" x14ac:dyDescent="0.25">
      <c r="B2827">
        <v>12</v>
      </c>
      <c r="C2827">
        <v>225</v>
      </c>
      <c r="D2827" t="s">
        <v>2819</v>
      </c>
      <c r="E2827">
        <v>1718062.35048638</v>
      </c>
      <c r="F2827">
        <f t="shared" si="271"/>
        <v>18.666666666666668</v>
      </c>
      <c r="G2827">
        <f t="shared" si="272"/>
        <v>6.2350389208344659</v>
      </c>
    </row>
    <row r="2828" spans="2:7" x14ac:dyDescent="0.25">
      <c r="B2828">
        <v>12</v>
      </c>
      <c r="C2828">
        <v>226</v>
      </c>
      <c r="D2828" t="s">
        <v>2820</v>
      </c>
      <c r="E2828">
        <v>2529936.4221335799</v>
      </c>
      <c r="F2828">
        <f t="shared" si="271"/>
        <v>18.75</v>
      </c>
      <c r="G2828">
        <f t="shared" si="272"/>
        <v>6.4031096073957796</v>
      </c>
    </row>
    <row r="2829" spans="2:7" x14ac:dyDescent="0.25">
      <c r="B2829">
        <v>12</v>
      </c>
      <c r="C2829">
        <v>227</v>
      </c>
      <c r="D2829" t="s">
        <v>2821</v>
      </c>
      <c r="E2829">
        <v>3262127.44786264</v>
      </c>
      <c r="F2829">
        <f t="shared" si="271"/>
        <v>18.833333333333332</v>
      </c>
      <c r="G2829">
        <f t="shared" si="272"/>
        <v>6.5135009244609181</v>
      </c>
    </row>
    <row r="2830" spans="2:7" x14ac:dyDescent="0.25">
      <c r="B2830">
        <v>12</v>
      </c>
      <c r="C2830">
        <v>228</v>
      </c>
      <c r="D2830" t="s">
        <v>2822</v>
      </c>
      <c r="E2830">
        <v>3116891.16740761</v>
      </c>
      <c r="F2830">
        <f t="shared" si="271"/>
        <v>18.916666666666668</v>
      </c>
      <c r="G2830">
        <f t="shared" si="272"/>
        <v>6.4937216382667335</v>
      </c>
    </row>
    <row r="2831" spans="2:7" x14ac:dyDescent="0.25">
      <c r="B2831">
        <v>12</v>
      </c>
      <c r="C2831">
        <v>229</v>
      </c>
      <c r="D2831" t="s">
        <v>2823</v>
      </c>
      <c r="E2831">
        <v>2564762.8075360898</v>
      </c>
      <c r="F2831">
        <f t="shared" si="271"/>
        <v>19</v>
      </c>
      <c r="G2831">
        <f t="shared" si="272"/>
        <v>6.4090472072094773</v>
      </c>
    </row>
    <row r="2832" spans="2:7" x14ac:dyDescent="0.25">
      <c r="B2832">
        <v>12</v>
      </c>
      <c r="C2832">
        <v>230</v>
      </c>
      <c r="D2832" t="s">
        <v>2824</v>
      </c>
      <c r="E2832">
        <v>2755334.0959269698</v>
      </c>
      <c r="F2832">
        <f t="shared" si="271"/>
        <v>19.083333333333332</v>
      </c>
      <c r="G2832">
        <f t="shared" si="272"/>
        <v>6.4401742664256991</v>
      </c>
    </row>
    <row r="2833" spans="2:7" x14ac:dyDescent="0.25">
      <c r="B2833">
        <v>12</v>
      </c>
      <c r="C2833">
        <v>231</v>
      </c>
      <c r="D2833" t="s">
        <v>2825</v>
      </c>
      <c r="E2833">
        <v>2348035.8654503501</v>
      </c>
      <c r="F2833">
        <f t="shared" si="271"/>
        <v>19.166666666666668</v>
      </c>
      <c r="G2833">
        <f t="shared" si="272"/>
        <v>6.370704726326947</v>
      </c>
    </row>
    <row r="2834" spans="2:7" x14ac:dyDescent="0.25">
      <c r="B2834">
        <v>12</v>
      </c>
      <c r="C2834">
        <v>232</v>
      </c>
      <c r="D2834" t="s">
        <v>2826</v>
      </c>
      <c r="E2834">
        <v>3578011.9459929899</v>
      </c>
      <c r="F2834">
        <f t="shared" si="271"/>
        <v>19.25</v>
      </c>
      <c r="G2834">
        <f t="shared" si="272"/>
        <v>6.553641786223019</v>
      </c>
    </row>
    <row r="2835" spans="2:7" x14ac:dyDescent="0.25">
      <c r="B2835">
        <v>12</v>
      </c>
      <c r="C2835">
        <v>233</v>
      </c>
      <c r="D2835" t="s">
        <v>2827</v>
      </c>
      <c r="E2835">
        <v>2921175.0379102798</v>
      </c>
      <c r="F2835">
        <f t="shared" ref="F2835:F2898" si="273">(C2835-1)*5/60</f>
        <v>19.333333333333332</v>
      </c>
      <c r="G2835">
        <f t="shared" ref="G2835:G2898" si="274">LOG10(E2835)</f>
        <v>6.4655575808424297</v>
      </c>
    </row>
    <row r="2836" spans="2:7" x14ac:dyDescent="0.25">
      <c r="B2836">
        <v>12</v>
      </c>
      <c r="C2836">
        <v>234</v>
      </c>
      <c r="D2836" t="s">
        <v>2828</v>
      </c>
      <c r="E2836">
        <v>2604900.78795456</v>
      </c>
      <c r="F2836">
        <f t="shared" si="273"/>
        <v>19.416666666666668</v>
      </c>
      <c r="G2836">
        <f t="shared" si="274"/>
        <v>6.4157911871117861</v>
      </c>
    </row>
    <row r="2837" spans="2:7" x14ac:dyDescent="0.25">
      <c r="B2837">
        <v>12</v>
      </c>
      <c r="C2837">
        <v>235</v>
      </c>
      <c r="D2837" t="s">
        <v>2829</v>
      </c>
      <c r="E2837">
        <v>3026411.0106737399</v>
      </c>
      <c r="F2837">
        <f t="shared" si="273"/>
        <v>19.5</v>
      </c>
      <c r="G2837">
        <f t="shared" si="274"/>
        <v>6.4809279083356222</v>
      </c>
    </row>
    <row r="2838" spans="2:7" x14ac:dyDescent="0.25">
      <c r="B2838">
        <v>13</v>
      </c>
      <c r="C2838">
        <v>1</v>
      </c>
      <c r="D2838" t="s">
        <v>2830</v>
      </c>
      <c r="E2838">
        <v>1474757.9211731199</v>
      </c>
      <c r="F2838">
        <f t="shared" si="273"/>
        <v>0</v>
      </c>
      <c r="G2838">
        <f t="shared" si="274"/>
        <v>6.1687207375162405</v>
      </c>
    </row>
    <row r="2839" spans="2:7" x14ac:dyDescent="0.25">
      <c r="B2839">
        <v>13</v>
      </c>
      <c r="C2839">
        <v>2</v>
      </c>
      <c r="D2839" t="s">
        <v>2831</v>
      </c>
      <c r="E2839">
        <v>1615594.9492226201</v>
      </c>
      <c r="F2839">
        <f t="shared" si="273"/>
        <v>8.3333333333333329E-2</v>
      </c>
      <c r="G2839">
        <f t="shared" si="274"/>
        <v>6.208332486780586</v>
      </c>
    </row>
    <row r="2840" spans="2:7" x14ac:dyDescent="0.25">
      <c r="B2840">
        <v>13</v>
      </c>
      <c r="C2840">
        <v>3</v>
      </c>
      <c r="D2840" t="s">
        <v>2832</v>
      </c>
      <c r="E2840">
        <v>1922949.94505101</v>
      </c>
      <c r="F2840">
        <f t="shared" si="273"/>
        <v>0.16666666666666666</v>
      </c>
      <c r="G2840">
        <f t="shared" si="274"/>
        <v>6.2839679795733385</v>
      </c>
    </row>
    <row r="2841" spans="2:7" x14ac:dyDescent="0.25">
      <c r="B2841">
        <v>13</v>
      </c>
      <c r="C2841">
        <v>4</v>
      </c>
      <c r="D2841" t="s">
        <v>2833</v>
      </c>
      <c r="E2841">
        <v>2077063.9981801801</v>
      </c>
      <c r="F2841">
        <f t="shared" si="273"/>
        <v>0.25</v>
      </c>
      <c r="G2841">
        <f t="shared" si="274"/>
        <v>6.3174498781568165</v>
      </c>
    </row>
    <row r="2842" spans="2:7" x14ac:dyDescent="0.25">
      <c r="B2842">
        <v>13</v>
      </c>
      <c r="C2842">
        <v>5</v>
      </c>
      <c r="D2842" t="s">
        <v>2834</v>
      </c>
      <c r="E2842">
        <v>2177304.9576941398</v>
      </c>
      <c r="F2842">
        <f t="shared" si="273"/>
        <v>0.33333333333333331</v>
      </c>
      <c r="G2842">
        <f t="shared" si="274"/>
        <v>6.3379192614565003</v>
      </c>
    </row>
    <row r="2843" spans="2:7" x14ac:dyDescent="0.25">
      <c r="B2843">
        <v>13</v>
      </c>
      <c r="C2843">
        <v>6</v>
      </c>
      <c r="D2843" t="s">
        <v>2835</v>
      </c>
      <c r="E2843">
        <v>2140020.0310346801</v>
      </c>
      <c r="F2843">
        <f t="shared" si="273"/>
        <v>0.41666666666666669</v>
      </c>
      <c r="G2843">
        <f t="shared" si="274"/>
        <v>6.3304178384553191</v>
      </c>
    </row>
    <row r="2844" spans="2:7" x14ac:dyDescent="0.25">
      <c r="B2844">
        <v>13</v>
      </c>
      <c r="C2844">
        <v>7</v>
      </c>
      <c r="D2844" t="s">
        <v>2836</v>
      </c>
      <c r="E2844">
        <v>2103520.4753783299</v>
      </c>
      <c r="F2844">
        <f t="shared" si="273"/>
        <v>0.5</v>
      </c>
      <c r="G2844">
        <f t="shared" si="274"/>
        <v>6.3229467437362077</v>
      </c>
    </row>
    <row r="2845" spans="2:7" x14ac:dyDescent="0.25">
      <c r="B2845">
        <v>13</v>
      </c>
      <c r="C2845">
        <v>8</v>
      </c>
      <c r="D2845" t="s">
        <v>2837</v>
      </c>
      <c r="E2845">
        <v>2277047.3245587298</v>
      </c>
      <c r="F2845">
        <f t="shared" si="273"/>
        <v>0.58333333333333337</v>
      </c>
      <c r="G2845">
        <f t="shared" si="274"/>
        <v>6.3573720567816494</v>
      </c>
    </row>
    <row r="2846" spans="2:7" x14ac:dyDescent="0.25">
      <c r="B2846">
        <v>13</v>
      </c>
      <c r="C2846">
        <v>9</v>
      </c>
      <c r="D2846" t="s">
        <v>2838</v>
      </c>
      <c r="E2846">
        <v>2857718.2632663799</v>
      </c>
      <c r="F2846">
        <f t="shared" si="273"/>
        <v>0.66666666666666663</v>
      </c>
      <c r="G2846">
        <f t="shared" si="274"/>
        <v>6.4560194103401809</v>
      </c>
    </row>
    <row r="2847" spans="2:7" x14ac:dyDescent="0.25">
      <c r="B2847">
        <v>13</v>
      </c>
      <c r="C2847">
        <v>10</v>
      </c>
      <c r="D2847" t="s">
        <v>2839</v>
      </c>
      <c r="E2847">
        <v>2335008.68354346</v>
      </c>
      <c r="F2847">
        <f t="shared" si="273"/>
        <v>0.75</v>
      </c>
      <c r="G2847">
        <f t="shared" si="274"/>
        <v>6.3682884999805021</v>
      </c>
    </row>
    <row r="2848" spans="2:7" x14ac:dyDescent="0.25">
      <c r="B2848">
        <v>13</v>
      </c>
      <c r="C2848">
        <v>11</v>
      </c>
      <c r="D2848" t="s">
        <v>2840</v>
      </c>
      <c r="E2848">
        <v>2256609.5258574998</v>
      </c>
      <c r="F2848">
        <f t="shared" si="273"/>
        <v>0.83333333333333337</v>
      </c>
      <c r="G2848">
        <f t="shared" si="274"/>
        <v>6.3534564171033114</v>
      </c>
    </row>
    <row r="2849" spans="2:7" x14ac:dyDescent="0.25">
      <c r="B2849">
        <v>13</v>
      </c>
      <c r="C2849">
        <v>12</v>
      </c>
      <c r="D2849" t="s">
        <v>2841</v>
      </c>
      <c r="E2849">
        <v>2602565.9203343601</v>
      </c>
      <c r="F2849">
        <f t="shared" si="273"/>
        <v>0.91666666666666663</v>
      </c>
      <c r="G2849">
        <f t="shared" si="274"/>
        <v>6.4154017385571693</v>
      </c>
    </row>
    <row r="2850" spans="2:7" x14ac:dyDescent="0.25">
      <c r="B2850">
        <v>13</v>
      </c>
      <c r="C2850">
        <v>13</v>
      </c>
      <c r="D2850" t="s">
        <v>2842</v>
      </c>
      <c r="E2850">
        <v>3039073.4354079501</v>
      </c>
      <c r="F2850">
        <f t="shared" si="273"/>
        <v>1</v>
      </c>
      <c r="G2850">
        <f t="shared" si="274"/>
        <v>6.4827411943896252</v>
      </c>
    </row>
    <row r="2851" spans="2:7" x14ac:dyDescent="0.25">
      <c r="B2851">
        <v>13</v>
      </c>
      <c r="C2851">
        <v>14</v>
      </c>
      <c r="D2851" t="s">
        <v>2843</v>
      </c>
      <c r="E2851">
        <v>3262694.5176669401</v>
      </c>
      <c r="F2851">
        <f t="shared" si="273"/>
        <v>1.0833333333333333</v>
      </c>
      <c r="G2851">
        <f t="shared" si="274"/>
        <v>6.5135764131987823</v>
      </c>
    </row>
    <row r="2852" spans="2:7" x14ac:dyDescent="0.25">
      <c r="B2852">
        <v>13</v>
      </c>
      <c r="C2852">
        <v>15</v>
      </c>
      <c r="D2852" t="s">
        <v>2844</v>
      </c>
      <c r="E2852">
        <v>4404654.4963047896</v>
      </c>
      <c r="F2852">
        <f t="shared" si="273"/>
        <v>1.1666666666666667</v>
      </c>
      <c r="G2852">
        <f t="shared" si="274"/>
        <v>6.643911847768913</v>
      </c>
    </row>
    <row r="2853" spans="2:7" x14ac:dyDescent="0.25">
      <c r="B2853">
        <v>13</v>
      </c>
      <c r="C2853">
        <v>16</v>
      </c>
      <c r="D2853" t="s">
        <v>2845</v>
      </c>
      <c r="E2853">
        <v>4916647.40170886</v>
      </c>
      <c r="F2853">
        <f t="shared" si="273"/>
        <v>1.25</v>
      </c>
      <c r="G2853">
        <f t="shared" si="274"/>
        <v>6.6916690638966356</v>
      </c>
    </row>
    <row r="2854" spans="2:7" x14ac:dyDescent="0.25">
      <c r="B2854">
        <v>13</v>
      </c>
      <c r="C2854">
        <v>17</v>
      </c>
      <c r="D2854" t="s">
        <v>2846</v>
      </c>
      <c r="E2854">
        <v>5588238.7284614202</v>
      </c>
      <c r="F2854">
        <f t="shared" si="273"/>
        <v>1.3333333333333333</v>
      </c>
      <c r="G2854">
        <f t="shared" si="274"/>
        <v>6.7472749508134537</v>
      </c>
    </row>
    <row r="2855" spans="2:7" x14ac:dyDescent="0.25">
      <c r="B2855">
        <v>13</v>
      </c>
      <c r="C2855">
        <v>18</v>
      </c>
      <c r="D2855" t="s">
        <v>2847</v>
      </c>
      <c r="E2855">
        <v>5148008.5204183701</v>
      </c>
      <c r="F2855">
        <f t="shared" si="273"/>
        <v>1.4166666666666667</v>
      </c>
      <c r="G2855">
        <f t="shared" si="274"/>
        <v>6.7116392570294776</v>
      </c>
    </row>
    <row r="2856" spans="2:7" x14ac:dyDescent="0.25">
      <c r="B2856">
        <v>13</v>
      </c>
      <c r="C2856">
        <v>19</v>
      </c>
      <c r="D2856" t="s">
        <v>2848</v>
      </c>
      <c r="E2856">
        <v>6076318.83715731</v>
      </c>
      <c r="F2856">
        <f t="shared" si="273"/>
        <v>1.5</v>
      </c>
      <c r="G2856">
        <f t="shared" si="274"/>
        <v>6.7836405541283877</v>
      </c>
    </row>
    <row r="2857" spans="2:7" x14ac:dyDescent="0.25">
      <c r="B2857">
        <v>13</v>
      </c>
      <c r="C2857">
        <v>20</v>
      </c>
      <c r="D2857" t="s">
        <v>2849</v>
      </c>
      <c r="E2857">
        <v>5696804.2035022201</v>
      </c>
      <c r="F2857">
        <f t="shared" si="273"/>
        <v>1.5833333333333333</v>
      </c>
      <c r="G2857">
        <f t="shared" si="274"/>
        <v>6.7556312932148295</v>
      </c>
    </row>
    <row r="2858" spans="2:7" x14ac:dyDescent="0.25">
      <c r="B2858">
        <v>13</v>
      </c>
      <c r="C2858">
        <v>21</v>
      </c>
      <c r="D2858" t="s">
        <v>2850</v>
      </c>
      <c r="E2858">
        <v>6038195.36276126</v>
      </c>
      <c r="F2858">
        <f t="shared" si="273"/>
        <v>1.6666666666666667</v>
      </c>
      <c r="G2858">
        <f t="shared" si="274"/>
        <v>6.78090716029301</v>
      </c>
    </row>
    <row r="2859" spans="2:7" x14ac:dyDescent="0.25">
      <c r="B2859">
        <v>13</v>
      </c>
      <c r="C2859">
        <v>22</v>
      </c>
      <c r="D2859" t="s">
        <v>2851</v>
      </c>
      <c r="E2859">
        <v>6230431.8309116401</v>
      </c>
      <c r="F2859">
        <f t="shared" si="273"/>
        <v>1.75</v>
      </c>
      <c r="G2859">
        <f t="shared" si="274"/>
        <v>6.7945181486306998</v>
      </c>
    </row>
    <row r="2860" spans="2:7" x14ac:dyDescent="0.25">
      <c r="B2860">
        <v>13</v>
      </c>
      <c r="C2860">
        <v>23</v>
      </c>
      <c r="D2860" t="s">
        <v>2852</v>
      </c>
      <c r="E2860">
        <v>6845595.7350746598</v>
      </c>
      <c r="F2860">
        <f t="shared" si="273"/>
        <v>1.8333333333333333</v>
      </c>
      <c r="G2860">
        <f t="shared" si="274"/>
        <v>6.8354112484082972</v>
      </c>
    </row>
    <row r="2861" spans="2:7" x14ac:dyDescent="0.25">
      <c r="B2861">
        <v>13</v>
      </c>
      <c r="C2861">
        <v>24</v>
      </c>
      <c r="D2861" t="s">
        <v>2853</v>
      </c>
      <c r="E2861">
        <v>5660498.8389272001</v>
      </c>
      <c r="F2861">
        <f t="shared" si="273"/>
        <v>1.9166666666666667</v>
      </c>
      <c r="G2861">
        <f t="shared" si="274"/>
        <v>6.7528547056489048</v>
      </c>
    </row>
    <row r="2862" spans="2:7" x14ac:dyDescent="0.25">
      <c r="B2862">
        <v>13</v>
      </c>
      <c r="C2862">
        <v>25</v>
      </c>
      <c r="D2862" t="s">
        <v>2854</v>
      </c>
      <c r="E2862">
        <v>5258236.5018496299</v>
      </c>
      <c r="F2862">
        <f t="shared" si="273"/>
        <v>2</v>
      </c>
      <c r="G2862">
        <f t="shared" si="274"/>
        <v>6.7208401156498363</v>
      </c>
    </row>
    <row r="2863" spans="2:7" x14ac:dyDescent="0.25">
      <c r="B2863">
        <v>13</v>
      </c>
      <c r="C2863">
        <v>26</v>
      </c>
      <c r="D2863" t="s">
        <v>2855</v>
      </c>
      <c r="E2863">
        <v>6672531.2080207001</v>
      </c>
      <c r="F2863">
        <f t="shared" si="273"/>
        <v>2.0833333333333335</v>
      </c>
      <c r="G2863">
        <f t="shared" si="274"/>
        <v>6.8242906136981345</v>
      </c>
    </row>
    <row r="2864" spans="2:7" x14ac:dyDescent="0.25">
      <c r="B2864">
        <v>13</v>
      </c>
      <c r="C2864">
        <v>27</v>
      </c>
      <c r="D2864" t="s">
        <v>2856</v>
      </c>
      <c r="E2864">
        <v>6313117.2183801699</v>
      </c>
      <c r="F2864">
        <f t="shared" si="273"/>
        <v>2.1666666666666665</v>
      </c>
      <c r="G2864">
        <f t="shared" si="274"/>
        <v>6.8002438531358562</v>
      </c>
    </row>
    <row r="2865" spans="2:7" x14ac:dyDescent="0.25">
      <c r="B2865">
        <v>13</v>
      </c>
      <c r="C2865">
        <v>28</v>
      </c>
      <c r="D2865" t="s">
        <v>2857</v>
      </c>
      <c r="E2865">
        <v>5959083.9601895995</v>
      </c>
      <c r="F2865">
        <f t="shared" si="273"/>
        <v>2.25</v>
      </c>
      <c r="G2865">
        <f t="shared" si="274"/>
        <v>6.7751795044363936</v>
      </c>
    </row>
    <row r="2866" spans="2:7" x14ac:dyDescent="0.25">
      <c r="B2866">
        <v>13</v>
      </c>
      <c r="C2866">
        <v>29</v>
      </c>
      <c r="D2866" t="s">
        <v>2858</v>
      </c>
      <c r="E2866">
        <v>4687591.2269775001</v>
      </c>
      <c r="F2866">
        <f t="shared" si="273"/>
        <v>2.3333333333333335</v>
      </c>
      <c r="G2866">
        <f t="shared" si="274"/>
        <v>6.6709497327864211</v>
      </c>
    </row>
    <row r="2867" spans="2:7" x14ac:dyDescent="0.25">
      <c r="B2867">
        <v>13</v>
      </c>
      <c r="C2867">
        <v>30</v>
      </c>
      <c r="D2867" t="s">
        <v>2859</v>
      </c>
      <c r="E2867">
        <v>5390806.0038791103</v>
      </c>
      <c r="F2867">
        <f t="shared" si="273"/>
        <v>2.4166666666666665</v>
      </c>
      <c r="G2867">
        <f t="shared" si="274"/>
        <v>6.7316537033810846</v>
      </c>
    </row>
    <row r="2868" spans="2:7" x14ac:dyDescent="0.25">
      <c r="B2868">
        <v>13</v>
      </c>
      <c r="C2868">
        <v>31</v>
      </c>
      <c r="D2868" t="s">
        <v>2860</v>
      </c>
      <c r="E2868">
        <v>5868487.3919570101</v>
      </c>
      <c r="F2868">
        <f t="shared" si="273"/>
        <v>2.5</v>
      </c>
      <c r="G2868">
        <f t="shared" si="274"/>
        <v>6.7685261758677839</v>
      </c>
    </row>
    <row r="2869" spans="2:7" x14ac:dyDescent="0.25">
      <c r="B2869">
        <v>13</v>
      </c>
      <c r="C2869">
        <v>32</v>
      </c>
      <c r="D2869" t="s">
        <v>2861</v>
      </c>
      <c r="E2869">
        <v>5997066.4027497098</v>
      </c>
      <c r="F2869">
        <f t="shared" si="273"/>
        <v>2.5833333333333335</v>
      </c>
      <c r="G2869">
        <f t="shared" si="274"/>
        <v>6.7779388576068511</v>
      </c>
    </row>
    <row r="2870" spans="2:7" x14ac:dyDescent="0.25">
      <c r="B2870">
        <v>13</v>
      </c>
      <c r="C2870">
        <v>33</v>
      </c>
      <c r="D2870" t="s">
        <v>2862</v>
      </c>
      <c r="E2870">
        <v>5621301.2036624104</v>
      </c>
      <c r="F2870">
        <f t="shared" si="273"/>
        <v>2.6666666666666665</v>
      </c>
      <c r="G2870">
        <f t="shared" si="274"/>
        <v>6.7498368565229425</v>
      </c>
    </row>
    <row r="2871" spans="2:7" x14ac:dyDescent="0.25">
      <c r="B2871">
        <v>13</v>
      </c>
      <c r="C2871">
        <v>34</v>
      </c>
      <c r="D2871" t="s">
        <v>2863</v>
      </c>
      <c r="E2871">
        <v>4949880.8797603697</v>
      </c>
      <c r="F2871">
        <f t="shared" si="273"/>
        <v>2.75</v>
      </c>
      <c r="G2871">
        <f t="shared" si="274"/>
        <v>6.6945947476436221</v>
      </c>
    </row>
    <row r="2872" spans="2:7" x14ac:dyDescent="0.25">
      <c r="B2872">
        <v>13</v>
      </c>
      <c r="C2872">
        <v>35</v>
      </c>
      <c r="D2872" t="s">
        <v>2864</v>
      </c>
      <c r="E2872">
        <v>5174811.1649354696</v>
      </c>
      <c r="F2872">
        <f t="shared" si="273"/>
        <v>2.8333333333333335</v>
      </c>
      <c r="G2872">
        <f t="shared" si="274"/>
        <v>6.7138945064916955</v>
      </c>
    </row>
    <row r="2873" spans="2:7" x14ac:dyDescent="0.25">
      <c r="B2873">
        <v>13</v>
      </c>
      <c r="C2873">
        <v>36</v>
      </c>
      <c r="D2873" t="s">
        <v>2865</v>
      </c>
      <c r="E2873">
        <v>5018571.6625808403</v>
      </c>
      <c r="F2873">
        <f t="shared" si="273"/>
        <v>2.9166666666666665</v>
      </c>
      <c r="G2873">
        <f t="shared" si="274"/>
        <v>6.7005801300283512</v>
      </c>
    </row>
    <row r="2874" spans="2:7" x14ac:dyDescent="0.25">
      <c r="B2874">
        <v>13</v>
      </c>
      <c r="C2874">
        <v>37</v>
      </c>
      <c r="D2874" t="s">
        <v>2866</v>
      </c>
      <c r="E2874">
        <v>4692785.7359184502</v>
      </c>
      <c r="F2874">
        <f t="shared" si="273"/>
        <v>3</v>
      </c>
      <c r="G2874">
        <f t="shared" si="274"/>
        <v>6.671430725567153</v>
      </c>
    </row>
    <row r="2875" spans="2:7" x14ac:dyDescent="0.25">
      <c r="B2875">
        <v>13</v>
      </c>
      <c r="C2875">
        <v>38</v>
      </c>
      <c r="D2875" t="s">
        <v>2867</v>
      </c>
      <c r="E2875">
        <v>5111545.3002911601</v>
      </c>
      <c r="F2875">
        <f t="shared" si="273"/>
        <v>3.0833333333333335</v>
      </c>
      <c r="G2875">
        <f t="shared" si="274"/>
        <v>6.7085522140162697</v>
      </c>
    </row>
    <row r="2876" spans="2:7" x14ac:dyDescent="0.25">
      <c r="B2876">
        <v>13</v>
      </c>
      <c r="C2876">
        <v>39</v>
      </c>
      <c r="D2876" t="s">
        <v>2868</v>
      </c>
      <c r="E2876">
        <v>5026680.6965115499</v>
      </c>
      <c r="F2876">
        <f t="shared" si="273"/>
        <v>3.1666666666666665</v>
      </c>
      <c r="G2876">
        <f t="shared" si="274"/>
        <v>6.7012812989644335</v>
      </c>
    </row>
    <row r="2877" spans="2:7" x14ac:dyDescent="0.25">
      <c r="B2877">
        <v>13</v>
      </c>
      <c r="C2877">
        <v>40</v>
      </c>
      <c r="D2877" t="s">
        <v>2869</v>
      </c>
      <c r="E2877">
        <v>4985187.6157235699</v>
      </c>
      <c r="F2877">
        <f t="shared" si="273"/>
        <v>3.25</v>
      </c>
      <c r="G2877">
        <f t="shared" si="274"/>
        <v>6.6976815074701825</v>
      </c>
    </row>
    <row r="2878" spans="2:7" x14ac:dyDescent="0.25">
      <c r="B2878">
        <v>13</v>
      </c>
      <c r="C2878">
        <v>41</v>
      </c>
      <c r="D2878" t="s">
        <v>2870</v>
      </c>
      <c r="E2878">
        <v>4273856.3520267503</v>
      </c>
      <c r="F2878">
        <f t="shared" si="273"/>
        <v>3.3333333333333335</v>
      </c>
      <c r="G2878">
        <f t="shared" si="274"/>
        <v>6.6308199210637726</v>
      </c>
    </row>
    <row r="2879" spans="2:7" x14ac:dyDescent="0.25">
      <c r="B2879">
        <v>13</v>
      </c>
      <c r="C2879">
        <v>42</v>
      </c>
      <c r="D2879" t="s">
        <v>2871</v>
      </c>
      <c r="E2879">
        <v>3896646.1633816999</v>
      </c>
      <c r="F2879">
        <f t="shared" si="273"/>
        <v>3.4166666666666665</v>
      </c>
      <c r="G2879">
        <f t="shared" si="274"/>
        <v>6.5906909712872723</v>
      </c>
    </row>
    <row r="2880" spans="2:7" x14ac:dyDescent="0.25">
      <c r="B2880">
        <v>13</v>
      </c>
      <c r="C2880">
        <v>43</v>
      </c>
      <c r="D2880" t="s">
        <v>2872</v>
      </c>
      <c r="E2880">
        <v>4823473.5550523</v>
      </c>
      <c r="F2880">
        <f t="shared" si="273"/>
        <v>3.5</v>
      </c>
      <c r="G2880">
        <f t="shared" si="274"/>
        <v>6.6833599018244509</v>
      </c>
    </row>
    <row r="2881" spans="2:7" x14ac:dyDescent="0.25">
      <c r="B2881">
        <v>13</v>
      </c>
      <c r="C2881">
        <v>44</v>
      </c>
      <c r="D2881" t="s">
        <v>2873</v>
      </c>
      <c r="E2881">
        <v>4631160.4341472303</v>
      </c>
      <c r="F2881">
        <f t="shared" si="273"/>
        <v>3.5833333333333335</v>
      </c>
      <c r="G2881">
        <f t="shared" si="274"/>
        <v>6.6656898262234279</v>
      </c>
    </row>
    <row r="2882" spans="2:7" x14ac:dyDescent="0.25">
      <c r="B2882">
        <v>13</v>
      </c>
      <c r="C2882">
        <v>45</v>
      </c>
      <c r="D2882" t="s">
        <v>2874</v>
      </c>
      <c r="E2882">
        <v>4214139.1891117999</v>
      </c>
      <c r="F2882">
        <f t="shared" si="273"/>
        <v>3.6666666666666665</v>
      </c>
      <c r="G2882">
        <f t="shared" si="274"/>
        <v>6.6247088758532149</v>
      </c>
    </row>
    <row r="2883" spans="2:7" x14ac:dyDescent="0.25">
      <c r="B2883">
        <v>13</v>
      </c>
      <c r="C2883">
        <v>46</v>
      </c>
      <c r="D2883" t="s">
        <v>2875</v>
      </c>
      <c r="E2883">
        <v>3441228.2579301302</v>
      </c>
      <c r="F2883">
        <f t="shared" si="273"/>
        <v>3.75</v>
      </c>
      <c r="G2883">
        <f t="shared" si="274"/>
        <v>6.5367134804883325</v>
      </c>
    </row>
    <row r="2884" spans="2:7" x14ac:dyDescent="0.25">
      <c r="B2884">
        <v>13</v>
      </c>
      <c r="C2884">
        <v>47</v>
      </c>
      <c r="D2884" t="s">
        <v>2876</v>
      </c>
      <c r="E2884">
        <v>4554312.2401995603</v>
      </c>
      <c r="F2884">
        <f t="shared" si="273"/>
        <v>3.8333333333333335</v>
      </c>
      <c r="G2884">
        <f t="shared" si="274"/>
        <v>6.6584228022007599</v>
      </c>
    </row>
    <row r="2885" spans="2:7" x14ac:dyDescent="0.25">
      <c r="B2885">
        <v>13</v>
      </c>
      <c r="C2885">
        <v>48</v>
      </c>
      <c r="D2885" t="s">
        <v>2877</v>
      </c>
      <c r="E2885">
        <v>3762400.3085828298</v>
      </c>
      <c r="F2885">
        <f t="shared" si="273"/>
        <v>3.9166666666666665</v>
      </c>
      <c r="G2885">
        <f t="shared" si="274"/>
        <v>6.5754650013577907</v>
      </c>
    </row>
    <row r="2886" spans="2:7" x14ac:dyDescent="0.25">
      <c r="B2886">
        <v>13</v>
      </c>
      <c r="C2886">
        <v>49</v>
      </c>
      <c r="D2886" t="s">
        <v>2878</v>
      </c>
      <c r="E2886">
        <v>3619241.4993649898</v>
      </c>
      <c r="F2886">
        <f t="shared" si="273"/>
        <v>4</v>
      </c>
      <c r="G2886">
        <f t="shared" si="274"/>
        <v>6.5586175630314711</v>
      </c>
    </row>
    <row r="2887" spans="2:7" x14ac:dyDescent="0.25">
      <c r="B2887">
        <v>13</v>
      </c>
      <c r="C2887">
        <v>50</v>
      </c>
      <c r="D2887" t="s">
        <v>2879</v>
      </c>
      <c r="E2887">
        <v>3674553.9075947199</v>
      </c>
      <c r="F2887">
        <f t="shared" si="273"/>
        <v>4.083333333333333</v>
      </c>
      <c r="G2887">
        <f t="shared" si="274"/>
        <v>6.5652046230856991</v>
      </c>
    </row>
    <row r="2888" spans="2:7" x14ac:dyDescent="0.25">
      <c r="B2888">
        <v>13</v>
      </c>
      <c r="C2888">
        <v>51</v>
      </c>
      <c r="D2888" t="s">
        <v>2880</v>
      </c>
      <c r="E2888">
        <v>3956663.29577955</v>
      </c>
      <c r="F2888">
        <f t="shared" si="273"/>
        <v>4.166666666666667</v>
      </c>
      <c r="G2888">
        <f t="shared" si="274"/>
        <v>6.5973290942370442</v>
      </c>
    </row>
    <row r="2889" spans="2:7" x14ac:dyDescent="0.25">
      <c r="B2889">
        <v>13</v>
      </c>
      <c r="C2889">
        <v>52</v>
      </c>
      <c r="D2889" t="s">
        <v>2881</v>
      </c>
      <c r="E2889">
        <v>3534895.3340116199</v>
      </c>
      <c r="F2889">
        <f t="shared" si="273"/>
        <v>4.25</v>
      </c>
      <c r="G2889">
        <f t="shared" si="274"/>
        <v>6.5483765591416452</v>
      </c>
    </row>
    <row r="2890" spans="2:7" x14ac:dyDescent="0.25">
      <c r="B2890">
        <v>13</v>
      </c>
      <c r="C2890">
        <v>53</v>
      </c>
      <c r="D2890" t="s">
        <v>2882</v>
      </c>
      <c r="E2890">
        <v>3729547.92320607</v>
      </c>
      <c r="F2890">
        <f t="shared" si="273"/>
        <v>4.333333333333333</v>
      </c>
      <c r="G2890">
        <f t="shared" si="274"/>
        <v>6.5716561920350012</v>
      </c>
    </row>
    <row r="2891" spans="2:7" x14ac:dyDescent="0.25">
      <c r="B2891">
        <v>13</v>
      </c>
      <c r="C2891">
        <v>54</v>
      </c>
      <c r="D2891" t="s">
        <v>2883</v>
      </c>
      <c r="E2891">
        <v>3231198.5261171898</v>
      </c>
      <c r="F2891">
        <f t="shared" si="273"/>
        <v>4.416666666666667</v>
      </c>
      <c r="G2891">
        <f t="shared" si="274"/>
        <v>6.5093636420623655</v>
      </c>
    </row>
    <row r="2892" spans="2:7" x14ac:dyDescent="0.25">
      <c r="B2892">
        <v>13</v>
      </c>
      <c r="C2892">
        <v>55</v>
      </c>
      <c r="D2892" t="s">
        <v>2884</v>
      </c>
      <c r="E2892">
        <v>3963447.3345143199</v>
      </c>
      <c r="F2892">
        <f t="shared" si="273"/>
        <v>4.5</v>
      </c>
      <c r="G2892">
        <f t="shared" si="274"/>
        <v>6.5980730917506172</v>
      </c>
    </row>
    <row r="2893" spans="2:7" x14ac:dyDescent="0.25">
      <c r="B2893">
        <v>13</v>
      </c>
      <c r="C2893">
        <v>56</v>
      </c>
      <c r="D2893" t="s">
        <v>2885</v>
      </c>
      <c r="E2893">
        <v>3943096.55259259</v>
      </c>
      <c r="F2893">
        <f t="shared" si="273"/>
        <v>4.583333333333333</v>
      </c>
      <c r="G2893">
        <f t="shared" si="274"/>
        <v>6.5958374115507237</v>
      </c>
    </row>
    <row r="2894" spans="2:7" x14ac:dyDescent="0.25">
      <c r="B2894">
        <v>13</v>
      </c>
      <c r="C2894">
        <v>57</v>
      </c>
      <c r="D2894" t="s">
        <v>2886</v>
      </c>
      <c r="E2894">
        <v>3805893.31896732</v>
      </c>
      <c r="F2894">
        <f t="shared" si="273"/>
        <v>4.666666666666667</v>
      </c>
      <c r="G2894">
        <f t="shared" si="274"/>
        <v>6.5804566106369844</v>
      </c>
    </row>
    <row r="2895" spans="2:7" x14ac:dyDescent="0.25">
      <c r="B2895">
        <v>13</v>
      </c>
      <c r="C2895">
        <v>58</v>
      </c>
      <c r="D2895" t="s">
        <v>2887</v>
      </c>
      <c r="E2895">
        <v>3969938.6820231299</v>
      </c>
      <c r="F2895">
        <f t="shared" si="273"/>
        <v>4.75</v>
      </c>
      <c r="G2895">
        <f t="shared" si="274"/>
        <v>6.5987837988878875</v>
      </c>
    </row>
    <row r="2896" spans="2:7" x14ac:dyDescent="0.25">
      <c r="B2896">
        <v>13</v>
      </c>
      <c r="C2896">
        <v>59</v>
      </c>
      <c r="D2896" t="s">
        <v>2888</v>
      </c>
      <c r="E2896">
        <v>3626295.11568079</v>
      </c>
      <c r="F2896">
        <f t="shared" si="273"/>
        <v>4.833333333333333</v>
      </c>
      <c r="G2896">
        <f t="shared" si="274"/>
        <v>6.5594631450149476</v>
      </c>
    </row>
    <row r="2897" spans="2:7" x14ac:dyDescent="0.25">
      <c r="B2897">
        <v>13</v>
      </c>
      <c r="C2897">
        <v>60</v>
      </c>
      <c r="D2897" t="s">
        <v>2889</v>
      </c>
      <c r="E2897">
        <v>3419966.3241720502</v>
      </c>
      <c r="F2897">
        <f t="shared" si="273"/>
        <v>4.916666666666667</v>
      </c>
      <c r="G2897">
        <f t="shared" si="274"/>
        <v>6.5340218296531356</v>
      </c>
    </row>
    <row r="2898" spans="2:7" x14ac:dyDescent="0.25">
      <c r="B2898">
        <v>13</v>
      </c>
      <c r="C2898">
        <v>61</v>
      </c>
      <c r="D2898" t="s">
        <v>2890</v>
      </c>
      <c r="E2898">
        <v>3361937.8694752799</v>
      </c>
      <c r="F2898">
        <f t="shared" si="273"/>
        <v>5</v>
      </c>
      <c r="G2898">
        <f t="shared" si="274"/>
        <v>6.5265896831684813</v>
      </c>
    </row>
    <row r="2899" spans="2:7" x14ac:dyDescent="0.25">
      <c r="B2899">
        <v>13</v>
      </c>
      <c r="C2899">
        <v>62</v>
      </c>
      <c r="D2899" t="s">
        <v>2891</v>
      </c>
      <c r="E2899">
        <v>3266368.2261330802</v>
      </c>
      <c r="F2899">
        <f t="shared" ref="F2899:F2962" si="275">(C2899-1)*5/60</f>
        <v>5.083333333333333</v>
      </c>
      <c r="G2899">
        <f t="shared" ref="G2899:G2962" si="276">LOG10(E2899)</f>
        <v>6.5140651423000167</v>
      </c>
    </row>
    <row r="2900" spans="2:7" x14ac:dyDescent="0.25">
      <c r="B2900">
        <v>13</v>
      </c>
      <c r="C2900">
        <v>63</v>
      </c>
      <c r="D2900" t="s">
        <v>2892</v>
      </c>
      <c r="E2900">
        <v>3189877.0222941199</v>
      </c>
      <c r="F2900">
        <f t="shared" si="275"/>
        <v>5.166666666666667</v>
      </c>
      <c r="G2900">
        <f t="shared" si="276"/>
        <v>6.5037739402457193</v>
      </c>
    </row>
    <row r="2901" spans="2:7" x14ac:dyDescent="0.25">
      <c r="B2901">
        <v>13</v>
      </c>
      <c r="C2901">
        <v>64</v>
      </c>
      <c r="D2901" t="s">
        <v>2893</v>
      </c>
      <c r="E2901">
        <v>3496422.9177093902</v>
      </c>
      <c r="F2901">
        <f t="shared" si="275"/>
        <v>5.25</v>
      </c>
      <c r="G2901">
        <f t="shared" si="276"/>
        <v>6.5436239582068962</v>
      </c>
    </row>
    <row r="2902" spans="2:7" x14ac:dyDescent="0.25">
      <c r="B2902">
        <v>13</v>
      </c>
      <c r="C2902">
        <v>65</v>
      </c>
      <c r="D2902" t="s">
        <v>2894</v>
      </c>
      <c r="E2902">
        <v>3535588.2776655001</v>
      </c>
      <c r="F2902">
        <f t="shared" si="275"/>
        <v>5.333333333333333</v>
      </c>
      <c r="G2902">
        <f t="shared" si="276"/>
        <v>6.5484616853148019</v>
      </c>
    </row>
    <row r="2903" spans="2:7" x14ac:dyDescent="0.25">
      <c r="B2903">
        <v>13</v>
      </c>
      <c r="C2903">
        <v>66</v>
      </c>
      <c r="D2903" t="s">
        <v>2895</v>
      </c>
      <c r="E2903">
        <v>2719829.26913088</v>
      </c>
      <c r="F2903">
        <f t="shared" si="275"/>
        <v>5.416666666666667</v>
      </c>
      <c r="G2903">
        <f t="shared" si="276"/>
        <v>6.4345416430777584</v>
      </c>
    </row>
    <row r="2904" spans="2:7" x14ac:dyDescent="0.25">
      <c r="B2904">
        <v>13</v>
      </c>
      <c r="C2904">
        <v>67</v>
      </c>
      <c r="D2904" t="s">
        <v>2896</v>
      </c>
      <c r="E2904">
        <v>2913149.9161519301</v>
      </c>
      <c r="F2904">
        <f t="shared" si="275"/>
        <v>5.5</v>
      </c>
      <c r="G2904">
        <f t="shared" si="276"/>
        <v>6.4643628348103723</v>
      </c>
    </row>
    <row r="2905" spans="2:7" x14ac:dyDescent="0.25">
      <c r="B2905">
        <v>13</v>
      </c>
      <c r="C2905">
        <v>68</v>
      </c>
      <c r="D2905" t="s">
        <v>2897</v>
      </c>
      <c r="E2905">
        <v>2990153.6977063199</v>
      </c>
      <c r="F2905">
        <f t="shared" si="275"/>
        <v>5.583333333333333</v>
      </c>
      <c r="G2905">
        <f t="shared" si="276"/>
        <v>6.4756935121873687</v>
      </c>
    </row>
    <row r="2906" spans="2:7" x14ac:dyDescent="0.25">
      <c r="B2906">
        <v>13</v>
      </c>
      <c r="C2906">
        <v>69</v>
      </c>
      <c r="D2906" t="s">
        <v>2898</v>
      </c>
      <c r="E2906">
        <v>3430961.81562135</v>
      </c>
      <c r="F2906">
        <f t="shared" si="275"/>
        <v>5.666666666666667</v>
      </c>
      <c r="G2906">
        <f t="shared" si="276"/>
        <v>6.5354158846673007</v>
      </c>
    </row>
    <row r="2907" spans="2:7" x14ac:dyDescent="0.25">
      <c r="B2907">
        <v>13</v>
      </c>
      <c r="C2907">
        <v>70</v>
      </c>
      <c r="D2907" t="s">
        <v>2899</v>
      </c>
      <c r="E2907">
        <v>2685833.6499977699</v>
      </c>
      <c r="F2907">
        <f t="shared" si="275"/>
        <v>5.75</v>
      </c>
      <c r="G2907">
        <f t="shared" si="276"/>
        <v>6.4290791106687841</v>
      </c>
    </row>
    <row r="2908" spans="2:7" x14ac:dyDescent="0.25">
      <c r="B2908">
        <v>13</v>
      </c>
      <c r="C2908">
        <v>71</v>
      </c>
      <c r="D2908" t="s">
        <v>2900</v>
      </c>
      <c r="E2908">
        <v>3570436.9626120599</v>
      </c>
      <c r="F2908">
        <f t="shared" si="275"/>
        <v>5.833333333333333</v>
      </c>
      <c r="G2908">
        <f t="shared" si="276"/>
        <v>6.5527213698484275</v>
      </c>
    </row>
    <row r="2909" spans="2:7" x14ac:dyDescent="0.25">
      <c r="B2909">
        <v>13</v>
      </c>
      <c r="C2909">
        <v>72</v>
      </c>
      <c r="D2909" t="s">
        <v>2901</v>
      </c>
      <c r="E2909">
        <v>3691397.48183855</v>
      </c>
      <c r="F2909">
        <f t="shared" si="275"/>
        <v>5.916666666666667</v>
      </c>
      <c r="G2909">
        <f t="shared" si="276"/>
        <v>6.5671908116207192</v>
      </c>
    </row>
    <row r="2910" spans="2:7" x14ac:dyDescent="0.25">
      <c r="B2910">
        <v>13</v>
      </c>
      <c r="C2910">
        <v>73</v>
      </c>
      <c r="D2910" t="s">
        <v>2902</v>
      </c>
      <c r="E2910">
        <v>3015062.7487693299</v>
      </c>
      <c r="F2910">
        <f t="shared" si="275"/>
        <v>6</v>
      </c>
      <c r="G2910">
        <f t="shared" si="276"/>
        <v>6.4792963550037621</v>
      </c>
    </row>
    <row r="2911" spans="2:7" x14ac:dyDescent="0.25">
      <c r="B2911">
        <v>13</v>
      </c>
      <c r="C2911">
        <v>74</v>
      </c>
      <c r="D2911" t="s">
        <v>2903</v>
      </c>
      <c r="E2911">
        <v>2636049.0945226699</v>
      </c>
      <c r="F2911">
        <f t="shared" si="275"/>
        <v>6.083333333333333</v>
      </c>
      <c r="G2911">
        <f t="shared" si="276"/>
        <v>6.4209534944203552</v>
      </c>
    </row>
    <row r="2912" spans="2:7" x14ac:dyDescent="0.25">
      <c r="B2912">
        <v>13</v>
      </c>
      <c r="C2912">
        <v>75</v>
      </c>
      <c r="D2912" t="s">
        <v>2904</v>
      </c>
      <c r="E2912">
        <v>2417155.1322271</v>
      </c>
      <c r="F2912">
        <f t="shared" si="275"/>
        <v>6.166666666666667</v>
      </c>
      <c r="G2912">
        <f t="shared" si="276"/>
        <v>6.3833045241801605</v>
      </c>
    </row>
    <row r="2913" spans="2:7" x14ac:dyDescent="0.25">
      <c r="B2913">
        <v>13</v>
      </c>
      <c r="C2913">
        <v>76</v>
      </c>
      <c r="D2913" t="s">
        <v>2905</v>
      </c>
      <c r="E2913">
        <v>3115296.7468029698</v>
      </c>
      <c r="F2913">
        <f t="shared" si="275"/>
        <v>6.25</v>
      </c>
      <c r="G2913">
        <f t="shared" si="276"/>
        <v>6.4934994215765229</v>
      </c>
    </row>
    <row r="2914" spans="2:7" x14ac:dyDescent="0.25">
      <c r="B2914">
        <v>13</v>
      </c>
      <c r="C2914">
        <v>77</v>
      </c>
      <c r="D2914" t="s">
        <v>2906</v>
      </c>
      <c r="E2914">
        <v>2590956.1947461502</v>
      </c>
      <c r="F2914">
        <f t="shared" si="275"/>
        <v>6.333333333333333</v>
      </c>
      <c r="G2914">
        <f t="shared" si="276"/>
        <v>6.4134600704382185</v>
      </c>
    </row>
    <row r="2915" spans="2:7" x14ac:dyDescent="0.25">
      <c r="B2915">
        <v>13</v>
      </c>
      <c r="C2915">
        <v>78</v>
      </c>
      <c r="D2915" t="s">
        <v>2907</v>
      </c>
      <c r="E2915">
        <v>2664057.8450795398</v>
      </c>
      <c r="F2915">
        <f t="shared" si="275"/>
        <v>6.416666666666667</v>
      </c>
      <c r="G2915">
        <f t="shared" si="276"/>
        <v>6.4255436505005576</v>
      </c>
    </row>
    <row r="2916" spans="2:7" x14ac:dyDescent="0.25">
      <c r="B2916">
        <v>13</v>
      </c>
      <c r="C2916">
        <v>79</v>
      </c>
      <c r="D2916" t="s">
        <v>2908</v>
      </c>
      <c r="E2916">
        <v>2740184.5997231598</v>
      </c>
      <c r="F2916">
        <f t="shared" si="275"/>
        <v>6.5</v>
      </c>
      <c r="G2916">
        <f t="shared" si="276"/>
        <v>6.4377798211928754</v>
      </c>
    </row>
    <row r="2917" spans="2:7" x14ac:dyDescent="0.25">
      <c r="B2917">
        <v>13</v>
      </c>
      <c r="C2917">
        <v>80</v>
      </c>
      <c r="D2917" t="s">
        <v>2909</v>
      </c>
      <c r="E2917">
        <v>2791983.0744271302</v>
      </c>
      <c r="F2917">
        <f t="shared" si="275"/>
        <v>6.583333333333333</v>
      </c>
      <c r="G2917">
        <f t="shared" si="276"/>
        <v>6.4459127811770616</v>
      </c>
    </row>
    <row r="2918" spans="2:7" x14ac:dyDescent="0.25">
      <c r="B2918">
        <v>13</v>
      </c>
      <c r="C2918">
        <v>81</v>
      </c>
      <c r="D2918" t="s">
        <v>2910</v>
      </c>
      <c r="E2918">
        <v>2986308.4974527298</v>
      </c>
      <c r="F2918">
        <f t="shared" si="275"/>
        <v>6.666666666666667</v>
      </c>
      <c r="G2918">
        <f t="shared" si="276"/>
        <v>6.4751346700403456</v>
      </c>
    </row>
    <row r="2919" spans="2:7" x14ac:dyDescent="0.25">
      <c r="B2919">
        <v>13</v>
      </c>
      <c r="C2919">
        <v>82</v>
      </c>
      <c r="D2919" t="s">
        <v>2911</v>
      </c>
      <c r="E2919">
        <v>2717269.1412250302</v>
      </c>
      <c r="F2919">
        <f t="shared" si="275"/>
        <v>6.75</v>
      </c>
      <c r="G2919">
        <f t="shared" si="276"/>
        <v>6.4341326567322001</v>
      </c>
    </row>
    <row r="2920" spans="2:7" x14ac:dyDescent="0.25">
      <c r="B2920">
        <v>13</v>
      </c>
      <c r="C2920">
        <v>83</v>
      </c>
      <c r="D2920" t="s">
        <v>2912</v>
      </c>
      <c r="E2920">
        <v>2575084.8421874298</v>
      </c>
      <c r="F2920">
        <f t="shared" si="275"/>
        <v>6.833333333333333</v>
      </c>
      <c r="G2920">
        <f t="shared" si="276"/>
        <v>6.4107915424594735</v>
      </c>
    </row>
    <row r="2921" spans="2:7" x14ac:dyDescent="0.25">
      <c r="B2921">
        <v>13</v>
      </c>
      <c r="C2921">
        <v>84</v>
      </c>
      <c r="D2921" t="s">
        <v>2913</v>
      </c>
      <c r="E2921">
        <v>2554815.18219548</v>
      </c>
      <c r="F2921">
        <f t="shared" si="275"/>
        <v>6.916666666666667</v>
      </c>
      <c r="G2921">
        <f t="shared" si="276"/>
        <v>6.4073594883236371</v>
      </c>
    </row>
    <row r="2922" spans="2:7" x14ac:dyDescent="0.25">
      <c r="B2922">
        <v>13</v>
      </c>
      <c r="C2922">
        <v>85</v>
      </c>
      <c r="D2922" t="s">
        <v>2914</v>
      </c>
      <c r="E2922">
        <v>2334507.5058608698</v>
      </c>
      <c r="F2922">
        <f t="shared" si="275"/>
        <v>7</v>
      </c>
      <c r="G2922">
        <f t="shared" si="276"/>
        <v>6.3681952746038206</v>
      </c>
    </row>
    <row r="2923" spans="2:7" x14ac:dyDescent="0.25">
      <c r="B2923">
        <v>13</v>
      </c>
      <c r="C2923">
        <v>86</v>
      </c>
      <c r="D2923" t="s">
        <v>2915</v>
      </c>
      <c r="E2923">
        <v>2345485.87715965</v>
      </c>
      <c r="F2923">
        <f t="shared" si="275"/>
        <v>7.083333333333333</v>
      </c>
      <c r="G2923">
        <f t="shared" si="276"/>
        <v>6.3702328222799371</v>
      </c>
    </row>
    <row r="2924" spans="2:7" x14ac:dyDescent="0.25">
      <c r="B2924">
        <v>13</v>
      </c>
      <c r="C2924">
        <v>87</v>
      </c>
      <c r="D2924" t="s">
        <v>2916</v>
      </c>
      <c r="E2924">
        <v>2474518.22585179</v>
      </c>
      <c r="F2924">
        <f t="shared" si="275"/>
        <v>7.166666666666667</v>
      </c>
      <c r="G2924">
        <f t="shared" si="276"/>
        <v>6.3934906569177183</v>
      </c>
    </row>
    <row r="2925" spans="2:7" x14ac:dyDescent="0.25">
      <c r="B2925">
        <v>13</v>
      </c>
      <c r="C2925">
        <v>88</v>
      </c>
      <c r="D2925" t="s">
        <v>2917</v>
      </c>
      <c r="E2925">
        <v>2601390.90821173</v>
      </c>
      <c r="F2925">
        <f t="shared" si="275"/>
        <v>7.25</v>
      </c>
      <c r="G2925">
        <f t="shared" si="276"/>
        <v>6.4152056180640473</v>
      </c>
    </row>
    <row r="2926" spans="2:7" x14ac:dyDescent="0.25">
      <c r="B2926">
        <v>13</v>
      </c>
      <c r="C2926">
        <v>89</v>
      </c>
      <c r="D2926" t="s">
        <v>2918</v>
      </c>
      <c r="E2926">
        <v>2370432.00418281</v>
      </c>
      <c r="F2926">
        <f t="shared" si="275"/>
        <v>7.333333333333333</v>
      </c>
      <c r="G2926">
        <f t="shared" si="276"/>
        <v>6.3748275021009864</v>
      </c>
    </row>
    <row r="2927" spans="2:7" x14ac:dyDescent="0.25">
      <c r="B2927">
        <v>13</v>
      </c>
      <c r="C2927">
        <v>90</v>
      </c>
      <c r="D2927" t="s">
        <v>2919</v>
      </c>
      <c r="E2927">
        <v>2751930.2866076902</v>
      </c>
      <c r="F2927">
        <f t="shared" si="275"/>
        <v>7.416666666666667</v>
      </c>
      <c r="G2927">
        <f t="shared" si="276"/>
        <v>6.4396374279191866</v>
      </c>
    </row>
    <row r="2928" spans="2:7" x14ac:dyDescent="0.25">
      <c r="B2928">
        <v>13</v>
      </c>
      <c r="C2928">
        <v>91</v>
      </c>
      <c r="D2928" t="s">
        <v>2920</v>
      </c>
      <c r="E2928">
        <v>2397859.0309163802</v>
      </c>
      <c r="F2928">
        <f t="shared" si="275"/>
        <v>7.5</v>
      </c>
      <c r="G2928">
        <f t="shared" si="276"/>
        <v>6.3798236475306735</v>
      </c>
    </row>
    <row r="2929" spans="2:7" x14ac:dyDescent="0.25">
      <c r="B2929">
        <v>13</v>
      </c>
      <c r="C2929">
        <v>92</v>
      </c>
      <c r="D2929" t="s">
        <v>2921</v>
      </c>
      <c r="E2929">
        <v>2202655.5575673999</v>
      </c>
      <c r="F2929">
        <f t="shared" si="275"/>
        <v>7.583333333333333</v>
      </c>
      <c r="G2929">
        <f t="shared" si="276"/>
        <v>6.3429465892327919</v>
      </c>
    </row>
    <row r="2930" spans="2:7" x14ac:dyDescent="0.25">
      <c r="B2930">
        <v>13</v>
      </c>
      <c r="C2930">
        <v>93</v>
      </c>
      <c r="D2930" t="s">
        <v>2922</v>
      </c>
      <c r="E2930">
        <v>2231338.0540984999</v>
      </c>
      <c r="F2930">
        <f t="shared" si="275"/>
        <v>7.666666666666667</v>
      </c>
      <c r="G2930">
        <f t="shared" si="276"/>
        <v>6.3485653721249644</v>
      </c>
    </row>
    <row r="2931" spans="2:7" x14ac:dyDescent="0.25">
      <c r="B2931">
        <v>13</v>
      </c>
      <c r="C2931">
        <v>94</v>
      </c>
      <c r="D2931" t="s">
        <v>2923</v>
      </c>
      <c r="E2931">
        <v>2276106.6887916098</v>
      </c>
      <c r="F2931">
        <f t="shared" si="275"/>
        <v>7.75</v>
      </c>
      <c r="G2931">
        <f t="shared" si="276"/>
        <v>6.3571926150462046</v>
      </c>
    </row>
    <row r="2932" spans="2:7" x14ac:dyDescent="0.25">
      <c r="B2932">
        <v>13</v>
      </c>
      <c r="C2932">
        <v>95</v>
      </c>
      <c r="D2932" t="s">
        <v>2924</v>
      </c>
      <c r="E2932">
        <v>2114807.8278507702</v>
      </c>
      <c r="F2932">
        <f t="shared" si="275"/>
        <v>7.833333333333333</v>
      </c>
      <c r="G2932">
        <f t="shared" si="276"/>
        <v>6.3252709092544013</v>
      </c>
    </row>
    <row r="2933" spans="2:7" x14ac:dyDescent="0.25">
      <c r="B2933">
        <v>13</v>
      </c>
      <c r="C2933">
        <v>96</v>
      </c>
      <c r="D2933" t="s">
        <v>2925</v>
      </c>
      <c r="E2933">
        <v>2363244.0161379902</v>
      </c>
      <c r="F2933">
        <f t="shared" si="275"/>
        <v>7.916666666666667</v>
      </c>
      <c r="G2933">
        <f t="shared" si="276"/>
        <v>6.3735085669099112</v>
      </c>
    </row>
    <row r="2934" spans="2:7" x14ac:dyDescent="0.25">
      <c r="B2934">
        <v>13</v>
      </c>
      <c r="C2934">
        <v>97</v>
      </c>
      <c r="D2934" t="s">
        <v>2926</v>
      </c>
      <c r="E2934">
        <v>2091436.14643397</v>
      </c>
      <c r="F2934">
        <f t="shared" si="275"/>
        <v>8</v>
      </c>
      <c r="G2934">
        <f t="shared" si="276"/>
        <v>6.3204446096889644</v>
      </c>
    </row>
    <row r="2935" spans="2:7" x14ac:dyDescent="0.25">
      <c r="B2935">
        <v>13</v>
      </c>
      <c r="C2935">
        <v>98</v>
      </c>
      <c r="D2935" t="s">
        <v>2927</v>
      </c>
      <c r="E2935">
        <v>2391853.9915686701</v>
      </c>
      <c r="F2935">
        <f t="shared" si="275"/>
        <v>8.0833333333333339</v>
      </c>
      <c r="G2935">
        <f t="shared" si="276"/>
        <v>6.3787346650356795</v>
      </c>
    </row>
    <row r="2936" spans="2:7" x14ac:dyDescent="0.25">
      <c r="B2936">
        <v>13</v>
      </c>
      <c r="C2936">
        <v>99</v>
      </c>
      <c r="D2936" t="s">
        <v>2928</v>
      </c>
      <c r="E2936">
        <v>2489248.7345465599</v>
      </c>
      <c r="F2936">
        <f t="shared" si="275"/>
        <v>8.1666666666666661</v>
      </c>
      <c r="G2936">
        <f t="shared" si="276"/>
        <v>6.3960682950191101</v>
      </c>
    </row>
    <row r="2937" spans="2:7" x14ac:dyDescent="0.25">
      <c r="B2937">
        <v>13</v>
      </c>
      <c r="C2937">
        <v>100</v>
      </c>
      <c r="D2937" t="s">
        <v>2929</v>
      </c>
      <c r="E2937">
        <v>2127276.7761536902</v>
      </c>
      <c r="F2937">
        <f t="shared" si="275"/>
        <v>8.25</v>
      </c>
      <c r="G2937">
        <f t="shared" si="276"/>
        <v>6.3278239988525522</v>
      </c>
    </row>
    <row r="2938" spans="2:7" x14ac:dyDescent="0.25">
      <c r="B2938">
        <v>13</v>
      </c>
      <c r="C2938">
        <v>101</v>
      </c>
      <c r="D2938" t="s">
        <v>2930</v>
      </c>
      <c r="E2938">
        <v>2580329.0057739499</v>
      </c>
      <c r="F2938">
        <f t="shared" si="275"/>
        <v>8.3333333333333339</v>
      </c>
      <c r="G2938">
        <f t="shared" si="276"/>
        <v>6.4116750843672721</v>
      </c>
    </row>
    <row r="2939" spans="2:7" x14ac:dyDescent="0.25">
      <c r="B2939">
        <v>13</v>
      </c>
      <c r="C2939">
        <v>102</v>
      </c>
      <c r="D2939" t="s">
        <v>2931</v>
      </c>
      <c r="E2939">
        <v>2466681.6712883301</v>
      </c>
      <c r="F2939">
        <f t="shared" si="275"/>
        <v>8.4166666666666661</v>
      </c>
      <c r="G2939">
        <f t="shared" si="276"/>
        <v>6.392113106796951</v>
      </c>
    </row>
    <row r="2940" spans="2:7" x14ac:dyDescent="0.25">
      <c r="B2940">
        <v>13</v>
      </c>
      <c r="C2940">
        <v>103</v>
      </c>
      <c r="D2940" t="s">
        <v>2932</v>
      </c>
      <c r="E2940">
        <v>2523215.2272752798</v>
      </c>
      <c r="F2940">
        <f t="shared" si="275"/>
        <v>8.5</v>
      </c>
      <c r="G2940">
        <f t="shared" si="276"/>
        <v>6.4019542969033729</v>
      </c>
    </row>
    <row r="2941" spans="2:7" x14ac:dyDescent="0.25">
      <c r="B2941">
        <v>13</v>
      </c>
      <c r="C2941">
        <v>104</v>
      </c>
      <c r="D2941" t="s">
        <v>2933</v>
      </c>
      <c r="E2941">
        <v>2212595.4175802502</v>
      </c>
      <c r="F2941">
        <f t="shared" si="275"/>
        <v>8.5833333333333339</v>
      </c>
      <c r="G2941">
        <f t="shared" si="276"/>
        <v>6.3449020086060379</v>
      </c>
    </row>
    <row r="2942" spans="2:7" x14ac:dyDescent="0.25">
      <c r="B2942">
        <v>13</v>
      </c>
      <c r="C2942">
        <v>105</v>
      </c>
      <c r="D2942" t="s">
        <v>2934</v>
      </c>
      <c r="E2942">
        <v>2036783.9706600099</v>
      </c>
      <c r="F2942">
        <f t="shared" si="275"/>
        <v>8.6666666666666661</v>
      </c>
      <c r="G2942">
        <f t="shared" si="276"/>
        <v>6.3089449684574106</v>
      </c>
    </row>
    <row r="2943" spans="2:7" x14ac:dyDescent="0.25">
      <c r="B2943">
        <v>13</v>
      </c>
      <c r="C2943">
        <v>106</v>
      </c>
      <c r="D2943" t="s">
        <v>2935</v>
      </c>
      <c r="E2943">
        <v>2309638.7303263699</v>
      </c>
      <c r="F2943">
        <f t="shared" si="275"/>
        <v>8.75</v>
      </c>
      <c r="G2943">
        <f t="shared" si="276"/>
        <v>6.3635440536168595</v>
      </c>
    </row>
    <row r="2944" spans="2:7" x14ac:dyDescent="0.25">
      <c r="B2944">
        <v>13</v>
      </c>
      <c r="C2944">
        <v>107</v>
      </c>
      <c r="D2944" t="s">
        <v>2936</v>
      </c>
      <c r="E2944">
        <v>2025389.8504702901</v>
      </c>
      <c r="F2944">
        <f t="shared" si="275"/>
        <v>8.8333333333333339</v>
      </c>
      <c r="G2944">
        <f t="shared" si="276"/>
        <v>6.3065086293346084</v>
      </c>
    </row>
    <row r="2945" spans="2:7" x14ac:dyDescent="0.25">
      <c r="B2945">
        <v>13</v>
      </c>
      <c r="C2945">
        <v>108</v>
      </c>
      <c r="D2945" t="s">
        <v>2937</v>
      </c>
      <c r="E2945">
        <v>2024007.14644191</v>
      </c>
      <c r="F2945">
        <f t="shared" si="275"/>
        <v>8.9166666666666661</v>
      </c>
      <c r="G2945">
        <f t="shared" si="276"/>
        <v>6.3062120415940495</v>
      </c>
    </row>
    <row r="2946" spans="2:7" x14ac:dyDescent="0.25">
      <c r="B2946">
        <v>13</v>
      </c>
      <c r="C2946">
        <v>109</v>
      </c>
      <c r="D2946" t="s">
        <v>2938</v>
      </c>
      <c r="E2946">
        <v>2284462.4668446602</v>
      </c>
      <c r="F2946">
        <f t="shared" si="275"/>
        <v>9</v>
      </c>
      <c r="G2946">
        <f t="shared" si="276"/>
        <v>6.3587840270990306</v>
      </c>
    </row>
    <row r="2947" spans="2:7" x14ac:dyDescent="0.25">
      <c r="B2947">
        <v>13</v>
      </c>
      <c r="C2947">
        <v>110</v>
      </c>
      <c r="D2947" t="s">
        <v>2939</v>
      </c>
      <c r="E2947">
        <v>2329558.4285691702</v>
      </c>
      <c r="F2947">
        <f t="shared" si="275"/>
        <v>9.0833333333333339</v>
      </c>
      <c r="G2947">
        <f t="shared" si="276"/>
        <v>6.3672736076311818</v>
      </c>
    </row>
    <row r="2948" spans="2:7" x14ac:dyDescent="0.25">
      <c r="B2948">
        <v>13</v>
      </c>
      <c r="C2948">
        <v>111</v>
      </c>
      <c r="D2948" t="s">
        <v>2940</v>
      </c>
      <c r="E2948">
        <v>2460513.7000059802</v>
      </c>
      <c r="F2948">
        <f t="shared" si="275"/>
        <v>9.1666666666666661</v>
      </c>
      <c r="G2948">
        <f t="shared" si="276"/>
        <v>6.3910257875048018</v>
      </c>
    </row>
    <row r="2949" spans="2:7" x14ac:dyDescent="0.25">
      <c r="B2949">
        <v>13</v>
      </c>
      <c r="C2949">
        <v>112</v>
      </c>
      <c r="D2949" t="s">
        <v>2941</v>
      </c>
      <c r="E2949">
        <v>2468435.61386347</v>
      </c>
      <c r="F2949">
        <f t="shared" si="275"/>
        <v>9.25</v>
      </c>
      <c r="G2949">
        <f t="shared" si="276"/>
        <v>6.3924218036606799</v>
      </c>
    </row>
    <row r="2950" spans="2:7" x14ac:dyDescent="0.25">
      <c r="B2950">
        <v>13</v>
      </c>
      <c r="C2950">
        <v>113</v>
      </c>
      <c r="D2950" t="s">
        <v>2942</v>
      </c>
      <c r="E2950">
        <v>2300708.9649772602</v>
      </c>
      <c r="F2950">
        <f t="shared" si="275"/>
        <v>9.3333333333333339</v>
      </c>
      <c r="G2950">
        <f t="shared" si="276"/>
        <v>6.3618616847710214</v>
      </c>
    </row>
    <row r="2951" spans="2:7" x14ac:dyDescent="0.25">
      <c r="B2951">
        <v>13</v>
      </c>
      <c r="C2951">
        <v>114</v>
      </c>
      <c r="D2951" t="s">
        <v>2943</v>
      </c>
      <c r="E2951">
        <v>2399737.76139748</v>
      </c>
      <c r="F2951">
        <f t="shared" si="275"/>
        <v>9.4166666666666661</v>
      </c>
      <c r="G2951">
        <f t="shared" si="276"/>
        <v>6.3801637854613729</v>
      </c>
    </row>
    <row r="2952" spans="2:7" x14ac:dyDescent="0.25">
      <c r="B2952">
        <v>13</v>
      </c>
      <c r="C2952">
        <v>115</v>
      </c>
      <c r="D2952" t="s">
        <v>2944</v>
      </c>
      <c r="E2952">
        <v>2508033.5814414402</v>
      </c>
      <c r="F2952">
        <f t="shared" si="275"/>
        <v>9.5</v>
      </c>
      <c r="G2952">
        <f t="shared" si="276"/>
        <v>6.3993333472053591</v>
      </c>
    </row>
    <row r="2953" spans="2:7" x14ac:dyDescent="0.25">
      <c r="B2953">
        <v>13</v>
      </c>
      <c r="C2953">
        <v>116</v>
      </c>
      <c r="D2953" t="s">
        <v>2945</v>
      </c>
      <c r="E2953">
        <v>2767374.3993113101</v>
      </c>
      <c r="F2953">
        <f t="shared" si="275"/>
        <v>9.5833333333333339</v>
      </c>
      <c r="G2953">
        <f t="shared" si="276"/>
        <v>6.4420679190091672</v>
      </c>
    </row>
    <row r="2954" spans="2:7" x14ac:dyDescent="0.25">
      <c r="B2954">
        <v>13</v>
      </c>
      <c r="C2954">
        <v>117</v>
      </c>
      <c r="D2954" t="s">
        <v>2946</v>
      </c>
      <c r="E2954">
        <v>2531761.1254414702</v>
      </c>
      <c r="F2954">
        <f t="shared" si="275"/>
        <v>9.6666666666666661</v>
      </c>
      <c r="G2954">
        <f t="shared" si="276"/>
        <v>6.4034227270970687</v>
      </c>
    </row>
    <row r="2955" spans="2:7" x14ac:dyDescent="0.25">
      <c r="B2955">
        <v>13</v>
      </c>
      <c r="C2955">
        <v>118</v>
      </c>
      <c r="D2955" t="s">
        <v>2947</v>
      </c>
      <c r="E2955">
        <v>2565571.2227920499</v>
      </c>
      <c r="F2955">
        <f t="shared" si="275"/>
        <v>9.75</v>
      </c>
      <c r="G2955">
        <f t="shared" si="276"/>
        <v>6.4091840756026768</v>
      </c>
    </row>
    <row r="2956" spans="2:7" x14ac:dyDescent="0.25">
      <c r="B2956">
        <v>13</v>
      </c>
      <c r="C2956">
        <v>119</v>
      </c>
      <c r="D2956" t="s">
        <v>2948</v>
      </c>
      <c r="E2956">
        <v>2780836.527799</v>
      </c>
      <c r="F2956">
        <f t="shared" si="275"/>
        <v>9.8333333333333339</v>
      </c>
      <c r="G2956">
        <f t="shared" si="276"/>
        <v>6.4441754595000713</v>
      </c>
    </row>
    <row r="2957" spans="2:7" x14ac:dyDescent="0.25">
      <c r="B2957">
        <v>13</v>
      </c>
      <c r="C2957">
        <v>120</v>
      </c>
      <c r="D2957" t="s">
        <v>2949</v>
      </c>
      <c r="E2957">
        <v>2417113.1525565302</v>
      </c>
      <c r="F2957">
        <f t="shared" si="275"/>
        <v>9.9166666666666661</v>
      </c>
      <c r="G2957">
        <f t="shared" si="276"/>
        <v>6.3832969815539737</v>
      </c>
    </row>
    <row r="2958" spans="2:7" x14ac:dyDescent="0.25">
      <c r="B2958">
        <v>13</v>
      </c>
      <c r="C2958">
        <v>121</v>
      </c>
      <c r="D2958" t="s">
        <v>2950</v>
      </c>
      <c r="E2958">
        <v>2958539.43251757</v>
      </c>
      <c r="F2958">
        <f t="shared" si="275"/>
        <v>10</v>
      </c>
      <c r="G2958">
        <f t="shared" si="276"/>
        <v>6.4710773620905231</v>
      </c>
    </row>
    <row r="2959" spans="2:7" x14ac:dyDescent="0.25">
      <c r="B2959">
        <v>13</v>
      </c>
      <c r="C2959">
        <v>122</v>
      </c>
      <c r="D2959" t="s">
        <v>2951</v>
      </c>
      <c r="E2959">
        <v>2813534.1216939501</v>
      </c>
      <c r="F2959">
        <f t="shared" si="275"/>
        <v>10.083333333333334</v>
      </c>
      <c r="G2959">
        <f t="shared" si="276"/>
        <v>6.4492521865145491</v>
      </c>
    </row>
    <row r="2960" spans="2:7" x14ac:dyDescent="0.25">
      <c r="B2960">
        <v>13</v>
      </c>
      <c r="C2960">
        <v>123</v>
      </c>
      <c r="D2960" t="s">
        <v>2952</v>
      </c>
      <c r="E2960">
        <v>2683635.3972680098</v>
      </c>
      <c r="F2960">
        <f t="shared" si="275"/>
        <v>10.166666666666666</v>
      </c>
      <c r="G2960">
        <f t="shared" si="276"/>
        <v>6.4287235116047805</v>
      </c>
    </row>
    <row r="2961" spans="2:7" x14ac:dyDescent="0.25">
      <c r="B2961">
        <v>13</v>
      </c>
      <c r="C2961">
        <v>124</v>
      </c>
      <c r="D2961" t="s">
        <v>2953</v>
      </c>
      <c r="E2961">
        <v>2627282.5177031402</v>
      </c>
      <c r="F2961">
        <f t="shared" si="275"/>
        <v>10.25</v>
      </c>
      <c r="G2961">
        <f t="shared" si="276"/>
        <v>6.4195067759769318</v>
      </c>
    </row>
    <row r="2962" spans="2:7" x14ac:dyDescent="0.25">
      <c r="B2962">
        <v>13</v>
      </c>
      <c r="C2962">
        <v>125</v>
      </c>
      <c r="D2962" t="s">
        <v>2954</v>
      </c>
      <c r="E2962">
        <v>2797206.25916408</v>
      </c>
      <c r="F2962">
        <f t="shared" si="275"/>
        <v>10.333333333333334</v>
      </c>
      <c r="G2962">
        <f t="shared" si="276"/>
        <v>6.4467244913676369</v>
      </c>
    </row>
    <row r="2963" spans="2:7" x14ac:dyDescent="0.25">
      <c r="B2963">
        <v>13</v>
      </c>
      <c r="C2963">
        <v>126</v>
      </c>
      <c r="D2963" t="s">
        <v>2955</v>
      </c>
      <c r="E2963">
        <v>2986395.9863843</v>
      </c>
      <c r="F2963">
        <f t="shared" ref="F2963:F3026" si="277">(C2963-1)*5/60</f>
        <v>10.416666666666666</v>
      </c>
      <c r="G2963">
        <f t="shared" ref="G2963:G3026" si="278">LOG10(E2963)</f>
        <v>6.4751473932414729</v>
      </c>
    </row>
    <row r="2964" spans="2:7" x14ac:dyDescent="0.25">
      <c r="B2964">
        <v>13</v>
      </c>
      <c r="C2964">
        <v>127</v>
      </c>
      <c r="D2964" t="s">
        <v>2956</v>
      </c>
      <c r="E2964">
        <v>2336646.5441731298</v>
      </c>
      <c r="F2964">
        <f t="shared" si="277"/>
        <v>10.5</v>
      </c>
      <c r="G2964">
        <f t="shared" si="278"/>
        <v>6.3685930232503338</v>
      </c>
    </row>
    <row r="2965" spans="2:7" x14ac:dyDescent="0.25">
      <c r="B2965">
        <v>13</v>
      </c>
      <c r="C2965">
        <v>128</v>
      </c>
      <c r="D2965" t="s">
        <v>2957</v>
      </c>
      <c r="E2965">
        <v>2827526.9049354298</v>
      </c>
      <c r="F2965">
        <f t="shared" si="277"/>
        <v>10.583333333333334</v>
      </c>
      <c r="G2965">
        <f t="shared" si="278"/>
        <v>6.451406746085345</v>
      </c>
    </row>
    <row r="2966" spans="2:7" x14ac:dyDescent="0.25">
      <c r="B2966">
        <v>13</v>
      </c>
      <c r="C2966">
        <v>129</v>
      </c>
      <c r="D2966" t="s">
        <v>2958</v>
      </c>
      <c r="E2966">
        <v>2791345.0071175098</v>
      </c>
      <c r="F2966">
        <f t="shared" si="277"/>
        <v>10.666666666666666</v>
      </c>
      <c r="G2966">
        <f t="shared" si="278"/>
        <v>6.4458135181178928</v>
      </c>
    </row>
    <row r="2967" spans="2:7" x14ac:dyDescent="0.25">
      <c r="B2967">
        <v>13</v>
      </c>
      <c r="C2967">
        <v>130</v>
      </c>
      <c r="D2967" t="s">
        <v>2959</v>
      </c>
      <c r="E2967">
        <v>2780646.9863421898</v>
      </c>
      <c r="F2967">
        <f t="shared" si="277"/>
        <v>10.75</v>
      </c>
      <c r="G2967">
        <f t="shared" si="278"/>
        <v>6.4441458570356902</v>
      </c>
    </row>
    <row r="2968" spans="2:7" x14ac:dyDescent="0.25">
      <c r="B2968">
        <v>13</v>
      </c>
      <c r="C2968">
        <v>131</v>
      </c>
      <c r="D2968" t="s">
        <v>2960</v>
      </c>
      <c r="E2968">
        <v>2719226.0779623101</v>
      </c>
      <c r="F2968">
        <f t="shared" si="277"/>
        <v>10.833333333333334</v>
      </c>
      <c r="G2968">
        <f t="shared" si="278"/>
        <v>6.4344453165723641</v>
      </c>
    </row>
    <row r="2969" spans="2:7" x14ac:dyDescent="0.25">
      <c r="B2969">
        <v>13</v>
      </c>
      <c r="C2969">
        <v>132</v>
      </c>
      <c r="D2969" t="s">
        <v>2961</v>
      </c>
      <c r="E2969">
        <v>2412845.7600203902</v>
      </c>
      <c r="F2969">
        <f t="shared" si="277"/>
        <v>10.916666666666666</v>
      </c>
      <c r="G2969">
        <f t="shared" si="278"/>
        <v>6.3825295607347297</v>
      </c>
    </row>
    <row r="2970" spans="2:7" x14ac:dyDescent="0.25">
      <c r="B2970">
        <v>13</v>
      </c>
      <c r="C2970">
        <v>133</v>
      </c>
      <c r="D2970" t="s">
        <v>2962</v>
      </c>
      <c r="E2970">
        <v>2433397.0977042001</v>
      </c>
      <c r="F2970">
        <f t="shared" si="277"/>
        <v>11</v>
      </c>
      <c r="G2970">
        <f t="shared" si="278"/>
        <v>6.3862129857370595</v>
      </c>
    </row>
    <row r="2971" spans="2:7" x14ac:dyDescent="0.25">
      <c r="B2971">
        <v>13</v>
      </c>
      <c r="C2971">
        <v>134</v>
      </c>
      <c r="D2971" t="s">
        <v>2963</v>
      </c>
      <c r="E2971">
        <v>2762205.7363889101</v>
      </c>
      <c r="F2971">
        <f t="shared" si="277"/>
        <v>11.083333333333334</v>
      </c>
      <c r="G2971">
        <f t="shared" si="278"/>
        <v>6.4412560228489948</v>
      </c>
    </row>
    <row r="2972" spans="2:7" x14ac:dyDescent="0.25">
      <c r="B2972">
        <v>13</v>
      </c>
      <c r="C2972">
        <v>135</v>
      </c>
      <c r="D2972" t="s">
        <v>2964</v>
      </c>
      <c r="E2972">
        <v>2392780.2974786302</v>
      </c>
      <c r="F2972">
        <f t="shared" si="277"/>
        <v>11.166666666666666</v>
      </c>
      <c r="G2972">
        <f t="shared" si="278"/>
        <v>6.3789028239903551</v>
      </c>
    </row>
    <row r="2973" spans="2:7" x14ac:dyDescent="0.25">
      <c r="B2973">
        <v>13</v>
      </c>
      <c r="C2973">
        <v>136</v>
      </c>
      <c r="D2973" t="s">
        <v>2965</v>
      </c>
      <c r="E2973">
        <v>2276496.78959325</v>
      </c>
      <c r="F2973">
        <f t="shared" si="277"/>
        <v>11.25</v>
      </c>
      <c r="G2973">
        <f t="shared" si="278"/>
        <v>6.3572670421852058</v>
      </c>
    </row>
    <row r="2974" spans="2:7" x14ac:dyDescent="0.25">
      <c r="B2974">
        <v>13</v>
      </c>
      <c r="C2974">
        <v>137</v>
      </c>
      <c r="D2974" t="s">
        <v>2966</v>
      </c>
      <c r="E2974">
        <v>2732861.0117709399</v>
      </c>
      <c r="F2974">
        <f t="shared" si="277"/>
        <v>11.333333333333334</v>
      </c>
      <c r="G2974">
        <f t="shared" si="278"/>
        <v>6.4366175448445633</v>
      </c>
    </row>
    <row r="2975" spans="2:7" x14ac:dyDescent="0.25">
      <c r="B2975">
        <v>13</v>
      </c>
      <c r="C2975">
        <v>138</v>
      </c>
      <c r="D2975" t="s">
        <v>2967</v>
      </c>
      <c r="E2975">
        <v>2985573.0452391198</v>
      </c>
      <c r="F2975">
        <f t="shared" si="277"/>
        <v>11.416666666666666</v>
      </c>
      <c r="G2975">
        <f t="shared" si="278"/>
        <v>6.4750277011269786</v>
      </c>
    </row>
    <row r="2976" spans="2:7" x14ac:dyDescent="0.25">
      <c r="B2976">
        <v>13</v>
      </c>
      <c r="C2976">
        <v>139</v>
      </c>
      <c r="D2976" t="s">
        <v>2968</v>
      </c>
      <c r="E2976">
        <v>2231759.4935799399</v>
      </c>
      <c r="F2976">
        <f t="shared" si="277"/>
        <v>11.5</v>
      </c>
      <c r="G2976">
        <f t="shared" si="278"/>
        <v>6.3486473908753203</v>
      </c>
    </row>
    <row r="2977" spans="2:7" x14ac:dyDescent="0.25">
      <c r="B2977">
        <v>13</v>
      </c>
      <c r="C2977">
        <v>140</v>
      </c>
      <c r="D2977" t="s">
        <v>2969</v>
      </c>
      <c r="E2977">
        <v>2399146.9908211702</v>
      </c>
      <c r="F2977">
        <f t="shared" si="277"/>
        <v>11.583333333333334</v>
      </c>
      <c r="G2977">
        <f t="shared" si="278"/>
        <v>6.3800568571161813</v>
      </c>
    </row>
    <row r="2978" spans="2:7" x14ac:dyDescent="0.25">
      <c r="B2978">
        <v>13</v>
      </c>
      <c r="C2978">
        <v>141</v>
      </c>
      <c r="D2978" t="s">
        <v>2970</v>
      </c>
      <c r="E2978">
        <v>2214578.0286497301</v>
      </c>
      <c r="F2978">
        <f t="shared" si="277"/>
        <v>11.666666666666666</v>
      </c>
      <c r="G2978">
        <f t="shared" si="278"/>
        <v>6.3452909868628211</v>
      </c>
    </row>
    <row r="2979" spans="2:7" x14ac:dyDescent="0.25">
      <c r="B2979">
        <v>13</v>
      </c>
      <c r="C2979">
        <v>142</v>
      </c>
      <c r="D2979" t="s">
        <v>2971</v>
      </c>
      <c r="E2979">
        <v>2358515.0127794701</v>
      </c>
      <c r="F2979">
        <f t="shared" si="277"/>
        <v>11.75</v>
      </c>
      <c r="G2979">
        <f t="shared" si="278"/>
        <v>6.3726386450279922</v>
      </c>
    </row>
    <row r="2980" spans="2:7" x14ac:dyDescent="0.25">
      <c r="B2980">
        <v>13</v>
      </c>
      <c r="C2980">
        <v>143</v>
      </c>
      <c r="D2980" t="s">
        <v>2972</v>
      </c>
      <c r="E2980">
        <v>2746086.4057103698</v>
      </c>
      <c r="F2980">
        <f t="shared" si="277"/>
        <v>11.833333333333334</v>
      </c>
      <c r="G2980">
        <f t="shared" si="278"/>
        <v>6.4387141982076708</v>
      </c>
    </row>
    <row r="2981" spans="2:7" x14ac:dyDescent="0.25">
      <c r="B2981">
        <v>13</v>
      </c>
      <c r="C2981">
        <v>144</v>
      </c>
      <c r="D2981" t="s">
        <v>2973</v>
      </c>
      <c r="E2981">
        <v>2411245.0432627099</v>
      </c>
      <c r="F2981">
        <f t="shared" si="277"/>
        <v>11.916666666666666</v>
      </c>
      <c r="G2981">
        <f t="shared" si="278"/>
        <v>6.3822413478843449</v>
      </c>
    </row>
    <row r="2982" spans="2:7" x14ac:dyDescent="0.25">
      <c r="B2982">
        <v>13</v>
      </c>
      <c r="C2982">
        <v>145</v>
      </c>
      <c r="D2982" t="s">
        <v>2974</v>
      </c>
      <c r="E2982">
        <v>2105016.8138981499</v>
      </c>
      <c r="F2982">
        <f t="shared" si="277"/>
        <v>12</v>
      </c>
      <c r="G2982">
        <f t="shared" si="278"/>
        <v>6.3232555691284675</v>
      </c>
    </row>
    <row r="2983" spans="2:7" x14ac:dyDescent="0.25">
      <c r="B2983">
        <v>13</v>
      </c>
      <c r="C2983">
        <v>146</v>
      </c>
      <c r="D2983" t="s">
        <v>2975</v>
      </c>
      <c r="E2983">
        <v>2152229.2144619599</v>
      </c>
      <c r="F2983">
        <f t="shared" si="277"/>
        <v>12.083333333333334</v>
      </c>
      <c r="G2983">
        <f t="shared" si="278"/>
        <v>6.3328885222336222</v>
      </c>
    </row>
    <row r="2984" spans="2:7" x14ac:dyDescent="0.25">
      <c r="B2984">
        <v>13</v>
      </c>
      <c r="C2984">
        <v>147</v>
      </c>
      <c r="D2984" t="s">
        <v>2976</v>
      </c>
      <c r="E2984">
        <v>2517437.3754626</v>
      </c>
      <c r="F2984">
        <f t="shared" si="277"/>
        <v>12.166666666666666</v>
      </c>
      <c r="G2984">
        <f t="shared" si="278"/>
        <v>6.4009586757184822</v>
      </c>
    </row>
    <row r="2985" spans="2:7" x14ac:dyDescent="0.25">
      <c r="B2985">
        <v>13</v>
      </c>
      <c r="C2985">
        <v>148</v>
      </c>
      <c r="D2985" t="s">
        <v>2977</v>
      </c>
      <c r="E2985">
        <v>1893247.4459273</v>
      </c>
      <c r="F2985">
        <f t="shared" si="277"/>
        <v>12.25</v>
      </c>
      <c r="G2985">
        <f t="shared" si="278"/>
        <v>6.2772073796150032</v>
      </c>
    </row>
    <row r="2986" spans="2:7" x14ac:dyDescent="0.25">
      <c r="B2986">
        <v>13</v>
      </c>
      <c r="C2986">
        <v>149</v>
      </c>
      <c r="D2986" t="s">
        <v>2978</v>
      </c>
      <c r="E2986">
        <v>2253336.9571865899</v>
      </c>
      <c r="F2986">
        <f t="shared" si="277"/>
        <v>12.333333333333334</v>
      </c>
      <c r="G2986">
        <f t="shared" si="278"/>
        <v>6.3528261396620058</v>
      </c>
    </row>
    <row r="2987" spans="2:7" x14ac:dyDescent="0.25">
      <c r="B2987">
        <v>13</v>
      </c>
      <c r="C2987">
        <v>150</v>
      </c>
      <c r="D2987" t="s">
        <v>2979</v>
      </c>
      <c r="E2987">
        <v>2356495.2232589698</v>
      </c>
      <c r="F2987">
        <f t="shared" si="277"/>
        <v>12.416666666666666</v>
      </c>
      <c r="G2987">
        <f t="shared" si="278"/>
        <v>6.372266563758556</v>
      </c>
    </row>
    <row r="2988" spans="2:7" x14ac:dyDescent="0.25">
      <c r="B2988">
        <v>13</v>
      </c>
      <c r="C2988">
        <v>151</v>
      </c>
      <c r="D2988" t="s">
        <v>2980</v>
      </c>
      <c r="E2988">
        <v>2134844.0725026699</v>
      </c>
      <c r="F2988">
        <f t="shared" si="277"/>
        <v>12.5</v>
      </c>
      <c r="G2988">
        <f t="shared" si="278"/>
        <v>6.3293661599583908</v>
      </c>
    </row>
    <row r="2989" spans="2:7" x14ac:dyDescent="0.25">
      <c r="B2989">
        <v>13</v>
      </c>
      <c r="C2989">
        <v>152</v>
      </c>
      <c r="D2989" t="s">
        <v>2981</v>
      </c>
      <c r="E2989">
        <v>2316973.8515554201</v>
      </c>
      <c r="F2989">
        <f t="shared" si="277"/>
        <v>12.583333333333334</v>
      </c>
      <c r="G2989">
        <f t="shared" si="278"/>
        <v>6.3649211325429871</v>
      </c>
    </row>
    <row r="2990" spans="2:7" x14ac:dyDescent="0.25">
      <c r="B2990">
        <v>13</v>
      </c>
      <c r="C2990">
        <v>153</v>
      </c>
      <c r="D2990" t="s">
        <v>2982</v>
      </c>
      <c r="E2990">
        <v>1983110.68013022</v>
      </c>
      <c r="F2990">
        <f t="shared" si="277"/>
        <v>12.666666666666666</v>
      </c>
      <c r="G2990">
        <f t="shared" si="278"/>
        <v>6.2973469534531201</v>
      </c>
    </row>
    <row r="2991" spans="2:7" x14ac:dyDescent="0.25">
      <c r="B2991">
        <v>13</v>
      </c>
      <c r="C2991">
        <v>154</v>
      </c>
      <c r="D2991" t="s">
        <v>2983</v>
      </c>
      <c r="E2991">
        <v>2108356.9786441498</v>
      </c>
      <c r="F2991">
        <f t="shared" si="277"/>
        <v>12.75</v>
      </c>
      <c r="G2991">
        <f t="shared" si="278"/>
        <v>6.3239441457861032</v>
      </c>
    </row>
    <row r="2992" spans="2:7" x14ac:dyDescent="0.25">
      <c r="B2992">
        <v>13</v>
      </c>
      <c r="C2992">
        <v>155</v>
      </c>
      <c r="D2992" t="s">
        <v>2984</v>
      </c>
      <c r="E2992">
        <v>2390807.7673225501</v>
      </c>
      <c r="F2992">
        <f t="shared" si="277"/>
        <v>12.833333333333334</v>
      </c>
      <c r="G2992">
        <f t="shared" si="278"/>
        <v>6.3785446581118874</v>
      </c>
    </row>
    <row r="2993" spans="2:7" x14ac:dyDescent="0.25">
      <c r="B2993">
        <v>13</v>
      </c>
      <c r="C2993">
        <v>156</v>
      </c>
      <c r="D2993" t="s">
        <v>2985</v>
      </c>
      <c r="E2993">
        <v>2300998.97844277</v>
      </c>
      <c r="F2993">
        <f t="shared" si="277"/>
        <v>12.916666666666666</v>
      </c>
      <c r="G2993">
        <f t="shared" si="278"/>
        <v>6.3619164258582277</v>
      </c>
    </row>
    <row r="2994" spans="2:7" x14ac:dyDescent="0.25">
      <c r="B2994">
        <v>13</v>
      </c>
      <c r="C2994">
        <v>157</v>
      </c>
      <c r="D2994" t="s">
        <v>2986</v>
      </c>
      <c r="E2994">
        <v>2007116.0867369401</v>
      </c>
      <c r="F2994">
        <f t="shared" si="277"/>
        <v>13</v>
      </c>
      <c r="G2994">
        <f t="shared" si="278"/>
        <v>6.3025724917556882</v>
      </c>
    </row>
    <row r="2995" spans="2:7" x14ac:dyDescent="0.25">
      <c r="B2995">
        <v>13</v>
      </c>
      <c r="C2995">
        <v>158</v>
      </c>
      <c r="D2995" t="s">
        <v>2987</v>
      </c>
      <c r="E2995">
        <v>1997076.7865401199</v>
      </c>
      <c r="F2995">
        <f t="shared" si="277"/>
        <v>13.083333333333334</v>
      </c>
      <c r="G2995">
        <f t="shared" si="278"/>
        <v>6.3003947635835438</v>
      </c>
    </row>
    <row r="2996" spans="2:7" x14ac:dyDescent="0.25">
      <c r="B2996">
        <v>13</v>
      </c>
      <c r="C2996">
        <v>159</v>
      </c>
      <c r="D2996" t="s">
        <v>2988</v>
      </c>
      <c r="E2996">
        <v>2027537.0447173601</v>
      </c>
      <c r="F2996">
        <f t="shared" si="277"/>
        <v>13.166666666666666</v>
      </c>
      <c r="G2996">
        <f t="shared" si="278"/>
        <v>6.3069687978619156</v>
      </c>
    </row>
    <row r="2997" spans="2:7" x14ac:dyDescent="0.25">
      <c r="B2997">
        <v>13</v>
      </c>
      <c r="C2997">
        <v>160</v>
      </c>
      <c r="D2997" t="s">
        <v>2989</v>
      </c>
      <c r="E2997">
        <v>2020598.7928544299</v>
      </c>
      <c r="F2997">
        <f t="shared" si="277"/>
        <v>13.25</v>
      </c>
      <c r="G2997">
        <f t="shared" si="278"/>
        <v>6.3054800891971938</v>
      </c>
    </row>
    <row r="2998" spans="2:7" x14ac:dyDescent="0.25">
      <c r="B2998">
        <v>13</v>
      </c>
      <c r="C2998">
        <v>161</v>
      </c>
      <c r="D2998" t="s">
        <v>2990</v>
      </c>
      <c r="E2998">
        <v>2407824.95287447</v>
      </c>
      <c r="F2998">
        <f t="shared" si="277"/>
        <v>13.333333333333334</v>
      </c>
      <c r="G2998">
        <f t="shared" si="278"/>
        <v>6.3816249108399417</v>
      </c>
    </row>
    <row r="2999" spans="2:7" x14ac:dyDescent="0.25">
      <c r="B2999">
        <v>13</v>
      </c>
      <c r="C2999">
        <v>162</v>
      </c>
      <c r="D2999" t="s">
        <v>2991</v>
      </c>
      <c r="E2999">
        <v>2230133.1568521899</v>
      </c>
      <c r="F2999">
        <f t="shared" si="277"/>
        <v>13.416666666666666</v>
      </c>
      <c r="G2999">
        <f t="shared" si="278"/>
        <v>6.3483307946892653</v>
      </c>
    </row>
    <row r="3000" spans="2:7" x14ac:dyDescent="0.25">
      <c r="B3000">
        <v>13</v>
      </c>
      <c r="C3000">
        <v>163</v>
      </c>
      <c r="D3000" t="s">
        <v>2992</v>
      </c>
      <c r="E3000">
        <v>2217167.2873852402</v>
      </c>
      <c r="F3000">
        <f t="shared" si="277"/>
        <v>13.5</v>
      </c>
      <c r="G3000">
        <f t="shared" si="278"/>
        <v>6.3457984622833656</v>
      </c>
    </row>
    <row r="3001" spans="2:7" x14ac:dyDescent="0.25">
      <c r="B3001">
        <v>13</v>
      </c>
      <c r="C3001">
        <v>164</v>
      </c>
      <c r="D3001" t="s">
        <v>2993</v>
      </c>
      <c r="E3001">
        <v>2491298.0486250599</v>
      </c>
      <c r="F3001">
        <f t="shared" si="277"/>
        <v>13.583333333333334</v>
      </c>
      <c r="G3001">
        <f t="shared" si="278"/>
        <v>6.396425687845622</v>
      </c>
    </row>
    <row r="3002" spans="2:7" x14ac:dyDescent="0.25">
      <c r="B3002">
        <v>13</v>
      </c>
      <c r="C3002">
        <v>165</v>
      </c>
      <c r="D3002" t="s">
        <v>2994</v>
      </c>
      <c r="E3002">
        <v>2464926.86419666</v>
      </c>
      <c r="F3002">
        <f t="shared" si="277"/>
        <v>13.666666666666666</v>
      </c>
      <c r="G3002">
        <f t="shared" si="278"/>
        <v>6.3918040380363639</v>
      </c>
    </row>
    <row r="3003" spans="2:7" x14ac:dyDescent="0.25">
      <c r="B3003">
        <v>13</v>
      </c>
      <c r="C3003">
        <v>166</v>
      </c>
      <c r="D3003" t="s">
        <v>2995</v>
      </c>
      <c r="E3003">
        <v>2235006.8813744201</v>
      </c>
      <c r="F3003">
        <f t="shared" si="277"/>
        <v>13.75</v>
      </c>
      <c r="G3003">
        <f t="shared" si="278"/>
        <v>6.3492788646215743</v>
      </c>
    </row>
    <row r="3004" spans="2:7" x14ac:dyDescent="0.25">
      <c r="B3004">
        <v>13</v>
      </c>
      <c r="C3004">
        <v>167</v>
      </c>
      <c r="D3004" t="s">
        <v>2996</v>
      </c>
      <c r="E3004">
        <v>2224850.7010230199</v>
      </c>
      <c r="F3004">
        <f t="shared" si="277"/>
        <v>13.833333333333334</v>
      </c>
      <c r="G3004">
        <f t="shared" si="278"/>
        <v>6.3473008728911759</v>
      </c>
    </row>
    <row r="3005" spans="2:7" x14ac:dyDescent="0.25">
      <c r="B3005">
        <v>13</v>
      </c>
      <c r="C3005">
        <v>168</v>
      </c>
      <c r="D3005" t="s">
        <v>2997</v>
      </c>
      <c r="E3005">
        <v>2132398.6194037702</v>
      </c>
      <c r="F3005">
        <f t="shared" si="277"/>
        <v>13.916666666666666</v>
      </c>
      <c r="G3005">
        <f t="shared" si="278"/>
        <v>6.3288683926741989</v>
      </c>
    </row>
    <row r="3006" spans="2:7" x14ac:dyDescent="0.25">
      <c r="B3006">
        <v>13</v>
      </c>
      <c r="C3006">
        <v>169</v>
      </c>
      <c r="D3006" t="s">
        <v>2998</v>
      </c>
      <c r="E3006">
        <v>1771152.08877556</v>
      </c>
      <c r="F3006">
        <f t="shared" si="277"/>
        <v>14</v>
      </c>
      <c r="G3006">
        <f t="shared" si="278"/>
        <v>6.2482558556451799</v>
      </c>
    </row>
    <row r="3007" spans="2:7" x14ac:dyDescent="0.25">
      <c r="B3007">
        <v>13</v>
      </c>
      <c r="C3007">
        <v>170</v>
      </c>
      <c r="D3007" t="s">
        <v>2999</v>
      </c>
      <c r="E3007">
        <v>2034070.1733037599</v>
      </c>
      <c r="F3007">
        <f t="shared" si="277"/>
        <v>14.083333333333334</v>
      </c>
      <c r="G3007">
        <f t="shared" si="278"/>
        <v>6.3083659315527534</v>
      </c>
    </row>
    <row r="3008" spans="2:7" x14ac:dyDescent="0.25">
      <c r="B3008">
        <v>13</v>
      </c>
      <c r="C3008">
        <v>171</v>
      </c>
      <c r="D3008" t="s">
        <v>3000</v>
      </c>
      <c r="E3008">
        <v>2061525.5663924599</v>
      </c>
      <c r="F3008">
        <f t="shared" si="277"/>
        <v>14.166666666666666</v>
      </c>
      <c r="G3008">
        <f t="shared" si="278"/>
        <v>6.3141887251545095</v>
      </c>
    </row>
    <row r="3009" spans="2:7" x14ac:dyDescent="0.25">
      <c r="B3009">
        <v>13</v>
      </c>
      <c r="C3009">
        <v>172</v>
      </c>
      <c r="D3009" t="s">
        <v>3001</v>
      </c>
      <c r="E3009">
        <v>1983812.35215824</v>
      </c>
      <c r="F3009">
        <f t="shared" si="277"/>
        <v>14.25</v>
      </c>
      <c r="G3009">
        <f t="shared" si="278"/>
        <v>6.2975005900579006</v>
      </c>
    </row>
    <row r="3010" spans="2:7" x14ac:dyDescent="0.25">
      <c r="B3010">
        <v>13</v>
      </c>
      <c r="C3010">
        <v>173</v>
      </c>
      <c r="D3010" t="s">
        <v>3002</v>
      </c>
      <c r="E3010">
        <v>1970904.94150162</v>
      </c>
      <c r="F3010">
        <f t="shared" si="277"/>
        <v>14.333333333333334</v>
      </c>
      <c r="G3010">
        <f t="shared" si="278"/>
        <v>6.2946656783754067</v>
      </c>
    </row>
    <row r="3011" spans="2:7" x14ac:dyDescent="0.25">
      <c r="B3011">
        <v>13</v>
      </c>
      <c r="C3011">
        <v>174</v>
      </c>
      <c r="D3011" t="s">
        <v>3003</v>
      </c>
      <c r="E3011">
        <v>1742396.8138073401</v>
      </c>
      <c r="F3011">
        <f t="shared" si="277"/>
        <v>14.416666666666666</v>
      </c>
      <c r="G3011">
        <f t="shared" si="278"/>
        <v>6.2411470682501093</v>
      </c>
    </row>
    <row r="3012" spans="2:7" x14ac:dyDescent="0.25">
      <c r="B3012">
        <v>13</v>
      </c>
      <c r="C3012">
        <v>175</v>
      </c>
      <c r="D3012" t="s">
        <v>3004</v>
      </c>
      <c r="E3012">
        <v>2013397.5517553301</v>
      </c>
      <c r="F3012">
        <f t="shared" si="277"/>
        <v>14.5</v>
      </c>
      <c r="G3012">
        <f t="shared" si="278"/>
        <v>6.3039295361836842</v>
      </c>
    </row>
    <row r="3013" spans="2:7" x14ac:dyDescent="0.25">
      <c r="B3013">
        <v>13</v>
      </c>
      <c r="C3013">
        <v>176</v>
      </c>
      <c r="D3013" t="s">
        <v>3005</v>
      </c>
      <c r="E3013">
        <v>1942754.0412314199</v>
      </c>
      <c r="F3013">
        <f t="shared" si="277"/>
        <v>14.583333333333334</v>
      </c>
      <c r="G3013">
        <f t="shared" si="278"/>
        <v>6.2884178210334083</v>
      </c>
    </row>
    <row r="3014" spans="2:7" x14ac:dyDescent="0.25">
      <c r="B3014">
        <v>13</v>
      </c>
      <c r="C3014">
        <v>177</v>
      </c>
      <c r="D3014" t="s">
        <v>3006</v>
      </c>
      <c r="E3014">
        <v>1770922.9494868501</v>
      </c>
      <c r="F3014">
        <f t="shared" si="277"/>
        <v>14.666666666666666</v>
      </c>
      <c r="G3014">
        <f t="shared" si="278"/>
        <v>6.2481996660231438</v>
      </c>
    </row>
    <row r="3015" spans="2:7" x14ac:dyDescent="0.25">
      <c r="B3015">
        <v>13</v>
      </c>
      <c r="C3015">
        <v>178</v>
      </c>
      <c r="D3015" t="s">
        <v>3007</v>
      </c>
      <c r="E3015">
        <v>2063961.19825622</v>
      </c>
      <c r="F3015">
        <f t="shared" si="277"/>
        <v>14.75</v>
      </c>
      <c r="G3015">
        <f t="shared" si="278"/>
        <v>6.3147015284485795</v>
      </c>
    </row>
    <row r="3016" spans="2:7" x14ac:dyDescent="0.25">
      <c r="B3016">
        <v>13</v>
      </c>
      <c r="C3016">
        <v>179</v>
      </c>
      <c r="D3016" t="s">
        <v>3008</v>
      </c>
      <c r="E3016">
        <v>1933300.3376699099</v>
      </c>
      <c r="F3016">
        <f t="shared" si="277"/>
        <v>14.833333333333334</v>
      </c>
      <c r="G3016">
        <f t="shared" si="278"/>
        <v>6.2862993267966365</v>
      </c>
    </row>
    <row r="3017" spans="2:7" x14ac:dyDescent="0.25">
      <c r="B3017">
        <v>13</v>
      </c>
      <c r="C3017">
        <v>180</v>
      </c>
      <c r="D3017" t="s">
        <v>3009</v>
      </c>
      <c r="E3017">
        <v>2056613.9689770599</v>
      </c>
      <c r="F3017">
        <f t="shared" si="277"/>
        <v>14.916666666666666</v>
      </c>
      <c r="G3017">
        <f t="shared" si="278"/>
        <v>6.313152781302712</v>
      </c>
    </row>
    <row r="3018" spans="2:7" x14ac:dyDescent="0.25">
      <c r="B3018">
        <v>13</v>
      </c>
      <c r="C3018">
        <v>181</v>
      </c>
      <c r="D3018" t="s">
        <v>3010</v>
      </c>
      <c r="E3018">
        <v>1493392.50817591</v>
      </c>
      <c r="F3018">
        <f t="shared" si="277"/>
        <v>15</v>
      </c>
      <c r="G3018">
        <f t="shared" si="278"/>
        <v>6.1741739682952881</v>
      </c>
    </row>
    <row r="3019" spans="2:7" x14ac:dyDescent="0.25">
      <c r="B3019">
        <v>13</v>
      </c>
      <c r="C3019">
        <v>182</v>
      </c>
      <c r="D3019" t="s">
        <v>3011</v>
      </c>
      <c r="E3019">
        <v>1872716.37726596</v>
      </c>
      <c r="F3019">
        <f t="shared" si="277"/>
        <v>15.083333333333334</v>
      </c>
      <c r="G3019">
        <f t="shared" si="278"/>
        <v>6.2724720084935788</v>
      </c>
    </row>
    <row r="3020" spans="2:7" x14ac:dyDescent="0.25">
      <c r="B3020">
        <v>13</v>
      </c>
      <c r="C3020">
        <v>183</v>
      </c>
      <c r="D3020" t="s">
        <v>3012</v>
      </c>
      <c r="E3020">
        <v>2059247.3361915301</v>
      </c>
      <c r="F3020">
        <f t="shared" si="277"/>
        <v>15.166666666666666</v>
      </c>
      <c r="G3020">
        <f t="shared" si="278"/>
        <v>6.3137085128598898</v>
      </c>
    </row>
    <row r="3021" spans="2:7" x14ac:dyDescent="0.25">
      <c r="B3021">
        <v>13</v>
      </c>
      <c r="C3021">
        <v>184</v>
      </c>
      <c r="D3021" t="s">
        <v>3013</v>
      </c>
      <c r="E3021">
        <v>1791398.12436873</v>
      </c>
      <c r="F3021">
        <f t="shared" si="277"/>
        <v>15.25</v>
      </c>
      <c r="G3021">
        <f t="shared" si="278"/>
        <v>6.2531921151632837</v>
      </c>
    </row>
    <row r="3022" spans="2:7" x14ac:dyDescent="0.25">
      <c r="B3022">
        <v>13</v>
      </c>
      <c r="C3022">
        <v>185</v>
      </c>
      <c r="D3022" t="s">
        <v>3014</v>
      </c>
      <c r="E3022">
        <v>1836829.1105742599</v>
      </c>
      <c r="F3022">
        <f t="shared" si="277"/>
        <v>15.333333333333334</v>
      </c>
      <c r="G3022">
        <f t="shared" si="278"/>
        <v>6.264068753591129</v>
      </c>
    </row>
    <row r="3023" spans="2:7" x14ac:dyDescent="0.25">
      <c r="B3023">
        <v>13</v>
      </c>
      <c r="C3023">
        <v>186</v>
      </c>
      <c r="D3023" t="s">
        <v>3015</v>
      </c>
      <c r="E3023">
        <v>1780634.4538142299</v>
      </c>
      <c r="F3023">
        <f t="shared" si="277"/>
        <v>15.416666666666666</v>
      </c>
      <c r="G3023">
        <f t="shared" si="278"/>
        <v>6.2505747723629579</v>
      </c>
    </row>
    <row r="3024" spans="2:7" x14ac:dyDescent="0.25">
      <c r="B3024">
        <v>13</v>
      </c>
      <c r="C3024">
        <v>187</v>
      </c>
      <c r="D3024" t="s">
        <v>3016</v>
      </c>
      <c r="E3024">
        <v>1553060.52586818</v>
      </c>
      <c r="F3024">
        <f t="shared" si="277"/>
        <v>15.5</v>
      </c>
      <c r="G3024">
        <f t="shared" si="278"/>
        <v>6.1911883813810675</v>
      </c>
    </row>
    <row r="3025" spans="2:7" x14ac:dyDescent="0.25">
      <c r="B3025">
        <v>13</v>
      </c>
      <c r="C3025">
        <v>188</v>
      </c>
      <c r="D3025" t="s">
        <v>3017</v>
      </c>
      <c r="E3025">
        <v>1719648.5182280301</v>
      </c>
      <c r="F3025">
        <f t="shared" si="277"/>
        <v>15.583333333333334</v>
      </c>
      <c r="G3025">
        <f t="shared" si="278"/>
        <v>6.2354396898186906</v>
      </c>
    </row>
    <row r="3026" spans="2:7" x14ac:dyDescent="0.25">
      <c r="B3026">
        <v>13</v>
      </c>
      <c r="C3026">
        <v>189</v>
      </c>
      <c r="D3026" t="s">
        <v>3018</v>
      </c>
      <c r="E3026">
        <v>1938599.9450515001</v>
      </c>
      <c r="F3026">
        <f t="shared" si="277"/>
        <v>15.666666666666666</v>
      </c>
      <c r="G3026">
        <f t="shared" si="278"/>
        <v>6.287488196091461</v>
      </c>
    </row>
    <row r="3027" spans="2:7" x14ac:dyDescent="0.25">
      <c r="B3027">
        <v>13</v>
      </c>
      <c r="C3027">
        <v>190</v>
      </c>
      <c r="D3027" t="s">
        <v>3019</v>
      </c>
      <c r="E3027">
        <v>1752870.09214805</v>
      </c>
      <c r="F3027">
        <f t="shared" ref="F3027:F3090" si="279">(C3027-1)*5/60</f>
        <v>15.75</v>
      </c>
      <c r="G3027">
        <f t="shared" ref="G3027:G3090" si="280">LOG10(E3027)</f>
        <v>6.2437497310659413</v>
      </c>
    </row>
    <row r="3028" spans="2:7" x14ac:dyDescent="0.25">
      <c r="B3028">
        <v>13</v>
      </c>
      <c r="C3028">
        <v>191</v>
      </c>
      <c r="D3028" t="s">
        <v>3020</v>
      </c>
      <c r="E3028">
        <v>1426974.5294313601</v>
      </c>
      <c r="F3028">
        <f t="shared" si="279"/>
        <v>15.833333333333334</v>
      </c>
      <c r="G3028">
        <f t="shared" si="280"/>
        <v>6.1544162213093676</v>
      </c>
    </row>
    <row r="3029" spans="2:7" x14ac:dyDescent="0.25">
      <c r="B3029">
        <v>13</v>
      </c>
      <c r="C3029">
        <v>192</v>
      </c>
      <c r="D3029" t="s">
        <v>3021</v>
      </c>
      <c r="E3029">
        <v>1919597.9909882401</v>
      </c>
      <c r="F3029">
        <f t="shared" si="279"/>
        <v>15.916666666666666</v>
      </c>
      <c r="G3029">
        <f t="shared" si="280"/>
        <v>6.2832102867369528</v>
      </c>
    </row>
    <row r="3030" spans="2:7" x14ac:dyDescent="0.25">
      <c r="B3030">
        <v>13</v>
      </c>
      <c r="C3030">
        <v>193</v>
      </c>
      <c r="D3030" t="s">
        <v>3022</v>
      </c>
      <c r="E3030">
        <v>1833006.1395700001</v>
      </c>
      <c r="F3030">
        <f t="shared" si="279"/>
        <v>16</v>
      </c>
      <c r="G3030">
        <f t="shared" si="280"/>
        <v>6.2631639196141027</v>
      </c>
    </row>
    <row r="3031" spans="2:7" x14ac:dyDescent="0.25">
      <c r="B3031">
        <v>13</v>
      </c>
      <c r="C3031">
        <v>194</v>
      </c>
      <c r="D3031" t="s">
        <v>3023</v>
      </c>
      <c r="E3031">
        <v>1602197.0418277001</v>
      </c>
      <c r="F3031">
        <f t="shared" si="279"/>
        <v>16.083333333333332</v>
      </c>
      <c r="G3031">
        <f t="shared" si="280"/>
        <v>6.2047159255535904</v>
      </c>
    </row>
    <row r="3032" spans="2:7" x14ac:dyDescent="0.25">
      <c r="B3032">
        <v>13</v>
      </c>
      <c r="C3032">
        <v>195</v>
      </c>
      <c r="D3032" t="s">
        <v>3024</v>
      </c>
      <c r="E3032">
        <v>2107914.8117049499</v>
      </c>
      <c r="F3032">
        <f t="shared" si="279"/>
        <v>16.166666666666668</v>
      </c>
      <c r="G3032">
        <f t="shared" si="280"/>
        <v>6.3238530555186694</v>
      </c>
    </row>
    <row r="3033" spans="2:7" x14ac:dyDescent="0.25">
      <c r="B3033">
        <v>13</v>
      </c>
      <c r="C3033">
        <v>196</v>
      </c>
      <c r="D3033" t="s">
        <v>3025</v>
      </c>
      <c r="E3033">
        <v>1909108.05492771</v>
      </c>
      <c r="F3033">
        <f t="shared" si="279"/>
        <v>16.25</v>
      </c>
      <c r="G3033">
        <f t="shared" si="280"/>
        <v>6.2808305100231987</v>
      </c>
    </row>
    <row r="3034" spans="2:7" x14ac:dyDescent="0.25">
      <c r="B3034">
        <v>13</v>
      </c>
      <c r="C3034">
        <v>197</v>
      </c>
      <c r="D3034" t="s">
        <v>3026</v>
      </c>
      <c r="E3034">
        <v>1765850.61583257</v>
      </c>
      <c r="F3034">
        <f t="shared" si="279"/>
        <v>16.333333333333332</v>
      </c>
      <c r="G3034">
        <f t="shared" si="280"/>
        <v>6.2469539611533946</v>
      </c>
    </row>
    <row r="3035" spans="2:7" x14ac:dyDescent="0.25">
      <c r="B3035">
        <v>13</v>
      </c>
      <c r="C3035">
        <v>198</v>
      </c>
      <c r="D3035" t="s">
        <v>3027</v>
      </c>
      <c r="E3035">
        <v>1855175.0044539799</v>
      </c>
      <c r="F3035">
        <f t="shared" si="279"/>
        <v>16.416666666666668</v>
      </c>
      <c r="G3035">
        <f t="shared" si="280"/>
        <v>6.2683848842387935</v>
      </c>
    </row>
    <row r="3036" spans="2:7" x14ac:dyDescent="0.25">
      <c r="B3036">
        <v>13</v>
      </c>
      <c r="C3036">
        <v>199</v>
      </c>
      <c r="D3036" t="s">
        <v>3028</v>
      </c>
      <c r="E3036">
        <v>1756519.75008905</v>
      </c>
      <c r="F3036">
        <f t="shared" si="279"/>
        <v>16.5</v>
      </c>
      <c r="G3036">
        <f t="shared" si="280"/>
        <v>6.2446530373084999</v>
      </c>
    </row>
    <row r="3037" spans="2:7" x14ac:dyDescent="0.25">
      <c r="B3037">
        <v>13</v>
      </c>
      <c r="C3037">
        <v>200</v>
      </c>
      <c r="D3037" t="s">
        <v>3029</v>
      </c>
      <c r="E3037">
        <v>1924881.1411744601</v>
      </c>
      <c r="F3037">
        <f t="shared" si="279"/>
        <v>16.583333333333332</v>
      </c>
      <c r="G3037">
        <f t="shared" si="280"/>
        <v>6.284403917571403</v>
      </c>
    </row>
    <row r="3038" spans="2:7" x14ac:dyDescent="0.25">
      <c r="B3038">
        <v>13</v>
      </c>
      <c r="C3038">
        <v>201</v>
      </c>
      <c r="D3038" t="s">
        <v>3030</v>
      </c>
      <c r="E3038">
        <v>1492005.6393689001</v>
      </c>
      <c r="F3038">
        <f t="shared" si="279"/>
        <v>16.666666666666668</v>
      </c>
      <c r="G3038">
        <f t="shared" si="280"/>
        <v>6.1737704646528471</v>
      </c>
    </row>
    <row r="3039" spans="2:7" x14ac:dyDescent="0.25">
      <c r="B3039">
        <v>13</v>
      </c>
      <c r="C3039">
        <v>202</v>
      </c>
      <c r="D3039" t="s">
        <v>3031</v>
      </c>
      <c r="E3039">
        <v>1409864.1286972801</v>
      </c>
      <c r="F3039">
        <f t="shared" si="279"/>
        <v>16.75</v>
      </c>
      <c r="G3039">
        <f t="shared" si="280"/>
        <v>6.149177260882122</v>
      </c>
    </row>
    <row r="3040" spans="2:7" x14ac:dyDescent="0.25">
      <c r="B3040">
        <v>13</v>
      </c>
      <c r="C3040">
        <v>203</v>
      </c>
      <c r="D3040" t="s">
        <v>3032</v>
      </c>
      <c r="E3040">
        <v>1712798.04042436</v>
      </c>
      <c r="F3040">
        <f t="shared" si="279"/>
        <v>16.833333333333332</v>
      </c>
      <c r="G3040">
        <f t="shared" si="280"/>
        <v>6.2337061574196291</v>
      </c>
    </row>
    <row r="3041" spans="2:7" x14ac:dyDescent="0.25">
      <c r="B3041">
        <v>13</v>
      </c>
      <c r="C3041">
        <v>204</v>
      </c>
      <c r="D3041" t="s">
        <v>3033</v>
      </c>
      <c r="E3041">
        <v>1475976.35121559</v>
      </c>
      <c r="F3041">
        <f t="shared" si="279"/>
        <v>16.916666666666668</v>
      </c>
      <c r="G3041">
        <f t="shared" si="280"/>
        <v>6.1690793990731665</v>
      </c>
    </row>
    <row r="3042" spans="2:7" x14ac:dyDescent="0.25">
      <c r="B3042">
        <v>13</v>
      </c>
      <c r="C3042">
        <v>205</v>
      </c>
      <c r="D3042" t="s">
        <v>3034</v>
      </c>
      <c r="E3042">
        <v>1420889.19468484</v>
      </c>
      <c r="F3042">
        <f t="shared" si="279"/>
        <v>17</v>
      </c>
      <c r="G3042">
        <f t="shared" si="280"/>
        <v>6.1525602116268034</v>
      </c>
    </row>
    <row r="3043" spans="2:7" x14ac:dyDescent="0.25">
      <c r="B3043">
        <v>13</v>
      </c>
      <c r="C3043">
        <v>206</v>
      </c>
      <c r="D3043" t="s">
        <v>3035</v>
      </c>
      <c r="E3043">
        <v>1481158.50266857</v>
      </c>
      <c r="F3043">
        <f t="shared" si="279"/>
        <v>17.083333333333332</v>
      </c>
      <c r="G3043">
        <f t="shared" si="280"/>
        <v>6.1706015360033089</v>
      </c>
    </row>
    <row r="3044" spans="2:7" x14ac:dyDescent="0.25">
      <c r="B3044">
        <v>13</v>
      </c>
      <c r="C3044">
        <v>207</v>
      </c>
      <c r="D3044" t="s">
        <v>3036</v>
      </c>
      <c r="E3044">
        <v>1590323.96199894</v>
      </c>
      <c r="F3044">
        <f t="shared" si="279"/>
        <v>17.166666666666668</v>
      </c>
      <c r="G3044">
        <f t="shared" si="280"/>
        <v>6.2014856026708669</v>
      </c>
    </row>
    <row r="3045" spans="2:7" x14ac:dyDescent="0.25">
      <c r="B3045">
        <v>13</v>
      </c>
      <c r="C3045">
        <v>208</v>
      </c>
      <c r="D3045" t="s">
        <v>3037</v>
      </c>
      <c r="E3045">
        <v>1439208.4201056601</v>
      </c>
      <c r="F3045">
        <f t="shared" si="279"/>
        <v>17.25</v>
      </c>
      <c r="G3045">
        <f t="shared" si="280"/>
        <v>6.1581236911898634</v>
      </c>
    </row>
    <row r="3046" spans="2:7" x14ac:dyDescent="0.25">
      <c r="B3046">
        <v>13</v>
      </c>
      <c r="C3046">
        <v>209</v>
      </c>
      <c r="D3046" t="s">
        <v>3038</v>
      </c>
      <c r="E3046">
        <v>1623277.65898552</v>
      </c>
      <c r="F3046">
        <f t="shared" si="279"/>
        <v>17.333333333333332</v>
      </c>
      <c r="G3046">
        <f t="shared" si="280"/>
        <v>6.2103928115401414</v>
      </c>
    </row>
    <row r="3047" spans="2:7" x14ac:dyDescent="0.25">
      <c r="B3047">
        <v>13</v>
      </c>
      <c r="C3047">
        <v>210</v>
      </c>
      <c r="D3047" t="s">
        <v>3039</v>
      </c>
      <c r="E3047">
        <v>1993780.97392715</v>
      </c>
      <c r="F3047">
        <f t="shared" si="279"/>
        <v>17.416666666666668</v>
      </c>
      <c r="G3047">
        <f t="shared" si="280"/>
        <v>6.2996774473360047</v>
      </c>
    </row>
    <row r="3048" spans="2:7" x14ac:dyDescent="0.25">
      <c r="B3048">
        <v>13</v>
      </c>
      <c r="C3048">
        <v>211</v>
      </c>
      <c r="D3048" t="s">
        <v>3040</v>
      </c>
      <c r="E3048">
        <v>1745126.86392567</v>
      </c>
      <c r="F3048">
        <f t="shared" si="279"/>
        <v>17.5</v>
      </c>
      <c r="G3048">
        <f t="shared" si="280"/>
        <v>6.2418270039600579</v>
      </c>
    </row>
    <row r="3049" spans="2:7" x14ac:dyDescent="0.25">
      <c r="B3049">
        <v>13</v>
      </c>
      <c r="C3049">
        <v>212</v>
      </c>
      <c r="D3049" t="s">
        <v>3041</v>
      </c>
      <c r="E3049">
        <v>1459974.4659434699</v>
      </c>
      <c r="F3049">
        <f t="shared" si="279"/>
        <v>17.583333333333332</v>
      </c>
      <c r="G3049">
        <f t="shared" si="280"/>
        <v>6.1643452603071607</v>
      </c>
    </row>
    <row r="3050" spans="2:7" x14ac:dyDescent="0.25">
      <c r="B3050">
        <v>13</v>
      </c>
      <c r="C3050">
        <v>213</v>
      </c>
      <c r="D3050" t="s">
        <v>3042</v>
      </c>
      <c r="E3050">
        <v>1566017.1545273</v>
      </c>
      <c r="F3050">
        <f t="shared" si="279"/>
        <v>17.666666666666668</v>
      </c>
      <c r="G3050">
        <f t="shared" si="280"/>
        <v>6.1947965151138407</v>
      </c>
    </row>
    <row r="3051" spans="2:7" x14ac:dyDescent="0.25">
      <c r="B3051">
        <v>13</v>
      </c>
      <c r="C3051">
        <v>214</v>
      </c>
      <c r="D3051" t="s">
        <v>3043</v>
      </c>
      <c r="E3051">
        <v>1566316.1241556499</v>
      </c>
      <c r="F3051">
        <f t="shared" si="279"/>
        <v>17.75</v>
      </c>
      <c r="G3051">
        <f t="shared" si="280"/>
        <v>6.1948794187187204</v>
      </c>
    </row>
    <row r="3052" spans="2:7" x14ac:dyDescent="0.25">
      <c r="B3052">
        <v>13</v>
      </c>
      <c r="C3052">
        <v>215</v>
      </c>
      <c r="D3052" t="s">
        <v>3044</v>
      </c>
      <c r="E3052">
        <v>1408688.82237637</v>
      </c>
      <c r="F3052">
        <f t="shared" si="279"/>
        <v>17.833333333333332</v>
      </c>
      <c r="G3052">
        <f t="shared" si="280"/>
        <v>6.1488150685883021</v>
      </c>
    </row>
    <row r="3053" spans="2:7" x14ac:dyDescent="0.25">
      <c r="B3053">
        <v>13</v>
      </c>
      <c r="C3053">
        <v>216</v>
      </c>
      <c r="D3053" t="s">
        <v>3045</v>
      </c>
      <c r="E3053">
        <v>1540815.3382226201</v>
      </c>
      <c r="F3053">
        <f t="shared" si="279"/>
        <v>17.916666666666668</v>
      </c>
      <c r="G3053">
        <f t="shared" si="280"/>
        <v>6.1877505930360996</v>
      </c>
    </row>
    <row r="3054" spans="2:7" x14ac:dyDescent="0.25">
      <c r="B3054">
        <v>13</v>
      </c>
      <c r="C3054">
        <v>217</v>
      </c>
      <c r="D3054" t="s">
        <v>3046</v>
      </c>
      <c r="E3054">
        <v>2084034.67220227</v>
      </c>
      <c r="F3054">
        <f t="shared" si="279"/>
        <v>18</v>
      </c>
      <c r="G3054">
        <f t="shared" si="280"/>
        <v>6.3189049400693582</v>
      </c>
    </row>
    <row r="3055" spans="2:7" x14ac:dyDescent="0.25">
      <c r="B3055">
        <v>13</v>
      </c>
      <c r="C3055">
        <v>218</v>
      </c>
      <c r="D3055" t="s">
        <v>3047</v>
      </c>
      <c r="E3055">
        <v>1764923.1283404401</v>
      </c>
      <c r="F3055">
        <f t="shared" si="279"/>
        <v>18.083333333333332</v>
      </c>
      <c r="G3055">
        <f t="shared" si="280"/>
        <v>6.2467257943331358</v>
      </c>
    </row>
    <row r="3056" spans="2:7" x14ac:dyDescent="0.25">
      <c r="B3056">
        <v>13</v>
      </c>
      <c r="C3056">
        <v>219</v>
      </c>
      <c r="D3056" t="s">
        <v>3048</v>
      </c>
      <c r="E3056">
        <v>1767437.98317306</v>
      </c>
      <c r="F3056">
        <f t="shared" si="279"/>
        <v>18.166666666666668</v>
      </c>
      <c r="G3056">
        <f t="shared" si="280"/>
        <v>6.247344183974878</v>
      </c>
    </row>
    <row r="3057" spans="2:7" x14ac:dyDescent="0.25">
      <c r="B3057">
        <v>13</v>
      </c>
      <c r="C3057">
        <v>220</v>
      </c>
      <c r="D3057" t="s">
        <v>3049</v>
      </c>
      <c r="E3057">
        <v>1465563.7736583301</v>
      </c>
      <c r="F3057">
        <f t="shared" si="279"/>
        <v>18.25</v>
      </c>
      <c r="G3057">
        <f t="shared" si="280"/>
        <v>6.1660047214065186</v>
      </c>
    </row>
    <row r="3058" spans="2:7" x14ac:dyDescent="0.25">
      <c r="B3058">
        <v>13</v>
      </c>
      <c r="C3058">
        <v>221</v>
      </c>
      <c r="D3058" t="s">
        <v>3050</v>
      </c>
      <c r="E3058">
        <v>1760639.28676949</v>
      </c>
      <c r="F3058">
        <f t="shared" si="279"/>
        <v>18.333333333333332</v>
      </c>
      <c r="G3058">
        <f t="shared" si="280"/>
        <v>6.2456703884420133</v>
      </c>
    </row>
    <row r="3059" spans="2:7" x14ac:dyDescent="0.25">
      <c r="B3059">
        <v>13</v>
      </c>
      <c r="C3059">
        <v>222</v>
      </c>
      <c r="D3059" t="s">
        <v>3051</v>
      </c>
      <c r="E3059">
        <v>1592617.6111079699</v>
      </c>
      <c r="F3059">
        <f t="shared" si="279"/>
        <v>18.416666666666668</v>
      </c>
      <c r="G3059">
        <f t="shared" si="280"/>
        <v>6.20211151382947</v>
      </c>
    </row>
    <row r="3060" spans="2:7" x14ac:dyDescent="0.25">
      <c r="B3060">
        <v>13</v>
      </c>
      <c r="C3060">
        <v>223</v>
      </c>
      <c r="D3060" t="s">
        <v>3052</v>
      </c>
      <c r="E3060">
        <v>1701359.6967050901</v>
      </c>
      <c r="F3060">
        <f t="shared" si="279"/>
        <v>18.5</v>
      </c>
      <c r="G3060">
        <f t="shared" si="280"/>
        <v>6.2307961406436219</v>
      </c>
    </row>
    <row r="3061" spans="2:7" x14ac:dyDescent="0.25">
      <c r="B3061">
        <v>13</v>
      </c>
      <c r="C3061">
        <v>224</v>
      </c>
      <c r="D3061" t="s">
        <v>3053</v>
      </c>
      <c r="E3061">
        <v>1608408.9199082099</v>
      </c>
      <c r="F3061">
        <f t="shared" si="279"/>
        <v>18.583333333333332</v>
      </c>
      <c r="G3061">
        <f t="shared" si="280"/>
        <v>6.2063964729462757</v>
      </c>
    </row>
    <row r="3062" spans="2:7" x14ac:dyDescent="0.25">
      <c r="B3062">
        <v>13</v>
      </c>
      <c r="C3062">
        <v>225</v>
      </c>
      <c r="D3062" t="s">
        <v>3054</v>
      </c>
      <c r="E3062">
        <v>1629724.80007111</v>
      </c>
      <c r="F3062">
        <f t="shared" si="279"/>
        <v>18.666666666666668</v>
      </c>
      <c r="G3062">
        <f t="shared" si="280"/>
        <v>6.2121142744033282</v>
      </c>
    </row>
    <row r="3063" spans="2:7" x14ac:dyDescent="0.25">
      <c r="B3063">
        <v>13</v>
      </c>
      <c r="C3063">
        <v>226</v>
      </c>
      <c r="D3063" t="s">
        <v>3055</v>
      </c>
      <c r="E3063">
        <v>1912338.9289895899</v>
      </c>
      <c r="F3063">
        <f t="shared" si="279"/>
        <v>18.75</v>
      </c>
      <c r="G3063">
        <f t="shared" si="280"/>
        <v>6.2815648659449366</v>
      </c>
    </row>
    <row r="3064" spans="2:7" x14ac:dyDescent="0.25">
      <c r="B3064">
        <v>13</v>
      </c>
      <c r="C3064">
        <v>227</v>
      </c>
      <c r="D3064" t="s">
        <v>3056</v>
      </c>
      <c r="E3064">
        <v>1539207.06772819</v>
      </c>
      <c r="F3064">
        <f t="shared" si="279"/>
        <v>18.833333333333332</v>
      </c>
      <c r="G3064">
        <f t="shared" si="280"/>
        <v>6.1872970488909216</v>
      </c>
    </row>
    <row r="3065" spans="2:7" x14ac:dyDescent="0.25">
      <c r="B3065">
        <v>13</v>
      </c>
      <c r="C3065">
        <v>228</v>
      </c>
      <c r="D3065" t="s">
        <v>3057</v>
      </c>
      <c r="E3065">
        <v>1437705.32057103</v>
      </c>
      <c r="F3065">
        <f t="shared" si="279"/>
        <v>18.916666666666668</v>
      </c>
      <c r="G3065">
        <f t="shared" si="280"/>
        <v>6.1576698799519312</v>
      </c>
    </row>
    <row r="3066" spans="2:7" x14ac:dyDescent="0.25">
      <c r="B3066">
        <v>13</v>
      </c>
      <c r="C3066">
        <v>229</v>
      </c>
      <c r="D3066" t="s">
        <v>3058</v>
      </c>
      <c r="E3066">
        <v>1451373.69841738</v>
      </c>
      <c r="F3066">
        <f t="shared" si="279"/>
        <v>19</v>
      </c>
      <c r="G3066">
        <f t="shared" si="280"/>
        <v>6.1617792485955327</v>
      </c>
    </row>
    <row r="3067" spans="2:7" x14ac:dyDescent="0.25">
      <c r="B3067">
        <v>13</v>
      </c>
      <c r="C3067">
        <v>230</v>
      </c>
      <c r="D3067" t="s">
        <v>3059</v>
      </c>
      <c r="E3067">
        <v>1541013.82403096</v>
      </c>
      <c r="F3067">
        <f t="shared" si="279"/>
        <v>19.083333333333332</v>
      </c>
      <c r="G3067">
        <f t="shared" si="280"/>
        <v>6.1878065346778186</v>
      </c>
    </row>
    <row r="3068" spans="2:7" x14ac:dyDescent="0.25">
      <c r="B3068">
        <v>13</v>
      </c>
      <c r="C3068">
        <v>231</v>
      </c>
      <c r="D3068" t="s">
        <v>3060</v>
      </c>
      <c r="E3068">
        <v>1703308.29450037</v>
      </c>
      <c r="F3068">
        <f t="shared" si="279"/>
        <v>19.166666666666668</v>
      </c>
      <c r="G3068">
        <f t="shared" si="280"/>
        <v>6.2312932612818317</v>
      </c>
    </row>
    <row r="3069" spans="2:7" x14ac:dyDescent="0.25">
      <c r="B3069">
        <v>13</v>
      </c>
      <c r="C3069">
        <v>232</v>
      </c>
      <c r="D3069" t="s">
        <v>3061</v>
      </c>
      <c r="E3069">
        <v>1777829.9994016599</v>
      </c>
      <c r="F3069">
        <f t="shared" si="279"/>
        <v>19.25</v>
      </c>
      <c r="G3069">
        <f t="shared" si="280"/>
        <v>6.2498902302834702</v>
      </c>
    </row>
    <row r="3070" spans="2:7" x14ac:dyDescent="0.25">
      <c r="B3070">
        <v>13</v>
      </c>
      <c r="C3070">
        <v>233</v>
      </c>
      <c r="D3070" t="s">
        <v>3062</v>
      </c>
      <c r="E3070">
        <v>1605391.7984001101</v>
      </c>
      <c r="F3070">
        <f t="shared" si="279"/>
        <v>19.333333333333332</v>
      </c>
      <c r="G3070">
        <f t="shared" si="280"/>
        <v>6.2055810399297329</v>
      </c>
    </row>
    <row r="3071" spans="2:7" x14ac:dyDescent="0.25">
      <c r="B3071">
        <v>13</v>
      </c>
      <c r="C3071">
        <v>234</v>
      </c>
      <c r="D3071" t="s">
        <v>3063</v>
      </c>
      <c r="E3071">
        <v>1657219.62322701</v>
      </c>
      <c r="F3071">
        <f t="shared" si="279"/>
        <v>19.416666666666668</v>
      </c>
      <c r="G3071">
        <f t="shared" si="280"/>
        <v>6.2193800671611044</v>
      </c>
    </row>
    <row r="3072" spans="2:7" x14ac:dyDescent="0.25">
      <c r="B3072">
        <v>13</v>
      </c>
      <c r="C3072">
        <v>235</v>
      </c>
      <c r="D3072" t="s">
        <v>3064</v>
      </c>
      <c r="E3072">
        <v>1517702.83611219</v>
      </c>
      <c r="F3072">
        <f t="shared" si="279"/>
        <v>19.5</v>
      </c>
      <c r="G3072">
        <f t="shared" si="280"/>
        <v>6.1811867456896206</v>
      </c>
    </row>
    <row r="3073" spans="2:7" x14ac:dyDescent="0.25">
      <c r="B3073">
        <v>14</v>
      </c>
      <c r="C3073">
        <v>1</v>
      </c>
      <c r="D3073" t="s">
        <v>3065</v>
      </c>
      <c r="E3073">
        <v>1977726.0956764901</v>
      </c>
      <c r="F3073">
        <f t="shared" si="279"/>
        <v>0</v>
      </c>
      <c r="G3073">
        <f t="shared" si="280"/>
        <v>6.2961661439986685</v>
      </c>
    </row>
    <row r="3074" spans="2:7" x14ac:dyDescent="0.25">
      <c r="B3074">
        <v>14</v>
      </c>
      <c r="C3074">
        <v>2</v>
      </c>
      <c r="D3074" t="s">
        <v>3066</v>
      </c>
      <c r="E3074">
        <v>1860619.15249576</v>
      </c>
      <c r="F3074">
        <f t="shared" si="279"/>
        <v>8.3333333333333329E-2</v>
      </c>
      <c r="G3074">
        <f t="shared" si="280"/>
        <v>6.2696574871038315</v>
      </c>
    </row>
    <row r="3075" spans="2:7" x14ac:dyDescent="0.25">
      <c r="B3075">
        <v>14</v>
      </c>
      <c r="C3075">
        <v>3</v>
      </c>
      <c r="D3075" t="s">
        <v>3067</v>
      </c>
      <c r="E3075">
        <v>1357733.35711698</v>
      </c>
      <c r="F3075">
        <f t="shared" si="279"/>
        <v>0.16666666666666666</v>
      </c>
      <c r="G3075">
        <f t="shared" si="280"/>
        <v>6.132814487983496</v>
      </c>
    </row>
    <row r="3076" spans="2:7" x14ac:dyDescent="0.25">
      <c r="B3076">
        <v>14</v>
      </c>
      <c r="C3076">
        <v>4</v>
      </c>
      <c r="D3076" t="s">
        <v>3068</v>
      </c>
      <c r="E3076">
        <v>1035220.81249307</v>
      </c>
      <c r="F3076">
        <f t="shared" si="279"/>
        <v>0.25</v>
      </c>
      <c r="G3076">
        <f t="shared" si="280"/>
        <v>6.0150329946422785</v>
      </c>
    </row>
    <row r="3077" spans="2:7" x14ac:dyDescent="0.25">
      <c r="B3077">
        <v>14</v>
      </c>
      <c r="C3077">
        <v>5</v>
      </c>
      <c r="D3077" t="s">
        <v>3069</v>
      </c>
      <c r="E3077">
        <v>1291478.4816975</v>
      </c>
      <c r="F3077">
        <f t="shared" si="279"/>
        <v>0.33333333333333331</v>
      </c>
      <c r="G3077">
        <f t="shared" si="280"/>
        <v>6.1110871744598665</v>
      </c>
    </row>
    <row r="3078" spans="2:7" x14ac:dyDescent="0.25">
      <c r="B3078">
        <v>14</v>
      </c>
      <c r="C3078">
        <v>6</v>
      </c>
      <c r="D3078" t="s">
        <v>3070</v>
      </c>
      <c r="E3078">
        <v>1312081.7713329899</v>
      </c>
      <c r="F3078">
        <f t="shared" si="279"/>
        <v>0.41666666666666669</v>
      </c>
      <c r="G3078">
        <f t="shared" si="280"/>
        <v>6.1179609019085897</v>
      </c>
    </row>
    <row r="3079" spans="2:7" x14ac:dyDescent="0.25">
      <c r="B3079">
        <v>14</v>
      </c>
      <c r="C3079">
        <v>7</v>
      </c>
      <c r="D3079" t="s">
        <v>3071</v>
      </c>
      <c r="E3079">
        <v>1344323.47679239</v>
      </c>
      <c r="F3079">
        <f t="shared" si="279"/>
        <v>0.5</v>
      </c>
      <c r="G3079">
        <f t="shared" si="280"/>
        <v>6.1285037830650193</v>
      </c>
    </row>
    <row r="3080" spans="2:7" x14ac:dyDescent="0.25">
      <c r="B3080">
        <v>14</v>
      </c>
      <c r="C3080">
        <v>8</v>
      </c>
      <c r="D3080" t="s">
        <v>3072</v>
      </c>
      <c r="E3080">
        <v>1310044.3178028399</v>
      </c>
      <c r="F3080">
        <f t="shared" si="279"/>
        <v>0.58333333333333337</v>
      </c>
      <c r="G3080">
        <f t="shared" si="280"/>
        <v>6.1172859877562713</v>
      </c>
    </row>
    <row r="3081" spans="2:7" x14ac:dyDescent="0.25">
      <c r="B3081">
        <v>14</v>
      </c>
      <c r="C3081">
        <v>9</v>
      </c>
      <c r="D3081" t="s">
        <v>3073</v>
      </c>
      <c r="E3081">
        <v>1492848.07973625</v>
      </c>
      <c r="F3081">
        <f t="shared" si="279"/>
        <v>0.66666666666666663</v>
      </c>
      <c r="G3081">
        <f t="shared" si="280"/>
        <v>6.1740156138273248</v>
      </c>
    </row>
    <row r="3082" spans="2:7" x14ac:dyDescent="0.25">
      <c r="B3082">
        <v>14</v>
      </c>
      <c r="C3082">
        <v>10</v>
      </c>
      <c r="D3082" t="s">
        <v>3074</v>
      </c>
      <c r="E3082">
        <v>1478817.49307071</v>
      </c>
      <c r="F3082">
        <f t="shared" si="279"/>
        <v>0.75</v>
      </c>
      <c r="G3082">
        <f t="shared" si="280"/>
        <v>6.1699145792415795</v>
      </c>
    </row>
    <row r="3083" spans="2:7" x14ac:dyDescent="0.25">
      <c r="B3083">
        <v>14</v>
      </c>
      <c r="C3083">
        <v>11</v>
      </c>
      <c r="D3083" t="s">
        <v>3075</v>
      </c>
      <c r="E3083">
        <v>1405704.92405931</v>
      </c>
      <c r="F3083">
        <f t="shared" si="279"/>
        <v>0.83333333333333337</v>
      </c>
      <c r="G3083">
        <f t="shared" si="280"/>
        <v>6.1478941661304534</v>
      </c>
    </row>
    <row r="3084" spans="2:7" x14ac:dyDescent="0.25">
      <c r="B3084">
        <v>14</v>
      </c>
      <c r="C3084">
        <v>12</v>
      </c>
      <c r="D3084" t="s">
        <v>3076</v>
      </c>
      <c r="E3084">
        <v>1646474.40139833</v>
      </c>
      <c r="F3084">
        <f t="shared" si="279"/>
        <v>0.91666666666666663</v>
      </c>
      <c r="G3084">
        <f t="shared" si="280"/>
        <v>6.2165549828961666</v>
      </c>
    </row>
    <row r="3085" spans="2:7" x14ac:dyDescent="0.25">
      <c r="B3085">
        <v>14</v>
      </c>
      <c r="C3085">
        <v>13</v>
      </c>
      <c r="D3085" t="s">
        <v>3077</v>
      </c>
      <c r="E3085">
        <v>1614916.93994243</v>
      </c>
      <c r="F3085">
        <f t="shared" si="279"/>
        <v>1</v>
      </c>
      <c r="G3085">
        <f t="shared" si="280"/>
        <v>6.208150190164142</v>
      </c>
    </row>
    <row r="3086" spans="2:7" x14ac:dyDescent="0.25">
      <c r="B3086">
        <v>14</v>
      </c>
      <c r="C3086">
        <v>14</v>
      </c>
      <c r="D3086" t="s">
        <v>3078</v>
      </c>
      <c r="E3086">
        <v>1875256.2482475101</v>
      </c>
      <c r="F3086">
        <f t="shared" si="279"/>
        <v>1.0833333333333333</v>
      </c>
      <c r="G3086">
        <f t="shared" si="280"/>
        <v>6.2730606211816102</v>
      </c>
    </row>
    <row r="3087" spans="2:7" x14ac:dyDescent="0.25">
      <c r="B3087">
        <v>14</v>
      </c>
      <c r="C3087">
        <v>15</v>
      </c>
      <c r="D3087" t="s">
        <v>3079</v>
      </c>
      <c r="E3087">
        <v>2352545.7125410498</v>
      </c>
      <c r="F3087">
        <f t="shared" si="279"/>
        <v>1.1666666666666667</v>
      </c>
      <c r="G3087">
        <f t="shared" si="280"/>
        <v>6.3715380709989544</v>
      </c>
    </row>
    <row r="3088" spans="2:7" x14ac:dyDescent="0.25">
      <c r="B3088">
        <v>14</v>
      </c>
      <c r="C3088">
        <v>16</v>
      </c>
      <c r="D3088" t="s">
        <v>3080</v>
      </c>
      <c r="E3088">
        <v>2326453.2235882101</v>
      </c>
      <c r="F3088">
        <f t="shared" si="279"/>
        <v>1.25</v>
      </c>
      <c r="G3088">
        <f t="shared" si="280"/>
        <v>6.366694324893464</v>
      </c>
    </row>
    <row r="3089" spans="2:7" x14ac:dyDescent="0.25">
      <c r="B3089">
        <v>14</v>
      </c>
      <c r="C3089">
        <v>17</v>
      </c>
      <c r="D3089" t="s">
        <v>3081</v>
      </c>
      <c r="E3089">
        <v>3044185.4328933302</v>
      </c>
      <c r="F3089">
        <f t="shared" si="279"/>
        <v>1.3333333333333333</v>
      </c>
      <c r="G3089">
        <f t="shared" si="280"/>
        <v>6.4834711034301771</v>
      </c>
    </row>
    <row r="3090" spans="2:7" x14ac:dyDescent="0.25">
      <c r="B3090">
        <v>14</v>
      </c>
      <c r="C3090">
        <v>18</v>
      </c>
      <c r="D3090" t="s">
        <v>3082</v>
      </c>
      <c r="E3090">
        <v>3280736.5877301502</v>
      </c>
      <c r="F3090">
        <f t="shared" si="279"/>
        <v>1.4166666666666667</v>
      </c>
      <c r="G3090">
        <f t="shared" si="280"/>
        <v>6.5159713620264927</v>
      </c>
    </row>
    <row r="3091" spans="2:7" x14ac:dyDescent="0.25">
      <c r="B3091">
        <v>14</v>
      </c>
      <c r="C3091">
        <v>19</v>
      </c>
      <c r="D3091" t="s">
        <v>3083</v>
      </c>
      <c r="E3091">
        <v>3527517.30977565</v>
      </c>
      <c r="F3091">
        <f t="shared" ref="F3091:F3154" si="281">(C3091-1)*5/60</f>
        <v>1.5</v>
      </c>
      <c r="G3091">
        <f t="shared" ref="G3091:G3154" si="282">LOG10(E3091)</f>
        <v>6.5474691535451957</v>
      </c>
    </row>
    <row r="3092" spans="2:7" x14ac:dyDescent="0.25">
      <c r="B3092">
        <v>14</v>
      </c>
      <c r="C3092">
        <v>20</v>
      </c>
      <c r="D3092" t="s">
        <v>3084</v>
      </c>
      <c r="E3092">
        <v>3357077.65197413</v>
      </c>
      <c r="F3092">
        <f t="shared" si="281"/>
        <v>1.5833333333333333</v>
      </c>
      <c r="G3092">
        <f t="shared" si="282"/>
        <v>6.5259613869536546</v>
      </c>
    </row>
    <row r="3093" spans="2:7" x14ac:dyDescent="0.25">
      <c r="B3093">
        <v>14</v>
      </c>
      <c r="C3093">
        <v>21</v>
      </c>
      <c r="D3093" t="s">
        <v>3085</v>
      </c>
      <c r="E3093">
        <v>3595035.72091742</v>
      </c>
      <c r="F3093">
        <f t="shared" si="281"/>
        <v>1.6666666666666667</v>
      </c>
      <c r="G3093">
        <f t="shared" si="282"/>
        <v>6.5557032099679287</v>
      </c>
    </row>
    <row r="3094" spans="2:7" x14ac:dyDescent="0.25">
      <c r="B3094">
        <v>14</v>
      </c>
      <c r="C3094">
        <v>22</v>
      </c>
      <c r="D3094" t="s">
        <v>3086</v>
      </c>
      <c r="E3094">
        <v>4067704.2718136199</v>
      </c>
      <c r="F3094">
        <f t="shared" si="281"/>
        <v>1.75</v>
      </c>
      <c r="G3094">
        <f t="shared" si="282"/>
        <v>6.6093493715397891</v>
      </c>
    </row>
    <row r="3095" spans="2:7" x14ac:dyDescent="0.25">
      <c r="B3095">
        <v>14</v>
      </c>
      <c r="C3095">
        <v>23</v>
      </c>
      <c r="D3095" t="s">
        <v>3087</v>
      </c>
      <c r="E3095">
        <v>3863992.8269908899</v>
      </c>
      <c r="F3095">
        <f t="shared" si="281"/>
        <v>1.8333333333333333</v>
      </c>
      <c r="G3095">
        <f t="shared" si="282"/>
        <v>6.5870363115319739</v>
      </c>
    </row>
    <row r="3096" spans="2:7" x14ac:dyDescent="0.25">
      <c r="B3096">
        <v>14</v>
      </c>
      <c r="C3096">
        <v>24</v>
      </c>
      <c r="D3096" t="s">
        <v>3088</v>
      </c>
      <c r="E3096">
        <v>4206270.6953315698</v>
      </c>
      <c r="F3096">
        <f t="shared" si="281"/>
        <v>1.9166666666666667</v>
      </c>
      <c r="G3096">
        <f t="shared" si="282"/>
        <v>6.6238972183516935</v>
      </c>
    </row>
    <row r="3097" spans="2:7" x14ac:dyDescent="0.25">
      <c r="B3097">
        <v>14</v>
      </c>
      <c r="C3097">
        <v>25</v>
      </c>
      <c r="D3097" t="s">
        <v>3089</v>
      </c>
      <c r="E3097">
        <v>4356229.2411213899</v>
      </c>
      <c r="F3097">
        <f t="shared" si="281"/>
        <v>2</v>
      </c>
      <c r="G3097">
        <f t="shared" si="282"/>
        <v>6.6391107258896227</v>
      </c>
    </row>
    <row r="3098" spans="2:7" x14ac:dyDescent="0.25">
      <c r="B3098">
        <v>14</v>
      </c>
      <c r="C3098">
        <v>26</v>
      </c>
      <c r="D3098" t="s">
        <v>3090</v>
      </c>
      <c r="E3098">
        <v>3602503.47628588</v>
      </c>
      <c r="F3098">
        <f t="shared" si="281"/>
        <v>2.0833333333333335</v>
      </c>
      <c r="G3098">
        <f t="shared" si="282"/>
        <v>6.556604408564735</v>
      </c>
    </row>
    <row r="3099" spans="2:7" x14ac:dyDescent="0.25">
      <c r="B3099">
        <v>14</v>
      </c>
      <c r="C3099">
        <v>27</v>
      </c>
      <c r="D3099" t="s">
        <v>3091</v>
      </c>
      <c r="E3099">
        <v>4289906.0586988898</v>
      </c>
      <c r="F3099">
        <f t="shared" si="281"/>
        <v>2.1666666666666665</v>
      </c>
      <c r="G3099">
        <f t="shared" si="282"/>
        <v>6.632447782013303</v>
      </c>
    </row>
    <row r="3100" spans="2:7" x14ac:dyDescent="0.25">
      <c r="B3100">
        <v>14</v>
      </c>
      <c r="C3100">
        <v>28</v>
      </c>
      <c r="D3100" t="s">
        <v>3092</v>
      </c>
      <c r="E3100">
        <v>3424935.6990653202</v>
      </c>
      <c r="F3100">
        <f t="shared" si="281"/>
        <v>2.25</v>
      </c>
      <c r="G3100">
        <f t="shared" si="282"/>
        <v>6.5346524223092466</v>
      </c>
    </row>
    <row r="3101" spans="2:7" x14ac:dyDescent="0.25">
      <c r="B3101">
        <v>14</v>
      </c>
      <c r="C3101">
        <v>29</v>
      </c>
      <c r="D3101" t="s">
        <v>3093</v>
      </c>
      <c r="E3101">
        <v>3011928.73963081</v>
      </c>
      <c r="F3101">
        <f t="shared" si="281"/>
        <v>2.3333333333333335</v>
      </c>
      <c r="G3101">
        <f t="shared" si="282"/>
        <v>6.4788446925116574</v>
      </c>
    </row>
    <row r="3102" spans="2:7" x14ac:dyDescent="0.25">
      <c r="B3102">
        <v>14</v>
      </c>
      <c r="C3102">
        <v>30</v>
      </c>
      <c r="D3102" t="s">
        <v>3094</v>
      </c>
      <c r="E3102">
        <v>3360962.6546305302</v>
      </c>
      <c r="F3102">
        <f t="shared" si="281"/>
        <v>2.4166666666666665</v>
      </c>
      <c r="G3102">
        <f t="shared" si="282"/>
        <v>6.5264636868288965</v>
      </c>
    </row>
    <row r="3103" spans="2:7" x14ac:dyDescent="0.25">
      <c r="B3103">
        <v>14</v>
      </c>
      <c r="C3103">
        <v>31</v>
      </c>
      <c r="D3103" t="s">
        <v>3095</v>
      </c>
      <c r="E3103">
        <v>3712593.5544069</v>
      </c>
      <c r="F3103">
        <f t="shared" si="281"/>
        <v>2.5</v>
      </c>
      <c r="G3103">
        <f t="shared" si="282"/>
        <v>6.569677406338938</v>
      </c>
    </row>
    <row r="3104" spans="2:7" x14ac:dyDescent="0.25">
      <c r="B3104">
        <v>14</v>
      </c>
      <c r="C3104">
        <v>32</v>
      </c>
      <c r="D3104" t="s">
        <v>3096</v>
      </c>
      <c r="E3104">
        <v>3545192.0441468498</v>
      </c>
      <c r="F3104">
        <f t="shared" si="281"/>
        <v>2.5833333333333335</v>
      </c>
      <c r="G3104">
        <f t="shared" si="282"/>
        <v>6.5496397660223904</v>
      </c>
    </row>
    <row r="3105" spans="2:7" x14ac:dyDescent="0.25">
      <c r="B3105">
        <v>14</v>
      </c>
      <c r="C3105">
        <v>33</v>
      </c>
      <c r="D3105" t="s">
        <v>3097</v>
      </c>
      <c r="E3105">
        <v>3646321.7062453199</v>
      </c>
      <c r="F3105">
        <f t="shared" si="281"/>
        <v>2.6666666666666665</v>
      </c>
      <c r="G3105">
        <f t="shared" si="282"/>
        <v>6.5618549827730401</v>
      </c>
    </row>
    <row r="3106" spans="2:7" x14ac:dyDescent="0.25">
      <c r="B3106">
        <v>14</v>
      </c>
      <c r="C3106">
        <v>34</v>
      </c>
      <c r="D3106" t="s">
        <v>3098</v>
      </c>
      <c r="E3106">
        <v>3260960.7016376802</v>
      </c>
      <c r="F3106">
        <f t="shared" si="281"/>
        <v>2.75</v>
      </c>
      <c r="G3106">
        <f t="shared" si="282"/>
        <v>6.5133455650847853</v>
      </c>
    </row>
    <row r="3107" spans="2:7" x14ac:dyDescent="0.25">
      <c r="B3107">
        <v>14</v>
      </c>
      <c r="C3107">
        <v>35</v>
      </c>
      <c r="D3107" t="s">
        <v>3099</v>
      </c>
      <c r="E3107">
        <v>2931340.65072136</v>
      </c>
      <c r="F3107">
        <f t="shared" si="281"/>
        <v>2.8333333333333335</v>
      </c>
      <c r="G3107">
        <f t="shared" si="282"/>
        <v>6.4670662906772645</v>
      </c>
    </row>
    <row r="3108" spans="2:7" x14ac:dyDescent="0.25">
      <c r="B3108">
        <v>14</v>
      </c>
      <c r="C3108">
        <v>36</v>
      </c>
      <c r="D3108" t="s">
        <v>3100</v>
      </c>
      <c r="E3108">
        <v>3152693.55434774</v>
      </c>
      <c r="F3108">
        <f t="shared" si="281"/>
        <v>2.9166666666666665</v>
      </c>
      <c r="G3108">
        <f t="shared" si="282"/>
        <v>6.4986817588469492</v>
      </c>
    </row>
    <row r="3109" spans="2:7" x14ac:dyDescent="0.25">
      <c r="B3109">
        <v>14</v>
      </c>
      <c r="C3109">
        <v>37</v>
      </c>
      <c r="D3109" t="s">
        <v>3101</v>
      </c>
      <c r="E3109">
        <v>3379182.7762258002</v>
      </c>
      <c r="F3109">
        <f t="shared" si="281"/>
        <v>3</v>
      </c>
      <c r="G3109">
        <f t="shared" si="282"/>
        <v>6.5288116829141378</v>
      </c>
    </row>
    <row r="3110" spans="2:7" x14ac:dyDescent="0.25">
      <c r="B3110">
        <v>14</v>
      </c>
      <c r="C3110">
        <v>38</v>
      </c>
      <c r="D3110" t="s">
        <v>3102</v>
      </c>
      <c r="E3110">
        <v>2967671.9948114399</v>
      </c>
      <c r="F3110">
        <f t="shared" si="281"/>
        <v>3.0833333333333335</v>
      </c>
      <c r="G3110">
        <f t="shared" si="282"/>
        <v>6.4724158983875135</v>
      </c>
    </row>
    <row r="3111" spans="2:7" x14ac:dyDescent="0.25">
      <c r="B3111">
        <v>14</v>
      </c>
      <c r="C3111">
        <v>39</v>
      </c>
      <c r="D3111" t="s">
        <v>3103</v>
      </c>
      <c r="E3111">
        <v>2964589.2846308402</v>
      </c>
      <c r="F3111">
        <f t="shared" si="281"/>
        <v>3.1666666666666665</v>
      </c>
      <c r="G3111">
        <f t="shared" si="282"/>
        <v>6.4719645345388273</v>
      </c>
    </row>
    <row r="3112" spans="2:7" x14ac:dyDescent="0.25">
      <c r="B3112">
        <v>14</v>
      </c>
      <c r="C3112">
        <v>40</v>
      </c>
      <c r="D3112" t="s">
        <v>3104</v>
      </c>
      <c r="E3112">
        <v>2749334.76544498</v>
      </c>
      <c r="F3112">
        <f t="shared" si="281"/>
        <v>3.25</v>
      </c>
      <c r="G3112">
        <f t="shared" si="282"/>
        <v>6.4392276237771933</v>
      </c>
    </row>
    <row r="3113" spans="2:7" x14ac:dyDescent="0.25">
      <c r="B3113">
        <v>14</v>
      </c>
      <c r="C3113">
        <v>41</v>
      </c>
      <c r="D3113" t="s">
        <v>3105</v>
      </c>
      <c r="E3113">
        <v>2571807.5734324199</v>
      </c>
      <c r="F3113">
        <f t="shared" si="281"/>
        <v>3.3333333333333335</v>
      </c>
      <c r="G3113">
        <f t="shared" si="282"/>
        <v>6.4102384708918407</v>
      </c>
    </row>
    <row r="3114" spans="2:7" x14ac:dyDescent="0.25">
      <c r="B3114">
        <v>14</v>
      </c>
      <c r="C3114">
        <v>42</v>
      </c>
      <c r="D3114" t="s">
        <v>3106</v>
      </c>
      <c r="E3114">
        <v>2634246.69738515</v>
      </c>
      <c r="F3114">
        <f t="shared" si="281"/>
        <v>3.4166666666666665</v>
      </c>
      <c r="G3114">
        <f t="shared" si="282"/>
        <v>6.4206564442385634</v>
      </c>
    </row>
    <row r="3115" spans="2:7" x14ac:dyDescent="0.25">
      <c r="B3115">
        <v>14</v>
      </c>
      <c r="C3115">
        <v>43</v>
      </c>
      <c r="D3115" t="s">
        <v>3107</v>
      </c>
      <c r="E3115">
        <v>2715620.41754471</v>
      </c>
      <c r="F3115">
        <f t="shared" si="281"/>
        <v>3.5</v>
      </c>
      <c r="G3115">
        <f t="shared" si="282"/>
        <v>6.4338690652820949</v>
      </c>
    </row>
    <row r="3116" spans="2:7" x14ac:dyDescent="0.25">
      <c r="B3116">
        <v>14</v>
      </c>
      <c r="C3116">
        <v>44</v>
      </c>
      <c r="D3116" t="s">
        <v>3108</v>
      </c>
      <c r="E3116">
        <v>2734780.45773661</v>
      </c>
      <c r="F3116">
        <f t="shared" si="281"/>
        <v>3.5833333333333335</v>
      </c>
      <c r="G3116">
        <f t="shared" si="282"/>
        <v>6.4369224678465908</v>
      </c>
    </row>
    <row r="3117" spans="2:7" x14ac:dyDescent="0.25">
      <c r="B3117">
        <v>14</v>
      </c>
      <c r="C3117">
        <v>45</v>
      </c>
      <c r="D3117" t="s">
        <v>3109</v>
      </c>
      <c r="E3117">
        <v>2482620.1994041498</v>
      </c>
      <c r="F3117">
        <f t="shared" si="281"/>
        <v>3.6666666666666665</v>
      </c>
      <c r="G3117">
        <f t="shared" si="282"/>
        <v>6.3949102846293391</v>
      </c>
    </row>
    <row r="3118" spans="2:7" x14ac:dyDescent="0.25">
      <c r="B3118">
        <v>14</v>
      </c>
      <c r="C3118">
        <v>46</v>
      </c>
      <c r="D3118" t="s">
        <v>3110</v>
      </c>
      <c r="E3118">
        <v>2605132.2755849301</v>
      </c>
      <c r="F3118">
        <f t="shared" si="281"/>
        <v>3.75</v>
      </c>
      <c r="G3118">
        <f t="shared" si="282"/>
        <v>6.4158297794966472</v>
      </c>
    </row>
    <row r="3119" spans="2:7" x14ac:dyDescent="0.25">
      <c r="B3119">
        <v>14</v>
      </c>
      <c r="C3119">
        <v>47</v>
      </c>
      <c r="D3119" t="s">
        <v>3111</v>
      </c>
      <c r="E3119">
        <v>2446953.7510587801</v>
      </c>
      <c r="F3119">
        <f t="shared" si="281"/>
        <v>3.8333333333333335</v>
      </c>
      <c r="G3119">
        <f t="shared" si="282"/>
        <v>6.3886257609947066</v>
      </c>
    </row>
    <row r="3120" spans="2:7" x14ac:dyDescent="0.25">
      <c r="B3120">
        <v>14</v>
      </c>
      <c r="C3120">
        <v>48</v>
      </c>
      <c r="D3120" t="s">
        <v>3112</v>
      </c>
      <c r="E3120">
        <v>2393639.6029832</v>
      </c>
      <c r="F3120">
        <f t="shared" si="281"/>
        <v>3.9166666666666665</v>
      </c>
      <c r="G3120">
        <f t="shared" si="282"/>
        <v>6.3790587616851973</v>
      </c>
    </row>
    <row r="3121" spans="2:7" x14ac:dyDescent="0.25">
      <c r="B3121">
        <v>14</v>
      </c>
      <c r="C3121">
        <v>49</v>
      </c>
      <c r="D3121" t="s">
        <v>3113</v>
      </c>
      <c r="E3121">
        <v>2385643.7252432001</v>
      </c>
      <c r="F3121">
        <f t="shared" si="281"/>
        <v>4</v>
      </c>
      <c r="G3121">
        <f t="shared" si="282"/>
        <v>6.3776055861432148</v>
      </c>
    </row>
    <row r="3122" spans="2:7" x14ac:dyDescent="0.25">
      <c r="B3122">
        <v>14</v>
      </c>
      <c r="C3122">
        <v>50</v>
      </c>
      <c r="D3122" t="s">
        <v>3114</v>
      </c>
      <c r="E3122">
        <v>2186437.0585189802</v>
      </c>
      <c r="F3122">
        <f t="shared" si="281"/>
        <v>4.083333333333333</v>
      </c>
      <c r="G3122">
        <f t="shared" si="282"/>
        <v>6.3397369797227983</v>
      </c>
    </row>
    <row r="3123" spans="2:7" x14ac:dyDescent="0.25">
      <c r="B3123">
        <v>14</v>
      </c>
      <c r="C3123">
        <v>51</v>
      </c>
      <c r="D3123" t="s">
        <v>3115</v>
      </c>
      <c r="E3123">
        <v>2195780.3338974202</v>
      </c>
      <c r="F3123">
        <f t="shared" si="281"/>
        <v>4.166666666666667</v>
      </c>
      <c r="G3123">
        <f t="shared" si="282"/>
        <v>6.3415888910840863</v>
      </c>
    </row>
    <row r="3124" spans="2:7" x14ac:dyDescent="0.25">
      <c r="B3124">
        <v>14</v>
      </c>
      <c r="C3124">
        <v>52</v>
      </c>
      <c r="D3124" t="s">
        <v>3116</v>
      </c>
      <c r="E3124">
        <v>2217637.53619208</v>
      </c>
      <c r="F3124">
        <f t="shared" si="281"/>
        <v>4.25</v>
      </c>
      <c r="G3124">
        <f t="shared" si="282"/>
        <v>6.3458905639522429</v>
      </c>
    </row>
    <row r="3125" spans="2:7" x14ac:dyDescent="0.25">
      <c r="B3125">
        <v>14</v>
      </c>
      <c r="C3125">
        <v>53</v>
      </c>
      <c r="D3125" t="s">
        <v>3117</v>
      </c>
      <c r="E3125">
        <v>2220872.0690588602</v>
      </c>
      <c r="F3125">
        <f t="shared" si="281"/>
        <v>4.333333333333333</v>
      </c>
      <c r="G3125">
        <f t="shared" si="282"/>
        <v>6.3465235422035846</v>
      </c>
    </row>
    <row r="3126" spans="2:7" x14ac:dyDescent="0.25">
      <c r="B3126">
        <v>14</v>
      </c>
      <c r="C3126">
        <v>54</v>
      </c>
      <c r="D3126" t="s">
        <v>3118</v>
      </c>
      <c r="E3126">
        <v>2284553.5943400902</v>
      </c>
      <c r="F3126">
        <f t="shared" si="281"/>
        <v>4.416666666666667</v>
      </c>
      <c r="G3126">
        <f t="shared" si="282"/>
        <v>6.3588013508150736</v>
      </c>
    </row>
    <row r="3127" spans="2:7" x14ac:dyDescent="0.25">
      <c r="B3127">
        <v>14</v>
      </c>
      <c r="C3127">
        <v>55</v>
      </c>
      <c r="D3127" t="s">
        <v>3119</v>
      </c>
      <c r="E3127">
        <v>2261124.9743977101</v>
      </c>
      <c r="F3127">
        <f t="shared" si="281"/>
        <v>4.5</v>
      </c>
      <c r="G3127">
        <f t="shared" si="282"/>
        <v>6.3543245668528092</v>
      </c>
    </row>
    <row r="3128" spans="2:7" x14ac:dyDescent="0.25">
      <c r="B3128">
        <v>14</v>
      </c>
      <c r="C3128">
        <v>56</v>
      </c>
      <c r="D3128" t="s">
        <v>3120</v>
      </c>
      <c r="E3128">
        <v>2278682.2594694402</v>
      </c>
      <c r="F3128">
        <f t="shared" si="281"/>
        <v>4.583333333333333</v>
      </c>
      <c r="G3128">
        <f t="shared" si="282"/>
        <v>6.3576837711744281</v>
      </c>
    </row>
    <row r="3129" spans="2:7" x14ac:dyDescent="0.25">
      <c r="B3129">
        <v>14</v>
      </c>
      <c r="C3129">
        <v>57</v>
      </c>
      <c r="D3129" t="s">
        <v>3121</v>
      </c>
      <c r="E3129">
        <v>2119942.5055073001</v>
      </c>
      <c r="F3129">
        <f t="shared" si="281"/>
        <v>4.666666666666667</v>
      </c>
      <c r="G3129">
        <f t="shared" si="282"/>
        <v>6.3263240826836977</v>
      </c>
    </row>
    <row r="3130" spans="2:7" x14ac:dyDescent="0.25">
      <c r="B3130">
        <v>14</v>
      </c>
      <c r="C3130">
        <v>58</v>
      </c>
      <c r="D3130" t="s">
        <v>3122</v>
      </c>
      <c r="E3130">
        <v>2294608.2105346201</v>
      </c>
      <c r="F3130">
        <f t="shared" si="281"/>
        <v>4.75</v>
      </c>
      <c r="G3130">
        <f t="shared" si="282"/>
        <v>6.3607085432378856</v>
      </c>
    </row>
    <row r="3131" spans="2:7" x14ac:dyDescent="0.25">
      <c r="B3131">
        <v>14</v>
      </c>
      <c r="C3131">
        <v>59</v>
      </c>
      <c r="D3131" t="s">
        <v>3123</v>
      </c>
      <c r="E3131">
        <v>2043638.7672741101</v>
      </c>
      <c r="F3131">
        <f t="shared" si="281"/>
        <v>4.833333333333333</v>
      </c>
      <c r="G3131">
        <f t="shared" si="282"/>
        <v>6.3104041325371059</v>
      </c>
    </row>
    <row r="3132" spans="2:7" x14ac:dyDescent="0.25">
      <c r="B3132">
        <v>14</v>
      </c>
      <c r="C3132">
        <v>60</v>
      </c>
      <c r="D3132" t="s">
        <v>3124</v>
      </c>
      <c r="E3132">
        <v>2182654.1242634198</v>
      </c>
      <c r="F3132">
        <f t="shared" si="281"/>
        <v>4.916666666666667</v>
      </c>
      <c r="G3132">
        <f t="shared" si="282"/>
        <v>6.3389849203976834</v>
      </c>
    </row>
    <row r="3133" spans="2:7" x14ac:dyDescent="0.25">
      <c r="B3133">
        <v>14</v>
      </c>
      <c r="C3133">
        <v>61</v>
      </c>
      <c r="D3133" t="s">
        <v>3125</v>
      </c>
      <c r="E3133">
        <v>2477833.5730088199</v>
      </c>
      <c r="F3133">
        <f t="shared" si="281"/>
        <v>5</v>
      </c>
      <c r="G3133">
        <f t="shared" si="282"/>
        <v>6.3940721330524779</v>
      </c>
    </row>
    <row r="3134" spans="2:7" x14ac:dyDescent="0.25">
      <c r="B3134">
        <v>14</v>
      </c>
      <c r="C3134">
        <v>62</v>
      </c>
      <c r="D3134" t="s">
        <v>3126</v>
      </c>
      <c r="E3134">
        <v>2067864.1362793699</v>
      </c>
      <c r="F3134">
        <f t="shared" si="281"/>
        <v>5.083333333333333</v>
      </c>
      <c r="G3134">
        <f t="shared" si="282"/>
        <v>6.3155220011518374</v>
      </c>
    </row>
    <row r="3135" spans="2:7" x14ac:dyDescent="0.25">
      <c r="B3135">
        <v>14</v>
      </c>
      <c r="C3135">
        <v>63</v>
      </c>
      <c r="D3135" t="s">
        <v>3127</v>
      </c>
      <c r="E3135">
        <v>1971062.3824231001</v>
      </c>
      <c r="F3135">
        <f t="shared" si="281"/>
        <v>5.166666666666667</v>
      </c>
      <c r="G3135">
        <f t="shared" si="282"/>
        <v>6.2947003695424524</v>
      </c>
    </row>
    <row r="3136" spans="2:7" x14ac:dyDescent="0.25">
      <c r="B3136">
        <v>14</v>
      </c>
      <c r="C3136">
        <v>64</v>
      </c>
      <c r="D3136" t="s">
        <v>3128</v>
      </c>
      <c r="E3136">
        <v>1801269.52393461</v>
      </c>
      <c r="F3136">
        <f t="shared" si="281"/>
        <v>5.25</v>
      </c>
      <c r="G3136">
        <f t="shared" si="282"/>
        <v>6.2555787011592354</v>
      </c>
    </row>
    <row r="3137" spans="2:7" x14ac:dyDescent="0.25">
      <c r="B3137">
        <v>14</v>
      </c>
      <c r="C3137">
        <v>65</v>
      </c>
      <c r="D3137" t="s">
        <v>3129</v>
      </c>
      <c r="E3137">
        <v>2240855.9027785799</v>
      </c>
      <c r="F3137">
        <f t="shared" si="281"/>
        <v>5.333333333333333</v>
      </c>
      <c r="G3137">
        <f t="shared" si="282"/>
        <v>6.350413930323465</v>
      </c>
    </row>
    <row r="3138" spans="2:7" x14ac:dyDescent="0.25">
      <c r="B3138">
        <v>14</v>
      </c>
      <c r="C3138">
        <v>66</v>
      </c>
      <c r="D3138" t="s">
        <v>3130</v>
      </c>
      <c r="E3138">
        <v>1899019.35094234</v>
      </c>
      <c r="F3138">
        <f t="shared" si="281"/>
        <v>5.416666666666667</v>
      </c>
      <c r="G3138">
        <f t="shared" si="282"/>
        <v>6.2785293902055059</v>
      </c>
    </row>
    <row r="3139" spans="2:7" x14ac:dyDescent="0.25">
      <c r="B3139">
        <v>14</v>
      </c>
      <c r="C3139">
        <v>67</v>
      </c>
      <c r="D3139" t="s">
        <v>3131</v>
      </c>
      <c r="E3139">
        <v>1869760.4080944699</v>
      </c>
      <c r="F3139">
        <f t="shared" si="281"/>
        <v>5.5</v>
      </c>
      <c r="G3139">
        <f t="shared" si="282"/>
        <v>6.2717859594194287</v>
      </c>
    </row>
    <row r="3140" spans="2:7" x14ac:dyDescent="0.25">
      <c r="B3140">
        <v>14</v>
      </c>
      <c r="C3140">
        <v>68</v>
      </c>
      <c r="D3140" t="s">
        <v>3132</v>
      </c>
      <c r="E3140">
        <v>1851359.94430688</v>
      </c>
      <c r="F3140">
        <f t="shared" si="281"/>
        <v>5.583333333333333</v>
      </c>
      <c r="G3140">
        <f t="shared" si="282"/>
        <v>6.2674908631770627</v>
      </c>
    </row>
    <row r="3141" spans="2:7" x14ac:dyDescent="0.25">
      <c r="B3141">
        <v>14</v>
      </c>
      <c r="C3141">
        <v>69</v>
      </c>
      <c r="D3141" t="s">
        <v>3133</v>
      </c>
      <c r="E3141">
        <v>1884627.4940353299</v>
      </c>
      <c r="F3141">
        <f t="shared" si="281"/>
        <v>5.666666666666667</v>
      </c>
      <c r="G3141">
        <f t="shared" si="282"/>
        <v>6.2752255225673181</v>
      </c>
    </row>
    <row r="3142" spans="2:7" x14ac:dyDescent="0.25">
      <c r="B3142">
        <v>14</v>
      </c>
      <c r="C3142">
        <v>70</v>
      </c>
      <c r="D3142" t="s">
        <v>3134</v>
      </c>
      <c r="E3142">
        <v>1779864.3132380301</v>
      </c>
      <c r="F3142">
        <f t="shared" si="281"/>
        <v>5.75</v>
      </c>
      <c r="G3142">
        <f t="shared" si="282"/>
        <v>6.2503868954223192</v>
      </c>
    </row>
    <row r="3143" spans="2:7" x14ac:dyDescent="0.25">
      <c r="B3143">
        <v>14</v>
      </c>
      <c r="C3143">
        <v>71</v>
      </c>
      <c r="D3143" t="s">
        <v>3135</v>
      </c>
      <c r="E3143">
        <v>1710747.8957191999</v>
      </c>
      <c r="F3143">
        <f t="shared" si="281"/>
        <v>5.833333333333333</v>
      </c>
      <c r="G3143">
        <f t="shared" si="282"/>
        <v>6.2331860144710074</v>
      </c>
    </row>
    <row r="3144" spans="2:7" x14ac:dyDescent="0.25">
      <c r="B3144">
        <v>14</v>
      </c>
      <c r="C3144">
        <v>72</v>
      </c>
      <c r="D3144" t="s">
        <v>3136</v>
      </c>
      <c r="E3144">
        <v>1633785.0761934901</v>
      </c>
      <c r="F3144">
        <f t="shared" si="281"/>
        <v>5.916666666666667</v>
      </c>
      <c r="G3144">
        <f t="shared" si="282"/>
        <v>6.2131949246796507</v>
      </c>
    </row>
    <row r="3145" spans="2:7" x14ac:dyDescent="0.25">
      <c r="B3145">
        <v>14</v>
      </c>
      <c r="C3145">
        <v>73</v>
      </c>
      <c r="D3145" t="s">
        <v>3137</v>
      </c>
      <c r="E3145">
        <v>1588836.80002913</v>
      </c>
      <c r="F3145">
        <f t="shared" si="281"/>
        <v>6</v>
      </c>
      <c r="G3145">
        <f t="shared" si="282"/>
        <v>6.2010792902301697</v>
      </c>
    </row>
    <row r="3146" spans="2:7" x14ac:dyDescent="0.25">
      <c r="B3146">
        <v>14</v>
      </c>
      <c r="C3146">
        <v>74</v>
      </c>
      <c r="D3146" t="s">
        <v>3138</v>
      </c>
      <c r="E3146">
        <v>1626424.95198986</v>
      </c>
      <c r="F3146">
        <f t="shared" si="281"/>
        <v>6.083333333333333</v>
      </c>
      <c r="G3146">
        <f t="shared" si="282"/>
        <v>6.2112340284610097</v>
      </c>
    </row>
    <row r="3147" spans="2:7" x14ac:dyDescent="0.25">
      <c r="B3147">
        <v>14</v>
      </c>
      <c r="C3147">
        <v>75</v>
      </c>
      <c r="D3147" t="s">
        <v>3139</v>
      </c>
      <c r="E3147">
        <v>1494858.4545976899</v>
      </c>
      <c r="F3147">
        <f t="shared" si="281"/>
        <v>6.166666666666667</v>
      </c>
      <c r="G3147">
        <f t="shared" si="282"/>
        <v>6.1746000720601648</v>
      </c>
    </row>
    <row r="3148" spans="2:7" x14ac:dyDescent="0.25">
      <c r="B3148">
        <v>14</v>
      </c>
      <c r="C3148">
        <v>76</v>
      </c>
      <c r="D3148" t="s">
        <v>3140</v>
      </c>
      <c r="E3148">
        <v>1471127.2575473899</v>
      </c>
      <c r="F3148">
        <f t="shared" si="281"/>
        <v>6.25</v>
      </c>
      <c r="G3148">
        <f t="shared" si="282"/>
        <v>6.1676502423129413</v>
      </c>
    </row>
    <row r="3149" spans="2:7" x14ac:dyDescent="0.25">
      <c r="B3149">
        <v>14</v>
      </c>
      <c r="C3149">
        <v>77</v>
      </c>
      <c r="D3149" t="s">
        <v>3141</v>
      </c>
      <c r="E3149">
        <v>1629672.36576518</v>
      </c>
      <c r="F3149">
        <f t="shared" si="281"/>
        <v>6.333333333333333</v>
      </c>
      <c r="G3149">
        <f t="shared" si="282"/>
        <v>6.212100301310409</v>
      </c>
    </row>
    <row r="3150" spans="2:7" x14ac:dyDescent="0.25">
      <c r="B3150">
        <v>14</v>
      </c>
      <c r="C3150">
        <v>78</v>
      </c>
      <c r="D3150" t="s">
        <v>3142</v>
      </c>
      <c r="E3150">
        <v>1536142.74286704</v>
      </c>
      <c r="F3150">
        <f t="shared" si="281"/>
        <v>6.416666666666667</v>
      </c>
      <c r="G3150">
        <f t="shared" si="282"/>
        <v>6.1864315734813902</v>
      </c>
    </row>
    <row r="3151" spans="2:7" x14ac:dyDescent="0.25">
      <c r="B3151">
        <v>14</v>
      </c>
      <c r="C3151">
        <v>79</v>
      </c>
      <c r="D3151" t="s">
        <v>3143</v>
      </c>
      <c r="E3151">
        <v>1351350.5577112599</v>
      </c>
      <c r="F3151">
        <f t="shared" si="281"/>
        <v>6.5</v>
      </c>
      <c r="G3151">
        <f t="shared" si="282"/>
        <v>6.1307680252105499</v>
      </c>
    </row>
    <row r="3152" spans="2:7" x14ac:dyDescent="0.25">
      <c r="B3152">
        <v>14</v>
      </c>
      <c r="C3152">
        <v>80</v>
      </c>
      <c r="D3152" t="s">
        <v>3144</v>
      </c>
      <c r="E3152">
        <v>1754917.2239941501</v>
      </c>
      <c r="F3152">
        <f t="shared" si="281"/>
        <v>6.583333333333333</v>
      </c>
      <c r="G3152">
        <f t="shared" si="282"/>
        <v>6.2442566364654404</v>
      </c>
    </row>
    <row r="3153" spans="2:7" x14ac:dyDescent="0.25">
      <c r="B3153">
        <v>14</v>
      </c>
      <c r="C3153">
        <v>81</v>
      </c>
      <c r="D3153" t="s">
        <v>3145</v>
      </c>
      <c r="E3153">
        <v>1447939.7156382101</v>
      </c>
      <c r="F3153">
        <f t="shared" si="281"/>
        <v>6.666666666666667</v>
      </c>
      <c r="G3153">
        <f t="shared" si="282"/>
        <v>6.1607504805692193</v>
      </c>
    </row>
    <row r="3154" spans="2:7" x14ac:dyDescent="0.25">
      <c r="B3154">
        <v>14</v>
      </c>
      <c r="C3154">
        <v>82</v>
      </c>
      <c r="D3154" t="s">
        <v>3146</v>
      </c>
      <c r="E3154">
        <v>1627200.8612113399</v>
      </c>
      <c r="F3154">
        <f t="shared" si="281"/>
        <v>6.75</v>
      </c>
      <c r="G3154">
        <f t="shared" si="282"/>
        <v>6.2114411654331638</v>
      </c>
    </row>
    <row r="3155" spans="2:7" x14ac:dyDescent="0.25">
      <c r="B3155">
        <v>14</v>
      </c>
      <c r="C3155">
        <v>83</v>
      </c>
      <c r="D3155" t="s">
        <v>3147</v>
      </c>
      <c r="E3155">
        <v>1734064.5639973099</v>
      </c>
      <c r="F3155">
        <f t="shared" ref="F3155:F3218" si="283">(C3155-1)*5/60</f>
        <v>6.833333333333333</v>
      </c>
      <c r="G3155">
        <f t="shared" ref="G3155:G3218" si="284">LOG10(E3155)</f>
        <v>6.2390652634203274</v>
      </c>
    </row>
    <row r="3156" spans="2:7" x14ac:dyDescent="0.25">
      <c r="B3156">
        <v>14</v>
      </c>
      <c r="C3156">
        <v>84</v>
      </c>
      <c r="D3156" t="s">
        <v>3148</v>
      </c>
      <c r="E3156">
        <v>1335248.6043072201</v>
      </c>
      <c r="F3156">
        <f t="shared" si="283"/>
        <v>6.916666666666667</v>
      </c>
      <c r="G3156">
        <f t="shared" si="284"/>
        <v>6.1255621326872411</v>
      </c>
    </row>
    <row r="3157" spans="2:7" x14ac:dyDescent="0.25">
      <c r="B3157">
        <v>14</v>
      </c>
      <c r="C3157">
        <v>85</v>
      </c>
      <c r="D3157" t="s">
        <v>3149</v>
      </c>
      <c r="E3157">
        <v>1312081.7428651899</v>
      </c>
      <c r="F3157">
        <f t="shared" si="283"/>
        <v>7</v>
      </c>
      <c r="G3157">
        <f t="shared" si="284"/>
        <v>6.1179608924858471</v>
      </c>
    </row>
    <row r="3158" spans="2:7" x14ac:dyDescent="0.25">
      <c r="B3158">
        <v>14</v>
      </c>
      <c r="C3158">
        <v>86</v>
      </c>
      <c r="D3158" t="s">
        <v>3150</v>
      </c>
      <c r="E3158">
        <v>1474004.4113204801</v>
      </c>
      <c r="F3158">
        <f t="shared" si="283"/>
        <v>7.083333333333333</v>
      </c>
      <c r="G3158">
        <f t="shared" si="284"/>
        <v>6.168498783257955</v>
      </c>
    </row>
    <row r="3159" spans="2:7" x14ac:dyDescent="0.25">
      <c r="B3159">
        <v>14</v>
      </c>
      <c r="C3159">
        <v>87</v>
      </c>
      <c r="D3159" t="s">
        <v>3151</v>
      </c>
      <c r="E3159">
        <v>1167450.09530146</v>
      </c>
      <c r="F3159">
        <f t="shared" si="283"/>
        <v>7.166666666666667</v>
      </c>
      <c r="G3159">
        <f t="shared" si="284"/>
        <v>6.0672383249568451</v>
      </c>
    </row>
    <row r="3160" spans="2:7" x14ac:dyDescent="0.25">
      <c r="B3160">
        <v>14</v>
      </c>
      <c r="C3160">
        <v>88</v>
      </c>
      <c r="D3160" t="s">
        <v>3152</v>
      </c>
      <c r="E3160">
        <v>1338593.14359797</v>
      </c>
      <c r="F3160">
        <f t="shared" si="283"/>
        <v>7.25</v>
      </c>
      <c r="G3160">
        <f t="shared" si="284"/>
        <v>6.1266485961753308</v>
      </c>
    </row>
    <row r="3161" spans="2:7" x14ac:dyDescent="0.25">
      <c r="B3161">
        <v>14</v>
      </c>
      <c r="C3161">
        <v>89</v>
      </c>
      <c r="D3161" t="s">
        <v>3153</v>
      </c>
      <c r="E3161">
        <v>1278644.19205099</v>
      </c>
      <c r="F3161">
        <f t="shared" si="283"/>
        <v>7.333333333333333</v>
      </c>
      <c r="G3161">
        <f t="shared" si="284"/>
        <v>6.10674971029042</v>
      </c>
    </row>
    <row r="3162" spans="2:7" x14ac:dyDescent="0.25">
      <c r="B3162">
        <v>14</v>
      </c>
      <c r="C3162">
        <v>90</v>
      </c>
      <c r="D3162" t="s">
        <v>3154</v>
      </c>
      <c r="E3162">
        <v>1540377.09486904</v>
      </c>
      <c r="F3162">
        <f t="shared" si="283"/>
        <v>7.416666666666667</v>
      </c>
      <c r="G3162">
        <f t="shared" si="284"/>
        <v>6.1876270521177004</v>
      </c>
    </row>
    <row r="3163" spans="2:7" x14ac:dyDescent="0.25">
      <c r="B3163">
        <v>14</v>
      </c>
      <c r="C3163">
        <v>91</v>
      </c>
      <c r="D3163" t="s">
        <v>3155</v>
      </c>
      <c r="E3163">
        <v>1465383.39463853</v>
      </c>
      <c r="F3163">
        <f t="shared" si="283"/>
        <v>7.5</v>
      </c>
      <c r="G3163">
        <f t="shared" si="284"/>
        <v>6.1659512659134297</v>
      </c>
    </row>
    <row r="3164" spans="2:7" x14ac:dyDescent="0.25">
      <c r="B3164">
        <v>14</v>
      </c>
      <c r="C3164">
        <v>92</v>
      </c>
      <c r="D3164" t="s">
        <v>3156</v>
      </c>
      <c r="E3164">
        <v>1324192.4078333001</v>
      </c>
      <c r="F3164">
        <f t="shared" si="283"/>
        <v>7.583333333333333</v>
      </c>
      <c r="G3164">
        <f t="shared" si="284"/>
        <v>6.1219510935546966</v>
      </c>
    </row>
    <row r="3165" spans="2:7" x14ac:dyDescent="0.25">
      <c r="B3165">
        <v>14</v>
      </c>
      <c r="C3165">
        <v>93</v>
      </c>
      <c r="D3165" t="s">
        <v>3157</v>
      </c>
      <c r="E3165">
        <v>1271876.7686250999</v>
      </c>
      <c r="F3165">
        <f t="shared" si="283"/>
        <v>7.666666666666667</v>
      </c>
      <c r="G3165">
        <f t="shared" si="284"/>
        <v>6.1044450348196824</v>
      </c>
    </row>
    <row r="3166" spans="2:7" x14ac:dyDescent="0.25">
      <c r="B3166">
        <v>14</v>
      </c>
      <c r="C3166">
        <v>94</v>
      </c>
      <c r="D3166" t="s">
        <v>3158</v>
      </c>
      <c r="E3166">
        <v>1323916.5472881701</v>
      </c>
      <c r="F3166">
        <f t="shared" si="283"/>
        <v>7.75</v>
      </c>
      <c r="G3166">
        <f t="shared" si="284"/>
        <v>6.1218606103344149</v>
      </c>
    </row>
    <row r="3167" spans="2:7" x14ac:dyDescent="0.25">
      <c r="B3167">
        <v>14</v>
      </c>
      <c r="C3167">
        <v>95</v>
      </c>
      <c r="D3167" t="s">
        <v>3159</v>
      </c>
      <c r="E3167">
        <v>1386813.25858127</v>
      </c>
      <c r="F3167">
        <f t="shared" si="283"/>
        <v>7.833333333333333</v>
      </c>
      <c r="G3167">
        <f t="shared" si="284"/>
        <v>6.1420179850619174</v>
      </c>
    </row>
    <row r="3168" spans="2:7" x14ac:dyDescent="0.25">
      <c r="B3168">
        <v>14</v>
      </c>
      <c r="C3168">
        <v>96</v>
      </c>
      <c r="D3168" t="s">
        <v>3160</v>
      </c>
      <c r="E3168">
        <v>1476189.75893675</v>
      </c>
      <c r="F3168">
        <f t="shared" si="283"/>
        <v>7.916666666666667</v>
      </c>
      <c r="G3168">
        <f t="shared" si="284"/>
        <v>6.1691421880846233</v>
      </c>
    </row>
    <row r="3169" spans="2:7" x14ac:dyDescent="0.25">
      <c r="B3169">
        <v>14</v>
      </c>
      <c r="C3169">
        <v>97</v>
      </c>
      <c r="D3169" t="s">
        <v>3161</v>
      </c>
      <c r="E3169">
        <v>1157163.7949748901</v>
      </c>
      <c r="F3169">
        <f t="shared" si="283"/>
        <v>8</v>
      </c>
      <c r="G3169">
        <f t="shared" si="284"/>
        <v>6.0633948371012494</v>
      </c>
    </row>
    <row r="3170" spans="2:7" x14ac:dyDescent="0.25">
      <c r="B3170">
        <v>14</v>
      </c>
      <c r="C3170">
        <v>98</v>
      </c>
      <c r="D3170" t="s">
        <v>3162</v>
      </c>
      <c r="E3170">
        <v>1340659.33903701</v>
      </c>
      <c r="F3170">
        <f t="shared" si="283"/>
        <v>8.0833333333333339</v>
      </c>
      <c r="G3170">
        <f t="shared" si="284"/>
        <v>6.1273184378281149</v>
      </c>
    </row>
    <row r="3171" spans="2:7" x14ac:dyDescent="0.25">
      <c r="B3171">
        <v>14</v>
      </c>
      <c r="C3171">
        <v>99</v>
      </c>
      <c r="D3171" t="s">
        <v>3163</v>
      </c>
      <c r="E3171">
        <v>1427327.9579107901</v>
      </c>
      <c r="F3171">
        <f t="shared" si="283"/>
        <v>8.1666666666666661</v>
      </c>
      <c r="G3171">
        <f t="shared" si="284"/>
        <v>6.1545237726567317</v>
      </c>
    </row>
    <row r="3172" spans="2:7" x14ac:dyDescent="0.25">
      <c r="B3172">
        <v>14</v>
      </c>
      <c r="C3172">
        <v>100</v>
      </c>
      <c r="D3172" t="s">
        <v>3164</v>
      </c>
      <c r="E3172">
        <v>1245475.7961761199</v>
      </c>
      <c r="F3172">
        <f t="shared" si="283"/>
        <v>8.25</v>
      </c>
      <c r="G3172">
        <f t="shared" si="284"/>
        <v>6.0953352921380501</v>
      </c>
    </row>
    <row r="3173" spans="2:7" x14ac:dyDescent="0.25">
      <c r="B3173">
        <v>14</v>
      </c>
      <c r="C3173">
        <v>101</v>
      </c>
      <c r="D3173" t="s">
        <v>3165</v>
      </c>
      <c r="E3173">
        <v>1241448.3924635299</v>
      </c>
      <c r="F3173">
        <f t="shared" si="283"/>
        <v>8.3333333333333339</v>
      </c>
      <c r="G3173">
        <f t="shared" si="284"/>
        <v>6.093928670459924</v>
      </c>
    </row>
    <row r="3174" spans="2:7" x14ac:dyDescent="0.25">
      <c r="B3174">
        <v>14</v>
      </c>
      <c r="C3174">
        <v>102</v>
      </c>
      <c r="D3174" t="s">
        <v>3166</v>
      </c>
      <c r="E3174">
        <v>1254528.10540917</v>
      </c>
      <c r="F3174">
        <f t="shared" si="283"/>
        <v>8.4166666666666661</v>
      </c>
      <c r="G3174">
        <f t="shared" si="284"/>
        <v>6.098480395333679</v>
      </c>
    </row>
    <row r="3175" spans="2:7" x14ac:dyDescent="0.25">
      <c r="B3175">
        <v>14</v>
      </c>
      <c r="C3175">
        <v>103</v>
      </c>
      <c r="D3175" t="s">
        <v>3167</v>
      </c>
      <c r="E3175">
        <v>1118380.30023697</v>
      </c>
      <c r="F3175">
        <f t="shared" si="283"/>
        <v>8.5</v>
      </c>
      <c r="G3175">
        <f t="shared" si="284"/>
        <v>6.048589508568158</v>
      </c>
    </row>
    <row r="3176" spans="2:7" x14ac:dyDescent="0.25">
      <c r="B3176">
        <v>14</v>
      </c>
      <c r="C3176">
        <v>104</v>
      </c>
      <c r="D3176" t="s">
        <v>3168</v>
      </c>
      <c r="E3176">
        <v>1491330.1800997499</v>
      </c>
      <c r="F3176">
        <f t="shared" si="283"/>
        <v>8.5833333333333339</v>
      </c>
      <c r="G3176">
        <f t="shared" si="284"/>
        <v>6.173573806779844</v>
      </c>
    </row>
    <row r="3177" spans="2:7" x14ac:dyDescent="0.25">
      <c r="B3177">
        <v>14</v>
      </c>
      <c r="C3177">
        <v>105</v>
      </c>
      <c r="D3177" t="s">
        <v>3169</v>
      </c>
      <c r="E3177">
        <v>1204736.1356110601</v>
      </c>
      <c r="F3177">
        <f t="shared" si="283"/>
        <v>8.6666666666666661</v>
      </c>
      <c r="G3177">
        <f t="shared" si="284"/>
        <v>6.0808919370381904</v>
      </c>
    </row>
    <row r="3178" spans="2:7" x14ac:dyDescent="0.25">
      <c r="B3178">
        <v>14</v>
      </c>
      <c r="C3178">
        <v>106</v>
      </c>
      <c r="D3178" t="s">
        <v>3170</v>
      </c>
      <c r="E3178">
        <v>1238939.8409917799</v>
      </c>
      <c r="F3178">
        <f t="shared" si="283"/>
        <v>8.75</v>
      </c>
      <c r="G3178">
        <f t="shared" si="284"/>
        <v>6.0930502189187496</v>
      </c>
    </row>
    <row r="3179" spans="2:7" x14ac:dyDescent="0.25">
      <c r="B3179">
        <v>14</v>
      </c>
      <c r="C3179">
        <v>107</v>
      </c>
      <c r="D3179" t="s">
        <v>3171</v>
      </c>
      <c r="E3179">
        <v>1066137.59524837</v>
      </c>
      <c r="F3179">
        <f t="shared" si="283"/>
        <v>8.8333333333333339</v>
      </c>
      <c r="G3179">
        <f t="shared" si="284"/>
        <v>6.0278132581622614</v>
      </c>
    </row>
    <row r="3180" spans="2:7" x14ac:dyDescent="0.25">
      <c r="B3180">
        <v>14</v>
      </c>
      <c r="C3180">
        <v>108</v>
      </c>
      <c r="D3180" t="s">
        <v>3172</v>
      </c>
      <c r="E3180">
        <v>1327090.6743192801</v>
      </c>
      <c r="F3180">
        <f t="shared" si="283"/>
        <v>8.9166666666666661</v>
      </c>
      <c r="G3180">
        <f t="shared" si="284"/>
        <v>6.1229005973265105</v>
      </c>
    </row>
    <row r="3181" spans="2:7" x14ac:dyDescent="0.25">
      <c r="B3181">
        <v>14</v>
      </c>
      <c r="C3181">
        <v>109</v>
      </c>
      <c r="D3181" t="s">
        <v>3173</v>
      </c>
      <c r="E3181">
        <v>1231822.3529849199</v>
      </c>
      <c r="F3181">
        <f t="shared" si="283"/>
        <v>9</v>
      </c>
      <c r="G3181">
        <f t="shared" si="284"/>
        <v>6.0905480806520469</v>
      </c>
    </row>
    <row r="3182" spans="2:7" x14ac:dyDescent="0.25">
      <c r="B3182">
        <v>14</v>
      </c>
      <c r="C3182">
        <v>110</v>
      </c>
      <c r="D3182" t="s">
        <v>3174</v>
      </c>
      <c r="E3182">
        <v>1213883.0638010099</v>
      </c>
      <c r="F3182">
        <f t="shared" si="283"/>
        <v>9.0833333333333339</v>
      </c>
      <c r="G3182">
        <f t="shared" si="284"/>
        <v>6.0841768521494659</v>
      </c>
    </row>
    <row r="3183" spans="2:7" x14ac:dyDescent="0.25">
      <c r="B3183">
        <v>14</v>
      </c>
      <c r="C3183">
        <v>111</v>
      </c>
      <c r="D3183" t="s">
        <v>3175</v>
      </c>
      <c r="E3183">
        <v>1244393.20284898</v>
      </c>
      <c r="F3183">
        <f t="shared" si="283"/>
        <v>9.1666666666666661</v>
      </c>
      <c r="G3183">
        <f t="shared" si="284"/>
        <v>6.0949576302305886</v>
      </c>
    </row>
    <row r="3184" spans="2:7" x14ac:dyDescent="0.25">
      <c r="B3184">
        <v>14</v>
      </c>
      <c r="C3184">
        <v>112</v>
      </c>
      <c r="D3184" t="s">
        <v>3176</v>
      </c>
      <c r="E3184">
        <v>1231104.21371351</v>
      </c>
      <c r="F3184">
        <f t="shared" si="283"/>
        <v>9.25</v>
      </c>
      <c r="G3184">
        <f t="shared" si="284"/>
        <v>6.0902948177770044</v>
      </c>
    </row>
    <row r="3185" spans="2:7" x14ac:dyDescent="0.25">
      <c r="B3185">
        <v>14</v>
      </c>
      <c r="C3185">
        <v>113</v>
      </c>
      <c r="D3185" t="s">
        <v>3177</v>
      </c>
      <c r="E3185">
        <v>1298259.12413343</v>
      </c>
      <c r="F3185">
        <f t="shared" si="283"/>
        <v>9.3333333333333339</v>
      </c>
      <c r="G3185">
        <f t="shared" si="284"/>
        <v>6.1133613834888356</v>
      </c>
    </row>
    <row r="3186" spans="2:7" x14ac:dyDescent="0.25">
      <c r="B3186">
        <v>14</v>
      </c>
      <c r="C3186">
        <v>114</v>
      </c>
      <c r="D3186" t="s">
        <v>3178</v>
      </c>
      <c r="E3186">
        <v>1350098.7203843701</v>
      </c>
      <c r="F3186">
        <f t="shared" si="283"/>
        <v>9.4166666666666661</v>
      </c>
      <c r="G3186">
        <f t="shared" si="284"/>
        <v>6.1303655256436453</v>
      </c>
    </row>
    <row r="3187" spans="2:7" x14ac:dyDescent="0.25">
      <c r="B3187">
        <v>14</v>
      </c>
      <c r="C3187">
        <v>115</v>
      </c>
      <c r="D3187" t="s">
        <v>3179</v>
      </c>
      <c r="E3187">
        <v>1263598.81958171</v>
      </c>
      <c r="F3187">
        <f t="shared" si="283"/>
        <v>9.5</v>
      </c>
      <c r="G3187">
        <f t="shared" si="284"/>
        <v>6.1016092115276752</v>
      </c>
    </row>
    <row r="3188" spans="2:7" x14ac:dyDescent="0.25">
      <c r="B3188">
        <v>14</v>
      </c>
      <c r="C3188">
        <v>116</v>
      </c>
      <c r="D3188" t="s">
        <v>3180</v>
      </c>
      <c r="E3188">
        <v>1174690.14020676</v>
      </c>
      <c r="F3188">
        <f t="shared" si="283"/>
        <v>9.5833333333333339</v>
      </c>
      <c r="G3188">
        <f t="shared" si="284"/>
        <v>6.0699233235053729</v>
      </c>
    </row>
    <row r="3189" spans="2:7" x14ac:dyDescent="0.25">
      <c r="B3189">
        <v>14</v>
      </c>
      <c r="C3189">
        <v>117</v>
      </c>
      <c r="D3189" t="s">
        <v>3181</v>
      </c>
      <c r="E3189">
        <v>1306165.9260348901</v>
      </c>
      <c r="F3189">
        <f t="shared" si="283"/>
        <v>9.6666666666666661</v>
      </c>
      <c r="G3189">
        <f t="shared" si="284"/>
        <v>6.1159983501275077</v>
      </c>
    </row>
    <row r="3190" spans="2:7" x14ac:dyDescent="0.25">
      <c r="B3190">
        <v>14</v>
      </c>
      <c r="C3190">
        <v>118</v>
      </c>
      <c r="D3190" t="s">
        <v>3182</v>
      </c>
      <c r="E3190">
        <v>1172710.4247688199</v>
      </c>
      <c r="F3190">
        <f t="shared" si="283"/>
        <v>9.75</v>
      </c>
      <c r="G3190">
        <f t="shared" si="284"/>
        <v>6.0691907858148673</v>
      </c>
    </row>
    <row r="3191" spans="2:7" x14ac:dyDescent="0.25">
      <c r="B3191">
        <v>14</v>
      </c>
      <c r="C3191">
        <v>119</v>
      </c>
      <c r="D3191" t="s">
        <v>3183</v>
      </c>
      <c r="E3191">
        <v>1294513.70033819</v>
      </c>
      <c r="F3191">
        <f t="shared" si="283"/>
        <v>9.8333333333333339</v>
      </c>
      <c r="G3191">
        <f t="shared" si="284"/>
        <v>6.1121066511013584</v>
      </c>
    </row>
    <row r="3192" spans="2:7" x14ac:dyDescent="0.25">
      <c r="B3192">
        <v>14</v>
      </c>
      <c r="C3192">
        <v>120</v>
      </c>
      <c r="D3192" t="s">
        <v>3184</v>
      </c>
      <c r="E3192">
        <v>1335394.5156489301</v>
      </c>
      <c r="F3192">
        <f t="shared" si="283"/>
        <v>9.9166666666666661</v>
      </c>
      <c r="G3192">
        <f t="shared" si="284"/>
        <v>6.125609588290831</v>
      </c>
    </row>
    <row r="3193" spans="2:7" x14ac:dyDescent="0.25">
      <c r="B3193">
        <v>14</v>
      </c>
      <c r="C3193">
        <v>121</v>
      </c>
      <c r="D3193" t="s">
        <v>3185</v>
      </c>
      <c r="E3193">
        <v>1185622.36910255</v>
      </c>
      <c r="F3193">
        <f t="shared" si="283"/>
        <v>10</v>
      </c>
      <c r="G3193">
        <f t="shared" si="284"/>
        <v>6.0739463845338344</v>
      </c>
    </row>
    <row r="3194" spans="2:7" x14ac:dyDescent="0.25">
      <c r="B3194">
        <v>14</v>
      </c>
      <c r="C3194">
        <v>122</v>
      </c>
      <c r="D3194" t="s">
        <v>3186</v>
      </c>
      <c r="E3194">
        <v>1348748.1204111199</v>
      </c>
      <c r="F3194">
        <f t="shared" si="283"/>
        <v>10.083333333333334</v>
      </c>
      <c r="G3194">
        <f t="shared" si="284"/>
        <v>6.1299308524671323</v>
      </c>
    </row>
    <row r="3195" spans="2:7" x14ac:dyDescent="0.25">
      <c r="B3195">
        <v>14</v>
      </c>
      <c r="C3195">
        <v>123</v>
      </c>
      <c r="D3195" t="s">
        <v>3187</v>
      </c>
      <c r="E3195">
        <v>1289941.8357067299</v>
      </c>
      <c r="F3195">
        <f t="shared" si="283"/>
        <v>10.166666666666666</v>
      </c>
      <c r="G3195">
        <f t="shared" si="284"/>
        <v>6.1105701281278479</v>
      </c>
    </row>
    <row r="3196" spans="2:7" x14ac:dyDescent="0.25">
      <c r="B3196">
        <v>14</v>
      </c>
      <c r="C3196">
        <v>124</v>
      </c>
      <c r="D3196" t="s">
        <v>3188</v>
      </c>
      <c r="E3196">
        <v>1308097.91529917</v>
      </c>
      <c r="F3196">
        <f t="shared" si="283"/>
        <v>10.25</v>
      </c>
      <c r="G3196">
        <f t="shared" si="284"/>
        <v>6.1166402535314841</v>
      </c>
    </row>
    <row r="3197" spans="2:7" x14ac:dyDescent="0.25">
      <c r="B3197">
        <v>14</v>
      </c>
      <c r="C3197">
        <v>125</v>
      </c>
      <c r="D3197" t="s">
        <v>3189</v>
      </c>
      <c r="E3197">
        <v>1337796.09343586</v>
      </c>
      <c r="F3197">
        <f t="shared" si="283"/>
        <v>10.333333333333334</v>
      </c>
      <c r="G3197">
        <f t="shared" si="284"/>
        <v>6.1263899234137993</v>
      </c>
    </row>
    <row r="3198" spans="2:7" x14ac:dyDescent="0.25">
      <c r="B3198">
        <v>14</v>
      </c>
      <c r="C3198">
        <v>126</v>
      </c>
      <c r="D3198" t="s">
        <v>3190</v>
      </c>
      <c r="E3198">
        <v>1330311.4601324501</v>
      </c>
      <c r="F3198">
        <f t="shared" si="283"/>
        <v>10.416666666666666</v>
      </c>
      <c r="G3198">
        <f t="shared" si="284"/>
        <v>6.1239533323814195</v>
      </c>
    </row>
    <row r="3199" spans="2:7" x14ac:dyDescent="0.25">
      <c r="B3199">
        <v>14</v>
      </c>
      <c r="C3199">
        <v>127</v>
      </c>
      <c r="D3199" t="s">
        <v>3191</v>
      </c>
      <c r="E3199">
        <v>1238981.9567578901</v>
      </c>
      <c r="F3199">
        <f t="shared" si="283"/>
        <v>10.5</v>
      </c>
      <c r="G3199">
        <f t="shared" si="284"/>
        <v>6.0930649818098468</v>
      </c>
    </row>
    <row r="3200" spans="2:7" x14ac:dyDescent="0.25">
      <c r="B3200">
        <v>14</v>
      </c>
      <c r="C3200">
        <v>128</v>
      </c>
      <c r="D3200" t="s">
        <v>3192</v>
      </c>
      <c r="E3200">
        <v>1539051.2940207301</v>
      </c>
      <c r="F3200">
        <f t="shared" si="283"/>
        <v>10.583333333333334</v>
      </c>
      <c r="G3200">
        <f t="shared" si="284"/>
        <v>6.1872530943856896</v>
      </c>
    </row>
    <row r="3201" spans="2:7" x14ac:dyDescent="0.25">
      <c r="B3201">
        <v>14</v>
      </c>
      <c r="C3201">
        <v>129</v>
      </c>
      <c r="D3201" t="s">
        <v>3193</v>
      </c>
      <c r="E3201">
        <v>1122656.43828148</v>
      </c>
      <c r="F3201">
        <f t="shared" si="283"/>
        <v>10.666666666666666</v>
      </c>
      <c r="G3201">
        <f t="shared" si="284"/>
        <v>6.0502468713221882</v>
      </c>
    </row>
    <row r="3202" spans="2:7" x14ac:dyDescent="0.25">
      <c r="B3202">
        <v>14</v>
      </c>
      <c r="C3202">
        <v>130</v>
      </c>
      <c r="D3202" t="s">
        <v>3194</v>
      </c>
      <c r="E3202">
        <v>1261375.89699334</v>
      </c>
      <c r="F3202">
        <f t="shared" si="283"/>
        <v>10.75</v>
      </c>
      <c r="G3202">
        <f t="shared" si="284"/>
        <v>6.1008445280186443</v>
      </c>
    </row>
    <row r="3203" spans="2:7" x14ac:dyDescent="0.25">
      <c r="B3203">
        <v>14</v>
      </c>
      <c r="C3203">
        <v>131</v>
      </c>
      <c r="D3203" t="s">
        <v>3195</v>
      </c>
      <c r="E3203">
        <v>1274010.54310901</v>
      </c>
      <c r="F3203">
        <f t="shared" si="283"/>
        <v>10.833333333333334</v>
      </c>
      <c r="G3203">
        <f t="shared" si="284"/>
        <v>6.1051730220300371</v>
      </c>
    </row>
    <row r="3204" spans="2:7" x14ac:dyDescent="0.25">
      <c r="B3204">
        <v>14</v>
      </c>
      <c r="C3204">
        <v>132</v>
      </c>
      <c r="D3204" t="s">
        <v>3196</v>
      </c>
      <c r="E3204">
        <v>1289894.3994939299</v>
      </c>
      <c r="F3204">
        <f t="shared" si="283"/>
        <v>10.916666666666666</v>
      </c>
      <c r="G3204">
        <f t="shared" si="284"/>
        <v>6.1105541571253621</v>
      </c>
    </row>
    <row r="3205" spans="2:7" x14ac:dyDescent="0.25">
      <c r="B3205">
        <v>14</v>
      </c>
      <c r="C3205">
        <v>133</v>
      </c>
      <c r="D3205" t="s">
        <v>3197</v>
      </c>
      <c r="E3205">
        <v>1303706.24843448</v>
      </c>
      <c r="F3205">
        <f t="shared" si="283"/>
        <v>11</v>
      </c>
      <c r="G3205">
        <f t="shared" si="284"/>
        <v>6.1151797470282148</v>
      </c>
    </row>
    <row r="3206" spans="2:7" x14ac:dyDescent="0.25">
      <c r="B3206">
        <v>14</v>
      </c>
      <c r="C3206">
        <v>134</v>
      </c>
      <c r="D3206" t="s">
        <v>3198</v>
      </c>
      <c r="E3206">
        <v>1218743.45461248</v>
      </c>
      <c r="F3206">
        <f t="shared" si="283"/>
        <v>11.083333333333334</v>
      </c>
      <c r="G3206">
        <f t="shared" si="284"/>
        <v>6.0859122962895142</v>
      </c>
    </row>
    <row r="3207" spans="2:7" x14ac:dyDescent="0.25">
      <c r="B3207">
        <v>14</v>
      </c>
      <c r="C3207">
        <v>135</v>
      </c>
      <c r="D3207" t="s">
        <v>3199</v>
      </c>
      <c r="E3207">
        <v>1241999.1437681899</v>
      </c>
      <c r="F3207">
        <f t="shared" si="283"/>
        <v>11.166666666666666</v>
      </c>
      <c r="G3207">
        <f t="shared" si="284"/>
        <v>6.094121296438888</v>
      </c>
    </row>
    <row r="3208" spans="2:7" x14ac:dyDescent="0.25">
      <c r="B3208">
        <v>14</v>
      </c>
      <c r="C3208">
        <v>136</v>
      </c>
      <c r="D3208" t="s">
        <v>3200</v>
      </c>
      <c r="E3208">
        <v>1177650.8378515299</v>
      </c>
      <c r="F3208">
        <f t="shared" si="283"/>
        <v>11.25</v>
      </c>
      <c r="G3208">
        <f t="shared" si="284"/>
        <v>6.0710165453985105</v>
      </c>
    </row>
    <row r="3209" spans="2:7" x14ac:dyDescent="0.25">
      <c r="B3209">
        <v>14</v>
      </c>
      <c r="C3209">
        <v>137</v>
      </c>
      <c r="D3209" t="s">
        <v>3201</v>
      </c>
      <c r="E3209">
        <v>1393050.9892825701</v>
      </c>
      <c r="F3209">
        <f t="shared" si="283"/>
        <v>11.333333333333334</v>
      </c>
      <c r="G3209">
        <f t="shared" si="284"/>
        <v>6.1439670130203607</v>
      </c>
    </row>
    <row r="3210" spans="2:7" x14ac:dyDescent="0.25">
      <c r="B3210">
        <v>14</v>
      </c>
      <c r="C3210">
        <v>138</v>
      </c>
      <c r="D3210" t="s">
        <v>3202</v>
      </c>
      <c r="E3210">
        <v>1286153.3277026201</v>
      </c>
      <c r="F3210">
        <f t="shared" si="283"/>
        <v>11.416666666666666</v>
      </c>
      <c r="G3210">
        <f t="shared" si="284"/>
        <v>6.1092927457311381</v>
      </c>
    </row>
    <row r="3211" spans="2:7" x14ac:dyDescent="0.25">
      <c r="B3211">
        <v>14</v>
      </c>
      <c r="C3211">
        <v>139</v>
      </c>
      <c r="D3211" t="s">
        <v>3203</v>
      </c>
      <c r="E3211">
        <v>1360119.0829779799</v>
      </c>
      <c r="F3211">
        <f t="shared" si="283"/>
        <v>11.5</v>
      </c>
      <c r="G3211">
        <f t="shared" si="284"/>
        <v>6.1335769339703337</v>
      </c>
    </row>
    <row r="3212" spans="2:7" x14ac:dyDescent="0.25">
      <c r="B3212">
        <v>14</v>
      </c>
      <c r="C3212">
        <v>140</v>
      </c>
      <c r="D3212" t="s">
        <v>3204</v>
      </c>
      <c r="E3212">
        <v>1188823.7740797601</v>
      </c>
      <c r="F3212">
        <f t="shared" si="283"/>
        <v>11.583333333333334</v>
      </c>
      <c r="G3212">
        <f t="shared" si="284"/>
        <v>6.0751174815177889</v>
      </c>
    </row>
    <row r="3213" spans="2:7" x14ac:dyDescent="0.25">
      <c r="B3213">
        <v>14</v>
      </c>
      <c r="C3213">
        <v>141</v>
      </c>
      <c r="D3213" t="s">
        <v>3205</v>
      </c>
      <c r="E3213">
        <v>1240389.1479994101</v>
      </c>
      <c r="F3213">
        <f t="shared" si="283"/>
        <v>11.666666666666666</v>
      </c>
      <c r="G3213">
        <f t="shared" si="284"/>
        <v>6.0935579579969312</v>
      </c>
    </row>
    <row r="3214" spans="2:7" x14ac:dyDescent="0.25">
      <c r="B3214">
        <v>14</v>
      </c>
      <c r="C3214">
        <v>142</v>
      </c>
      <c r="D3214" t="s">
        <v>3206</v>
      </c>
      <c r="E3214">
        <v>1208598.4296477099</v>
      </c>
      <c r="F3214">
        <f t="shared" si="283"/>
        <v>11.75</v>
      </c>
      <c r="G3214">
        <f t="shared" si="284"/>
        <v>6.0822820256266716</v>
      </c>
    </row>
    <row r="3215" spans="2:7" x14ac:dyDescent="0.25">
      <c r="B3215">
        <v>14</v>
      </c>
      <c r="C3215">
        <v>143</v>
      </c>
      <c r="D3215" t="s">
        <v>3207</v>
      </c>
      <c r="E3215">
        <v>1224453.67422725</v>
      </c>
      <c r="F3215">
        <f t="shared" si="283"/>
        <v>11.833333333333334</v>
      </c>
      <c r="G3215">
        <f t="shared" si="284"/>
        <v>6.0879423587477399</v>
      </c>
    </row>
    <row r="3216" spans="2:7" x14ac:dyDescent="0.25">
      <c r="B3216">
        <v>14</v>
      </c>
      <c r="C3216">
        <v>144</v>
      </c>
      <c r="D3216" t="s">
        <v>3208</v>
      </c>
      <c r="E3216">
        <v>1176853.09641677</v>
      </c>
      <c r="F3216">
        <f t="shared" si="283"/>
        <v>11.916666666666666</v>
      </c>
      <c r="G3216">
        <f t="shared" si="284"/>
        <v>6.0707222543494987</v>
      </c>
    </row>
    <row r="3217" spans="2:7" x14ac:dyDescent="0.25">
      <c r="B3217">
        <v>14</v>
      </c>
      <c r="C3217">
        <v>145</v>
      </c>
      <c r="D3217" t="s">
        <v>3209</v>
      </c>
      <c r="E3217">
        <v>1195225.71401217</v>
      </c>
      <c r="F3217">
        <f t="shared" si="283"/>
        <v>12</v>
      </c>
      <c r="G3217">
        <f t="shared" si="284"/>
        <v>6.0774499279564846</v>
      </c>
    </row>
    <row r="3218" spans="2:7" x14ac:dyDescent="0.25">
      <c r="B3218">
        <v>14</v>
      </c>
      <c r="C3218">
        <v>146</v>
      </c>
      <c r="D3218" t="s">
        <v>3210</v>
      </c>
      <c r="E3218">
        <v>1298789.3128303001</v>
      </c>
      <c r="F3218">
        <f t="shared" si="283"/>
        <v>12.083333333333334</v>
      </c>
      <c r="G3218">
        <f t="shared" si="284"/>
        <v>6.1135387063491562</v>
      </c>
    </row>
    <row r="3219" spans="2:7" x14ac:dyDescent="0.25">
      <c r="B3219">
        <v>14</v>
      </c>
      <c r="C3219">
        <v>147</v>
      </c>
      <c r="D3219" t="s">
        <v>3211</v>
      </c>
      <c r="E3219">
        <v>1193325.5809119099</v>
      </c>
      <c r="F3219">
        <f t="shared" ref="F3219:F3282" si="285">(C3219-1)*5/60</f>
        <v>12.166666666666666</v>
      </c>
      <c r="G3219">
        <f t="shared" ref="G3219:G3282" si="286">LOG10(E3219)</f>
        <v>6.0767589505459032</v>
      </c>
    </row>
    <row r="3220" spans="2:7" x14ac:dyDescent="0.25">
      <c r="B3220">
        <v>14</v>
      </c>
      <c r="C3220">
        <v>148</v>
      </c>
      <c r="D3220" t="s">
        <v>3212</v>
      </c>
      <c r="E3220">
        <v>1210157.0513155099</v>
      </c>
      <c r="F3220">
        <f t="shared" si="285"/>
        <v>12.25</v>
      </c>
      <c r="G3220">
        <f t="shared" si="286"/>
        <v>6.082841735683119</v>
      </c>
    </row>
    <row r="3221" spans="2:7" x14ac:dyDescent="0.25">
      <c r="B3221">
        <v>14</v>
      </c>
      <c r="C3221">
        <v>149</v>
      </c>
      <c r="D3221" t="s">
        <v>3213</v>
      </c>
      <c r="E3221">
        <v>1049023.77368328</v>
      </c>
      <c r="F3221">
        <f t="shared" si="285"/>
        <v>12.333333333333334</v>
      </c>
      <c r="G3221">
        <f t="shared" si="286"/>
        <v>6.020785330579133</v>
      </c>
    </row>
    <row r="3222" spans="2:7" x14ac:dyDescent="0.25">
      <c r="B3222">
        <v>14</v>
      </c>
      <c r="C3222">
        <v>150</v>
      </c>
      <c r="D3222" t="s">
        <v>3214</v>
      </c>
      <c r="E3222">
        <v>1080629.9221532899</v>
      </c>
      <c r="F3222">
        <f t="shared" si="285"/>
        <v>12.416666666666666</v>
      </c>
      <c r="G3222">
        <f t="shared" si="286"/>
        <v>6.0336769887872466</v>
      </c>
    </row>
    <row r="3223" spans="2:7" x14ac:dyDescent="0.25">
      <c r="B3223">
        <v>14</v>
      </c>
      <c r="C3223">
        <v>151</v>
      </c>
      <c r="D3223" t="s">
        <v>3215</v>
      </c>
      <c r="E3223">
        <v>1241085.0952628001</v>
      </c>
      <c r="F3223">
        <f t="shared" si="285"/>
        <v>12.5</v>
      </c>
      <c r="G3223">
        <f t="shared" si="286"/>
        <v>6.0938015600128956</v>
      </c>
    </row>
    <row r="3224" spans="2:7" x14ac:dyDescent="0.25">
      <c r="B3224">
        <v>14</v>
      </c>
      <c r="C3224">
        <v>152</v>
      </c>
      <c r="D3224" t="s">
        <v>3216</v>
      </c>
      <c r="E3224">
        <v>1146085.4002038799</v>
      </c>
      <c r="F3224">
        <f t="shared" si="285"/>
        <v>12.583333333333334</v>
      </c>
      <c r="G3224">
        <f t="shared" si="286"/>
        <v>6.0592169801579265</v>
      </c>
    </row>
    <row r="3225" spans="2:7" x14ac:dyDescent="0.25">
      <c r="B3225">
        <v>14</v>
      </c>
      <c r="C3225">
        <v>153</v>
      </c>
      <c r="D3225" t="s">
        <v>3217</v>
      </c>
      <c r="E3225">
        <v>1179627.51583243</v>
      </c>
      <c r="F3225">
        <f t="shared" si="285"/>
        <v>12.666666666666666</v>
      </c>
      <c r="G3225">
        <f t="shared" si="286"/>
        <v>6.0717448942924568</v>
      </c>
    </row>
    <row r="3226" spans="2:7" x14ac:dyDescent="0.25">
      <c r="B3226">
        <v>14</v>
      </c>
      <c r="C3226">
        <v>154</v>
      </c>
      <c r="D3226" t="s">
        <v>3218</v>
      </c>
      <c r="E3226">
        <v>1076653.3900144601</v>
      </c>
      <c r="F3226">
        <f t="shared" si="285"/>
        <v>12.75</v>
      </c>
      <c r="G3226">
        <f t="shared" si="286"/>
        <v>6.0320759121820204</v>
      </c>
    </row>
    <row r="3227" spans="2:7" x14ac:dyDescent="0.25">
      <c r="B3227">
        <v>14</v>
      </c>
      <c r="C3227">
        <v>155</v>
      </c>
      <c r="D3227" t="s">
        <v>3219</v>
      </c>
      <c r="E3227">
        <v>1078760.59340111</v>
      </c>
      <c r="F3227">
        <f t="shared" si="285"/>
        <v>12.833333333333334</v>
      </c>
      <c r="G3227">
        <f t="shared" si="286"/>
        <v>6.0329250735047797</v>
      </c>
    </row>
    <row r="3228" spans="2:7" x14ac:dyDescent="0.25">
      <c r="B3228">
        <v>14</v>
      </c>
      <c r="C3228">
        <v>156</v>
      </c>
      <c r="D3228" t="s">
        <v>3220</v>
      </c>
      <c r="E3228">
        <v>1094783.28722429</v>
      </c>
      <c r="F3228">
        <f t="shared" si="285"/>
        <v>12.916666666666666</v>
      </c>
      <c r="G3228">
        <f t="shared" si="286"/>
        <v>6.0393281589228964</v>
      </c>
    </row>
    <row r="3229" spans="2:7" x14ac:dyDescent="0.25">
      <c r="B3229">
        <v>14</v>
      </c>
      <c r="C3229">
        <v>157</v>
      </c>
      <c r="D3229" t="s">
        <v>3221</v>
      </c>
      <c r="E3229">
        <v>1078722.2342987601</v>
      </c>
      <c r="F3229">
        <f t="shared" si="285"/>
        <v>13</v>
      </c>
      <c r="G3229">
        <f t="shared" si="286"/>
        <v>6.0329096303723757</v>
      </c>
    </row>
    <row r="3230" spans="2:7" x14ac:dyDescent="0.25">
      <c r="B3230">
        <v>14</v>
      </c>
      <c r="C3230">
        <v>158</v>
      </c>
      <c r="D3230" t="s">
        <v>3222</v>
      </c>
      <c r="E3230">
        <v>1092792.1753956401</v>
      </c>
      <c r="F3230">
        <f t="shared" si="285"/>
        <v>13.083333333333334</v>
      </c>
      <c r="G3230">
        <f t="shared" si="286"/>
        <v>6.0385375767156946</v>
      </c>
    </row>
    <row r="3231" spans="2:7" x14ac:dyDescent="0.25">
      <c r="B3231">
        <v>14</v>
      </c>
      <c r="C3231">
        <v>159</v>
      </c>
      <c r="D3231" t="s">
        <v>3223</v>
      </c>
      <c r="E3231">
        <v>1194591.80873857</v>
      </c>
      <c r="F3231">
        <f t="shared" si="285"/>
        <v>13.166666666666666</v>
      </c>
      <c r="G3231">
        <f t="shared" si="286"/>
        <v>6.0772195324838512</v>
      </c>
    </row>
    <row r="3232" spans="2:7" x14ac:dyDescent="0.25">
      <c r="B3232">
        <v>14</v>
      </c>
      <c r="C3232">
        <v>160</v>
      </c>
      <c r="D3232" t="s">
        <v>3224</v>
      </c>
      <c r="E3232">
        <v>1110667.9419155701</v>
      </c>
      <c r="F3232">
        <f t="shared" si="285"/>
        <v>13.25</v>
      </c>
      <c r="G3232">
        <f t="shared" si="286"/>
        <v>6.0455842366644665</v>
      </c>
    </row>
    <row r="3233" spans="2:7" x14ac:dyDescent="0.25">
      <c r="B3233">
        <v>14</v>
      </c>
      <c r="C3233">
        <v>161</v>
      </c>
      <c r="D3233" t="s">
        <v>3225</v>
      </c>
      <c r="E3233">
        <v>1047607.00053042</v>
      </c>
      <c r="F3233">
        <f t="shared" si="285"/>
        <v>13.333333333333334</v>
      </c>
      <c r="G3233">
        <f t="shared" si="286"/>
        <v>6.0201983918929169</v>
      </c>
    </row>
    <row r="3234" spans="2:7" x14ac:dyDescent="0.25">
      <c r="B3234">
        <v>14</v>
      </c>
      <c r="C3234">
        <v>162</v>
      </c>
      <c r="D3234" t="s">
        <v>3226</v>
      </c>
      <c r="E3234">
        <v>1167159.7033641599</v>
      </c>
      <c r="F3234">
        <f t="shared" si="285"/>
        <v>13.416666666666666</v>
      </c>
      <c r="G3234">
        <f t="shared" si="286"/>
        <v>6.0671302849608848</v>
      </c>
    </row>
    <row r="3235" spans="2:7" x14ac:dyDescent="0.25">
      <c r="B3235">
        <v>14</v>
      </c>
      <c r="C3235">
        <v>163</v>
      </c>
      <c r="D3235" t="s">
        <v>3227</v>
      </c>
      <c r="E3235">
        <v>1229612.5186962001</v>
      </c>
      <c r="F3235">
        <f t="shared" si="285"/>
        <v>13.5</v>
      </c>
      <c r="G3235">
        <f t="shared" si="286"/>
        <v>6.0897682760702541</v>
      </c>
    </row>
    <row r="3236" spans="2:7" x14ac:dyDescent="0.25">
      <c r="B3236">
        <v>14</v>
      </c>
      <c r="C3236">
        <v>164</v>
      </c>
      <c r="D3236" t="s">
        <v>3228</v>
      </c>
      <c r="E3236">
        <v>1145266.52708304</v>
      </c>
      <c r="F3236">
        <f t="shared" si="285"/>
        <v>13.583333333333334</v>
      </c>
      <c r="G3236">
        <f t="shared" si="286"/>
        <v>6.0589065676990943</v>
      </c>
    </row>
    <row r="3237" spans="2:7" x14ac:dyDescent="0.25">
      <c r="B3237">
        <v>14</v>
      </c>
      <c r="C3237">
        <v>165</v>
      </c>
      <c r="D3237" t="s">
        <v>3229</v>
      </c>
      <c r="E3237">
        <v>1240592.62362043</v>
      </c>
      <c r="F3237">
        <f t="shared" si="285"/>
        <v>13.666666666666666</v>
      </c>
      <c r="G3237">
        <f t="shared" si="286"/>
        <v>6.0936291945861072</v>
      </c>
    </row>
    <row r="3238" spans="2:7" x14ac:dyDescent="0.25">
      <c r="B3238">
        <v>14</v>
      </c>
      <c r="C3238">
        <v>166</v>
      </c>
      <c r="D3238" t="s">
        <v>3230</v>
      </c>
      <c r="E3238">
        <v>1134953.21446658</v>
      </c>
      <c r="F3238">
        <f t="shared" si="285"/>
        <v>13.75</v>
      </c>
      <c r="G3238">
        <f t="shared" si="286"/>
        <v>6.0549779592227235</v>
      </c>
    </row>
    <row r="3239" spans="2:7" x14ac:dyDescent="0.25">
      <c r="B3239">
        <v>14</v>
      </c>
      <c r="C3239">
        <v>167</v>
      </c>
      <c r="D3239" t="s">
        <v>3231</v>
      </c>
      <c r="E3239">
        <v>1167354.2469790699</v>
      </c>
      <c r="F3239">
        <f t="shared" si="285"/>
        <v>13.833333333333334</v>
      </c>
      <c r="G3239">
        <f t="shared" si="286"/>
        <v>6.067202667667039</v>
      </c>
    </row>
    <row r="3240" spans="2:7" x14ac:dyDescent="0.25">
      <c r="B3240">
        <v>14</v>
      </c>
      <c r="C3240">
        <v>168</v>
      </c>
      <c r="D3240" t="s">
        <v>3232</v>
      </c>
      <c r="E3240">
        <v>936627.93624867301</v>
      </c>
      <c r="F3240">
        <f t="shared" si="285"/>
        <v>13.916666666666666</v>
      </c>
      <c r="G3240">
        <f t="shared" si="286"/>
        <v>5.9715671070844412</v>
      </c>
    </row>
    <row r="3241" spans="2:7" x14ac:dyDescent="0.25">
      <c r="B3241">
        <v>14</v>
      </c>
      <c r="C3241">
        <v>169</v>
      </c>
      <c r="D3241" t="s">
        <v>3233</v>
      </c>
      <c r="E3241">
        <v>1014299.81837182</v>
      </c>
      <c r="F3241">
        <f t="shared" si="285"/>
        <v>14</v>
      </c>
      <c r="G3241">
        <f t="shared" si="286"/>
        <v>6.0061663477173912</v>
      </c>
    </row>
    <row r="3242" spans="2:7" x14ac:dyDescent="0.25">
      <c r="B3242">
        <v>14</v>
      </c>
      <c r="C3242">
        <v>170</v>
      </c>
      <c r="D3242" t="s">
        <v>3234</v>
      </c>
      <c r="E3242">
        <v>975503.31621441303</v>
      </c>
      <c r="F3242">
        <f t="shared" si="285"/>
        <v>14.083333333333334</v>
      </c>
      <c r="G3242">
        <f t="shared" si="286"/>
        <v>5.9892287501130816</v>
      </c>
    </row>
    <row r="3243" spans="2:7" x14ac:dyDescent="0.25">
      <c r="B3243">
        <v>14</v>
      </c>
      <c r="C3243">
        <v>171</v>
      </c>
      <c r="D3243" t="s">
        <v>3235</v>
      </c>
      <c r="E3243">
        <v>1138951.38159883</v>
      </c>
      <c r="F3243">
        <f t="shared" si="285"/>
        <v>14.166666666666666</v>
      </c>
      <c r="G3243">
        <f t="shared" si="286"/>
        <v>6.0565051857524965</v>
      </c>
    </row>
    <row r="3244" spans="2:7" x14ac:dyDescent="0.25">
      <c r="B3244">
        <v>14</v>
      </c>
      <c r="C3244">
        <v>172</v>
      </c>
      <c r="D3244" t="s">
        <v>3236</v>
      </c>
      <c r="E3244">
        <v>1065290.7488332</v>
      </c>
      <c r="F3244">
        <f t="shared" si="285"/>
        <v>14.25</v>
      </c>
      <c r="G3244">
        <f t="shared" si="286"/>
        <v>6.0274681555502019</v>
      </c>
    </row>
    <row r="3245" spans="2:7" x14ac:dyDescent="0.25">
      <c r="B3245">
        <v>14</v>
      </c>
      <c r="C3245">
        <v>173</v>
      </c>
      <c r="D3245" t="s">
        <v>3237</v>
      </c>
      <c r="E3245">
        <v>1056690.7531898101</v>
      </c>
      <c r="F3245">
        <f t="shared" si="285"/>
        <v>14.333333333333334</v>
      </c>
      <c r="G3245">
        <f t="shared" si="286"/>
        <v>6.0239479070484361</v>
      </c>
    </row>
    <row r="3246" spans="2:7" x14ac:dyDescent="0.25">
      <c r="B3246">
        <v>14</v>
      </c>
      <c r="C3246">
        <v>174</v>
      </c>
      <c r="D3246" t="s">
        <v>3238</v>
      </c>
      <c r="E3246">
        <v>1073951.0438814801</v>
      </c>
      <c r="F3246">
        <f t="shared" si="285"/>
        <v>14.416666666666666</v>
      </c>
      <c r="G3246">
        <f t="shared" si="286"/>
        <v>6.0309844844764591</v>
      </c>
    </row>
    <row r="3247" spans="2:7" x14ac:dyDescent="0.25">
      <c r="B3247">
        <v>14</v>
      </c>
      <c r="C3247">
        <v>175</v>
      </c>
      <c r="D3247" t="s">
        <v>3239</v>
      </c>
      <c r="E3247">
        <v>946949.70265081595</v>
      </c>
      <c r="F3247">
        <f t="shared" si="285"/>
        <v>14.5</v>
      </c>
      <c r="G3247">
        <f t="shared" si="286"/>
        <v>5.9763269120113893</v>
      </c>
    </row>
    <row r="3248" spans="2:7" x14ac:dyDescent="0.25">
      <c r="B3248">
        <v>14</v>
      </c>
      <c r="C3248">
        <v>176</v>
      </c>
      <c r="D3248" t="s">
        <v>3240</v>
      </c>
      <c r="E3248">
        <v>984097.66498934804</v>
      </c>
      <c r="F3248">
        <f t="shared" si="285"/>
        <v>14.583333333333334</v>
      </c>
      <c r="G3248">
        <f t="shared" si="286"/>
        <v>5.9930382013390258</v>
      </c>
    </row>
    <row r="3249" spans="2:7" x14ac:dyDescent="0.25">
      <c r="B3249">
        <v>14</v>
      </c>
      <c r="C3249">
        <v>177</v>
      </c>
      <c r="D3249" t="s">
        <v>3241</v>
      </c>
      <c r="E3249">
        <v>1036151.20300907</v>
      </c>
      <c r="F3249">
        <f t="shared" si="285"/>
        <v>14.666666666666666</v>
      </c>
      <c r="G3249">
        <f t="shared" si="286"/>
        <v>6.0154231355645882</v>
      </c>
    </row>
    <row r="3250" spans="2:7" x14ac:dyDescent="0.25">
      <c r="B3250">
        <v>14</v>
      </c>
      <c r="C3250">
        <v>178</v>
      </c>
      <c r="D3250" t="s">
        <v>3242</v>
      </c>
      <c r="E3250">
        <v>1011263.0669031</v>
      </c>
      <c r="F3250">
        <f t="shared" si="285"/>
        <v>14.75</v>
      </c>
      <c r="G3250">
        <f t="shared" si="286"/>
        <v>6.0048641463357777</v>
      </c>
    </row>
    <row r="3251" spans="2:7" x14ac:dyDescent="0.25">
      <c r="B3251">
        <v>14</v>
      </c>
      <c r="C3251">
        <v>179</v>
      </c>
      <c r="D3251" t="s">
        <v>3243</v>
      </c>
      <c r="E3251">
        <v>1046164.98183299</v>
      </c>
      <c r="F3251">
        <f t="shared" si="285"/>
        <v>14.833333333333334</v>
      </c>
      <c r="G3251">
        <f t="shared" si="286"/>
        <v>6.0196001788426052</v>
      </c>
    </row>
    <row r="3252" spans="2:7" x14ac:dyDescent="0.25">
      <c r="B3252">
        <v>14</v>
      </c>
      <c r="C3252">
        <v>180</v>
      </c>
      <c r="D3252" t="s">
        <v>3244</v>
      </c>
      <c r="E3252">
        <v>1014000.7021176399</v>
      </c>
      <c r="F3252">
        <f t="shared" si="285"/>
        <v>14.916666666666666</v>
      </c>
      <c r="G3252">
        <f t="shared" si="286"/>
        <v>6.0060382557130083</v>
      </c>
    </row>
    <row r="3253" spans="2:7" x14ac:dyDescent="0.25">
      <c r="B3253">
        <v>14</v>
      </c>
      <c r="C3253">
        <v>181</v>
      </c>
      <c r="D3253" t="s">
        <v>3245</v>
      </c>
      <c r="E3253">
        <v>895057.12637129996</v>
      </c>
      <c r="F3253">
        <f t="shared" si="285"/>
        <v>15</v>
      </c>
      <c r="G3253">
        <f t="shared" si="286"/>
        <v>5.9518507547305273</v>
      </c>
    </row>
    <row r="3254" spans="2:7" x14ac:dyDescent="0.25">
      <c r="B3254">
        <v>14</v>
      </c>
      <c r="C3254">
        <v>182</v>
      </c>
      <c r="D3254" t="s">
        <v>3246</v>
      </c>
      <c r="E3254">
        <v>1064637.8698455901</v>
      </c>
      <c r="F3254">
        <f t="shared" si="285"/>
        <v>15.083333333333334</v>
      </c>
      <c r="G3254">
        <f t="shared" si="286"/>
        <v>6.0272019102422005</v>
      </c>
    </row>
    <row r="3255" spans="2:7" x14ac:dyDescent="0.25">
      <c r="B3255">
        <v>14</v>
      </c>
      <c r="C3255">
        <v>183</v>
      </c>
      <c r="D3255" t="s">
        <v>3247</v>
      </c>
      <c r="E3255">
        <v>1133188.13416184</v>
      </c>
      <c r="F3255">
        <f t="shared" si="285"/>
        <v>15.166666666666666</v>
      </c>
      <c r="G3255">
        <f t="shared" si="286"/>
        <v>6.0543020182883778</v>
      </c>
    </row>
    <row r="3256" spans="2:7" x14ac:dyDescent="0.25">
      <c r="B3256">
        <v>14</v>
      </c>
      <c r="C3256">
        <v>184</v>
      </c>
      <c r="D3256" t="s">
        <v>3248</v>
      </c>
      <c r="E3256">
        <v>1022601.77615046</v>
      </c>
      <c r="F3256">
        <f t="shared" si="285"/>
        <v>15.25</v>
      </c>
      <c r="G3256">
        <f t="shared" si="286"/>
        <v>6.0097065427144711</v>
      </c>
    </row>
    <row r="3257" spans="2:7" x14ac:dyDescent="0.25">
      <c r="B3257">
        <v>14</v>
      </c>
      <c r="C3257">
        <v>185</v>
      </c>
      <c r="D3257" t="s">
        <v>3249</v>
      </c>
      <c r="E3257">
        <v>1088832.8173386401</v>
      </c>
      <c r="F3257">
        <f t="shared" si="285"/>
        <v>15.333333333333334</v>
      </c>
      <c r="G3257">
        <f t="shared" si="286"/>
        <v>6.0369612019953305</v>
      </c>
    </row>
    <row r="3258" spans="2:7" x14ac:dyDescent="0.25">
      <c r="B3258">
        <v>14</v>
      </c>
      <c r="C3258">
        <v>186</v>
      </c>
      <c r="D3258" t="s">
        <v>3250</v>
      </c>
      <c r="E3258">
        <v>1119018.6005501</v>
      </c>
      <c r="F3258">
        <f t="shared" si="285"/>
        <v>15.416666666666666</v>
      </c>
      <c r="G3258">
        <f t="shared" si="286"/>
        <v>6.0488373055177425</v>
      </c>
    </row>
    <row r="3259" spans="2:7" x14ac:dyDescent="0.25">
      <c r="B3259">
        <v>14</v>
      </c>
      <c r="C3259">
        <v>187</v>
      </c>
      <c r="D3259" t="s">
        <v>3251</v>
      </c>
      <c r="E3259">
        <v>1217903.51136369</v>
      </c>
      <c r="F3259">
        <f t="shared" si="285"/>
        <v>15.5</v>
      </c>
      <c r="G3259">
        <f t="shared" si="286"/>
        <v>6.0856128825971707</v>
      </c>
    </row>
    <row r="3260" spans="2:7" x14ac:dyDescent="0.25">
      <c r="B3260">
        <v>14</v>
      </c>
      <c r="C3260">
        <v>188</v>
      </c>
      <c r="D3260" t="s">
        <v>3252</v>
      </c>
      <c r="E3260">
        <v>1037279.3506616</v>
      </c>
      <c r="F3260">
        <f t="shared" si="285"/>
        <v>15.583333333333334</v>
      </c>
      <c r="G3260">
        <f t="shared" si="286"/>
        <v>6.0158957323899287</v>
      </c>
    </row>
    <row r="3261" spans="2:7" x14ac:dyDescent="0.25">
      <c r="B3261">
        <v>14</v>
      </c>
      <c r="C3261">
        <v>189</v>
      </c>
      <c r="D3261" t="s">
        <v>3253</v>
      </c>
      <c r="E3261">
        <v>937196.61867999902</v>
      </c>
      <c r="F3261">
        <f t="shared" si="285"/>
        <v>15.666666666666666</v>
      </c>
      <c r="G3261">
        <f t="shared" si="286"/>
        <v>5.9718307130328352</v>
      </c>
    </row>
    <row r="3262" spans="2:7" x14ac:dyDescent="0.25">
      <c r="B3262">
        <v>14</v>
      </c>
      <c r="C3262">
        <v>190</v>
      </c>
      <c r="D3262" t="s">
        <v>3254</v>
      </c>
      <c r="E3262">
        <v>848826.63585283002</v>
      </c>
      <c r="F3262">
        <f t="shared" si="285"/>
        <v>15.75</v>
      </c>
      <c r="G3262">
        <f t="shared" si="286"/>
        <v>5.9288189991006437</v>
      </c>
    </row>
    <row r="3263" spans="2:7" x14ac:dyDescent="0.25">
      <c r="B3263">
        <v>14</v>
      </c>
      <c r="C3263">
        <v>191</v>
      </c>
      <c r="D3263" t="s">
        <v>3255</v>
      </c>
      <c r="E3263">
        <v>943452.64708979405</v>
      </c>
      <c r="F3263">
        <f t="shared" si="285"/>
        <v>15.833333333333334</v>
      </c>
      <c r="G3263">
        <f t="shared" si="286"/>
        <v>5.9747201073375287</v>
      </c>
    </row>
    <row r="3264" spans="2:7" x14ac:dyDescent="0.25">
      <c r="B3264">
        <v>14</v>
      </c>
      <c r="C3264">
        <v>192</v>
      </c>
      <c r="D3264" t="s">
        <v>3256</v>
      </c>
      <c r="E3264">
        <v>1111765.9103027601</v>
      </c>
      <c r="F3264">
        <f t="shared" si="285"/>
        <v>15.916666666666666</v>
      </c>
      <c r="G3264">
        <f t="shared" si="286"/>
        <v>6.0460133532837803</v>
      </c>
    </row>
    <row r="3265" spans="2:7" x14ac:dyDescent="0.25">
      <c r="B3265">
        <v>14</v>
      </c>
      <c r="C3265">
        <v>193</v>
      </c>
      <c r="D3265" t="s">
        <v>3257</v>
      </c>
      <c r="E3265">
        <v>949030.98874057003</v>
      </c>
      <c r="F3265">
        <f t="shared" si="285"/>
        <v>16</v>
      </c>
      <c r="G3265">
        <f t="shared" si="286"/>
        <v>5.9772803936910464</v>
      </c>
    </row>
    <row r="3266" spans="2:7" x14ac:dyDescent="0.25">
      <c r="B3266">
        <v>14</v>
      </c>
      <c r="C3266">
        <v>194</v>
      </c>
      <c r="D3266" t="s">
        <v>3258</v>
      </c>
      <c r="E3266">
        <v>970669.95173591899</v>
      </c>
      <c r="F3266">
        <f t="shared" si="285"/>
        <v>16.083333333333332</v>
      </c>
      <c r="G3266">
        <f t="shared" si="286"/>
        <v>5.9870715857204804</v>
      </c>
    </row>
    <row r="3267" spans="2:7" x14ac:dyDescent="0.25">
      <c r="B3267">
        <v>14</v>
      </c>
      <c r="C3267">
        <v>195</v>
      </c>
      <c r="D3267" t="s">
        <v>3259</v>
      </c>
      <c r="E3267">
        <v>919781.73041103699</v>
      </c>
      <c r="F3267">
        <f t="shared" si="285"/>
        <v>16.166666666666668</v>
      </c>
      <c r="G3267">
        <f t="shared" si="286"/>
        <v>5.9636847789491814</v>
      </c>
    </row>
    <row r="3268" spans="2:7" x14ac:dyDescent="0.25">
      <c r="B3268">
        <v>14</v>
      </c>
      <c r="C3268">
        <v>196</v>
      </c>
      <c r="D3268" t="s">
        <v>3260</v>
      </c>
      <c r="E3268">
        <v>1036836.65040603</v>
      </c>
      <c r="F3268">
        <f t="shared" si="285"/>
        <v>16.25</v>
      </c>
      <c r="G3268">
        <f t="shared" si="286"/>
        <v>6.0157103403665779</v>
      </c>
    </row>
    <row r="3269" spans="2:7" x14ac:dyDescent="0.25">
      <c r="B3269">
        <v>14</v>
      </c>
      <c r="C3269">
        <v>197</v>
      </c>
      <c r="D3269" t="s">
        <v>3261</v>
      </c>
      <c r="E3269">
        <v>1032627.95048809</v>
      </c>
      <c r="F3269">
        <f t="shared" si="285"/>
        <v>16.333333333333332</v>
      </c>
      <c r="G3269">
        <f t="shared" si="286"/>
        <v>6.0139438760651265</v>
      </c>
    </row>
    <row r="3270" spans="2:7" x14ac:dyDescent="0.25">
      <c r="B3270">
        <v>14</v>
      </c>
      <c r="C3270">
        <v>198</v>
      </c>
      <c r="D3270" t="s">
        <v>3262</v>
      </c>
      <c r="E3270">
        <v>887481.65466574603</v>
      </c>
      <c r="F3270">
        <f t="shared" si="285"/>
        <v>16.416666666666668</v>
      </c>
      <c r="G3270">
        <f t="shared" si="286"/>
        <v>5.948159384420336</v>
      </c>
    </row>
    <row r="3271" spans="2:7" x14ac:dyDescent="0.25">
      <c r="B3271">
        <v>14</v>
      </c>
      <c r="C3271">
        <v>199</v>
      </c>
      <c r="D3271" t="s">
        <v>3263</v>
      </c>
      <c r="E3271">
        <v>950653.677124548</v>
      </c>
      <c r="F3271">
        <f t="shared" si="285"/>
        <v>16.5</v>
      </c>
      <c r="G3271">
        <f t="shared" si="286"/>
        <v>5.9780223323875799</v>
      </c>
    </row>
    <row r="3272" spans="2:7" x14ac:dyDescent="0.25">
      <c r="B3272">
        <v>14</v>
      </c>
      <c r="C3272">
        <v>200</v>
      </c>
      <c r="D3272" t="s">
        <v>3264</v>
      </c>
      <c r="E3272">
        <v>767608.99001543899</v>
      </c>
      <c r="F3272">
        <f t="shared" si="285"/>
        <v>16.583333333333332</v>
      </c>
      <c r="G3272">
        <f t="shared" si="286"/>
        <v>5.8851400524251254</v>
      </c>
    </row>
    <row r="3273" spans="2:7" x14ac:dyDescent="0.25">
      <c r="B3273">
        <v>14</v>
      </c>
      <c r="C3273">
        <v>201</v>
      </c>
      <c r="D3273" t="s">
        <v>3265</v>
      </c>
      <c r="E3273">
        <v>900500.46532170998</v>
      </c>
      <c r="F3273">
        <f t="shared" si="285"/>
        <v>16.666666666666668</v>
      </c>
      <c r="G3273">
        <f t="shared" si="286"/>
        <v>5.9544839415715423</v>
      </c>
    </row>
    <row r="3274" spans="2:7" x14ac:dyDescent="0.25">
      <c r="B3274">
        <v>14</v>
      </c>
      <c r="C3274">
        <v>202</v>
      </c>
      <c r="D3274" t="s">
        <v>3266</v>
      </c>
      <c r="E3274">
        <v>886266.84584657999</v>
      </c>
      <c r="F3274">
        <f t="shared" si="285"/>
        <v>16.75</v>
      </c>
      <c r="G3274">
        <f t="shared" si="286"/>
        <v>5.9475645031854043</v>
      </c>
    </row>
    <row r="3275" spans="2:7" x14ac:dyDescent="0.25">
      <c r="B3275">
        <v>14</v>
      </c>
      <c r="C3275">
        <v>203</v>
      </c>
      <c r="D3275" t="s">
        <v>3267</v>
      </c>
      <c r="E3275">
        <v>826042.84181917401</v>
      </c>
      <c r="F3275">
        <f t="shared" si="285"/>
        <v>16.833333333333332</v>
      </c>
      <c r="G3275">
        <f t="shared" si="286"/>
        <v>5.9170025721184025</v>
      </c>
    </row>
    <row r="3276" spans="2:7" x14ac:dyDescent="0.25">
      <c r="B3276">
        <v>14</v>
      </c>
      <c r="C3276">
        <v>204</v>
      </c>
      <c r="D3276" t="s">
        <v>3268</v>
      </c>
      <c r="E3276">
        <v>1037933.70592416</v>
      </c>
      <c r="F3276">
        <f t="shared" si="285"/>
        <v>16.916666666666668</v>
      </c>
      <c r="G3276">
        <f t="shared" si="286"/>
        <v>6.0161696154866551</v>
      </c>
    </row>
    <row r="3277" spans="2:7" x14ac:dyDescent="0.25">
      <c r="B3277">
        <v>14</v>
      </c>
      <c r="C3277">
        <v>205</v>
      </c>
      <c r="D3277" t="s">
        <v>3269</v>
      </c>
      <c r="E3277">
        <v>1072575.3400119001</v>
      </c>
      <c r="F3277">
        <f t="shared" si="285"/>
        <v>17</v>
      </c>
      <c r="G3277">
        <f t="shared" si="286"/>
        <v>6.0304278077120115</v>
      </c>
    </row>
    <row r="3278" spans="2:7" x14ac:dyDescent="0.25">
      <c r="B3278">
        <v>14</v>
      </c>
      <c r="C3278">
        <v>206</v>
      </c>
      <c r="D3278" t="s">
        <v>3270</v>
      </c>
      <c r="E3278">
        <v>888704.38178565796</v>
      </c>
      <c r="F3278">
        <f t="shared" si="285"/>
        <v>17.083333333333332</v>
      </c>
      <c r="G3278">
        <f t="shared" si="286"/>
        <v>5.9487573214765188</v>
      </c>
    </row>
    <row r="3279" spans="2:7" x14ac:dyDescent="0.25">
      <c r="B3279">
        <v>14</v>
      </c>
      <c r="C3279">
        <v>207</v>
      </c>
      <c r="D3279" t="s">
        <v>3271</v>
      </c>
      <c r="E3279">
        <v>943893.96658081503</v>
      </c>
      <c r="F3279">
        <f t="shared" si="285"/>
        <v>17.166666666666668</v>
      </c>
      <c r="G3279">
        <f t="shared" si="286"/>
        <v>5.9749232100657839</v>
      </c>
    </row>
    <row r="3280" spans="2:7" x14ac:dyDescent="0.25">
      <c r="B3280">
        <v>14</v>
      </c>
      <c r="C3280">
        <v>208</v>
      </c>
      <c r="D3280" t="s">
        <v>3272</v>
      </c>
      <c r="E3280">
        <v>900853.47405577195</v>
      </c>
      <c r="F3280">
        <f t="shared" si="285"/>
        <v>17.25</v>
      </c>
      <c r="G3280">
        <f t="shared" si="286"/>
        <v>5.9546541577005083</v>
      </c>
    </row>
    <row r="3281" spans="2:7" x14ac:dyDescent="0.25">
      <c r="B3281">
        <v>14</v>
      </c>
      <c r="C3281">
        <v>209</v>
      </c>
      <c r="D3281" t="s">
        <v>3273</v>
      </c>
      <c r="E3281">
        <v>926865.484649505</v>
      </c>
      <c r="F3281">
        <f t="shared" si="285"/>
        <v>17.333333333333332</v>
      </c>
      <c r="G3281">
        <f t="shared" si="286"/>
        <v>5.967016709858175</v>
      </c>
    </row>
    <row r="3282" spans="2:7" x14ac:dyDescent="0.25">
      <c r="B3282">
        <v>14</v>
      </c>
      <c r="C3282">
        <v>210</v>
      </c>
      <c r="D3282" t="s">
        <v>3274</v>
      </c>
      <c r="E3282">
        <v>795820.53335844702</v>
      </c>
      <c r="F3282">
        <f t="shared" si="285"/>
        <v>17.416666666666668</v>
      </c>
      <c r="G3282">
        <f t="shared" si="286"/>
        <v>5.900815140401253</v>
      </c>
    </row>
    <row r="3283" spans="2:7" x14ac:dyDescent="0.25">
      <c r="B3283">
        <v>14</v>
      </c>
      <c r="C3283">
        <v>211</v>
      </c>
      <c r="D3283" t="s">
        <v>3275</v>
      </c>
      <c r="E3283">
        <v>821648.93796663301</v>
      </c>
      <c r="F3283">
        <f t="shared" ref="F3283:F3346" si="287">(C3283-1)*5/60</f>
        <v>17.5</v>
      </c>
      <c r="G3283">
        <f t="shared" ref="G3283:G3346" si="288">LOG10(E3283)</f>
        <v>5.9146862982327413</v>
      </c>
    </row>
    <row r="3284" spans="2:7" x14ac:dyDescent="0.25">
      <c r="B3284">
        <v>14</v>
      </c>
      <c r="C3284">
        <v>212</v>
      </c>
      <c r="D3284" t="s">
        <v>3276</v>
      </c>
      <c r="E3284">
        <v>935099.81355708302</v>
      </c>
      <c r="F3284">
        <f t="shared" si="287"/>
        <v>17.583333333333332</v>
      </c>
      <c r="G3284">
        <f t="shared" si="288"/>
        <v>5.9708579704056159</v>
      </c>
    </row>
    <row r="3285" spans="2:7" x14ac:dyDescent="0.25">
      <c r="B3285">
        <v>14</v>
      </c>
      <c r="C3285">
        <v>213</v>
      </c>
      <c r="D3285" t="s">
        <v>3277</v>
      </c>
      <c r="E3285">
        <v>866073.08043937397</v>
      </c>
      <c r="F3285">
        <f t="shared" si="287"/>
        <v>17.666666666666668</v>
      </c>
      <c r="G3285">
        <f t="shared" si="288"/>
        <v>5.9375545399301082</v>
      </c>
    </row>
    <row r="3286" spans="2:7" x14ac:dyDescent="0.25">
      <c r="B3286">
        <v>14</v>
      </c>
      <c r="C3286">
        <v>214</v>
      </c>
      <c r="D3286" t="s">
        <v>3278</v>
      </c>
      <c r="E3286">
        <v>879625.94935308304</v>
      </c>
      <c r="F3286">
        <f t="shared" si="287"/>
        <v>17.75</v>
      </c>
      <c r="G3286">
        <f t="shared" si="288"/>
        <v>5.9442980327563077</v>
      </c>
    </row>
    <row r="3287" spans="2:7" x14ac:dyDescent="0.25">
      <c r="B3287">
        <v>14</v>
      </c>
      <c r="C3287">
        <v>215</v>
      </c>
      <c r="D3287" t="s">
        <v>3279</v>
      </c>
      <c r="E3287">
        <v>942940.18730766198</v>
      </c>
      <c r="F3287">
        <f t="shared" si="287"/>
        <v>17.833333333333332</v>
      </c>
      <c r="G3287">
        <f t="shared" si="288"/>
        <v>5.9744841453925996</v>
      </c>
    </row>
    <row r="3288" spans="2:7" x14ac:dyDescent="0.25">
      <c r="B3288">
        <v>14</v>
      </c>
      <c r="C3288">
        <v>216</v>
      </c>
      <c r="D3288" t="s">
        <v>3280</v>
      </c>
      <c r="E3288">
        <v>852405.72777771298</v>
      </c>
      <c r="F3288">
        <f t="shared" si="287"/>
        <v>17.916666666666668</v>
      </c>
      <c r="G3288">
        <f t="shared" si="288"/>
        <v>5.9306463593128083</v>
      </c>
    </row>
    <row r="3289" spans="2:7" x14ac:dyDescent="0.25">
      <c r="B3289">
        <v>14</v>
      </c>
      <c r="C3289">
        <v>217</v>
      </c>
      <c r="D3289" t="s">
        <v>3281</v>
      </c>
      <c r="E3289">
        <v>891070.17069442198</v>
      </c>
      <c r="F3289">
        <f t="shared" si="287"/>
        <v>18</v>
      </c>
      <c r="G3289">
        <f t="shared" si="288"/>
        <v>5.9499119055468892</v>
      </c>
    </row>
    <row r="3290" spans="2:7" x14ac:dyDescent="0.25">
      <c r="B3290">
        <v>14</v>
      </c>
      <c r="C3290">
        <v>218</v>
      </c>
      <c r="D3290" t="s">
        <v>3282</v>
      </c>
      <c r="E3290">
        <v>872880.757358987</v>
      </c>
      <c r="F3290">
        <f t="shared" si="287"/>
        <v>18.083333333333332</v>
      </c>
      <c r="G3290">
        <f t="shared" si="288"/>
        <v>5.9409549195840778</v>
      </c>
    </row>
    <row r="3291" spans="2:7" x14ac:dyDescent="0.25">
      <c r="B3291">
        <v>14</v>
      </c>
      <c r="C3291">
        <v>219</v>
      </c>
      <c r="D3291" t="s">
        <v>3283</v>
      </c>
      <c r="E3291">
        <v>784895.93434150203</v>
      </c>
      <c r="F3291">
        <f t="shared" si="287"/>
        <v>18.166666666666668</v>
      </c>
      <c r="G3291">
        <f t="shared" si="288"/>
        <v>5.8948120795003938</v>
      </c>
    </row>
    <row r="3292" spans="2:7" x14ac:dyDescent="0.25">
      <c r="B3292">
        <v>14</v>
      </c>
      <c r="C3292">
        <v>220</v>
      </c>
      <c r="D3292" t="s">
        <v>3284</v>
      </c>
      <c r="E3292">
        <v>853772.49110784195</v>
      </c>
      <c r="F3292">
        <f t="shared" si="287"/>
        <v>18.25</v>
      </c>
      <c r="G3292">
        <f t="shared" si="288"/>
        <v>5.9313421575509295</v>
      </c>
    </row>
    <row r="3293" spans="2:7" x14ac:dyDescent="0.25">
      <c r="B3293">
        <v>14</v>
      </c>
      <c r="C3293">
        <v>221</v>
      </c>
      <c r="D3293" t="s">
        <v>3285</v>
      </c>
      <c r="E3293">
        <v>985729.92117674602</v>
      </c>
      <c r="F3293">
        <f t="shared" si="287"/>
        <v>18.333333333333332</v>
      </c>
      <c r="G3293">
        <f t="shared" si="288"/>
        <v>5.9937579394749552</v>
      </c>
    </row>
    <row r="3294" spans="2:7" x14ac:dyDescent="0.25">
      <c r="B3294">
        <v>14</v>
      </c>
      <c r="C3294">
        <v>222</v>
      </c>
      <c r="D3294" t="s">
        <v>3286</v>
      </c>
      <c r="E3294">
        <v>1035787.41513654</v>
      </c>
      <c r="F3294">
        <f t="shared" si="287"/>
        <v>18.416666666666668</v>
      </c>
      <c r="G3294">
        <f t="shared" si="288"/>
        <v>6.0152706300165351</v>
      </c>
    </row>
    <row r="3295" spans="2:7" x14ac:dyDescent="0.25">
      <c r="B3295">
        <v>14</v>
      </c>
      <c r="C3295">
        <v>223</v>
      </c>
      <c r="D3295" t="s">
        <v>3287</v>
      </c>
      <c r="E3295">
        <v>962738.78027392796</v>
      </c>
      <c r="F3295">
        <f t="shared" si="287"/>
        <v>18.5</v>
      </c>
      <c r="G3295">
        <f t="shared" si="288"/>
        <v>5.9835084660706563</v>
      </c>
    </row>
    <row r="3296" spans="2:7" x14ac:dyDescent="0.25">
      <c r="B3296">
        <v>14</v>
      </c>
      <c r="C3296">
        <v>224</v>
      </c>
      <c r="D3296" t="s">
        <v>3288</v>
      </c>
      <c r="E3296">
        <v>795399.15651721798</v>
      </c>
      <c r="F3296">
        <f t="shared" si="287"/>
        <v>18.583333333333332</v>
      </c>
      <c r="G3296">
        <f t="shared" si="288"/>
        <v>5.9005851261016691</v>
      </c>
    </row>
    <row r="3297" spans="2:7" x14ac:dyDescent="0.25">
      <c r="B3297">
        <v>14</v>
      </c>
      <c r="C3297">
        <v>225</v>
      </c>
      <c r="D3297" t="s">
        <v>3289</v>
      </c>
      <c r="E3297">
        <v>966737.50353841495</v>
      </c>
      <c r="F3297">
        <f t="shared" si="287"/>
        <v>18.666666666666668</v>
      </c>
      <c r="G3297">
        <f t="shared" si="288"/>
        <v>5.9853085669055517</v>
      </c>
    </row>
    <row r="3298" spans="2:7" x14ac:dyDescent="0.25">
      <c r="B3298">
        <v>14</v>
      </c>
      <c r="C3298">
        <v>226</v>
      </c>
      <c r="D3298" t="s">
        <v>3290</v>
      </c>
      <c r="E3298">
        <v>866111.89586807205</v>
      </c>
      <c r="F3298">
        <f t="shared" si="287"/>
        <v>18.75</v>
      </c>
      <c r="G3298">
        <f t="shared" si="288"/>
        <v>5.9375740035863913</v>
      </c>
    </row>
    <row r="3299" spans="2:7" x14ac:dyDescent="0.25">
      <c r="B3299">
        <v>14</v>
      </c>
      <c r="C3299">
        <v>227</v>
      </c>
      <c r="D3299" t="s">
        <v>3291</v>
      </c>
      <c r="E3299">
        <v>903926.497246844</v>
      </c>
      <c r="F3299">
        <f t="shared" si="287"/>
        <v>18.833333333333332</v>
      </c>
      <c r="G3299">
        <f t="shared" si="288"/>
        <v>5.9561331172696921</v>
      </c>
    </row>
    <row r="3300" spans="2:7" x14ac:dyDescent="0.25">
      <c r="B3300">
        <v>14</v>
      </c>
      <c r="C3300">
        <v>228</v>
      </c>
      <c r="D3300" t="s">
        <v>3292</v>
      </c>
      <c r="E3300">
        <v>981481.51615573606</v>
      </c>
      <c r="F3300">
        <f t="shared" si="287"/>
        <v>18.916666666666668</v>
      </c>
      <c r="G3300">
        <f t="shared" si="288"/>
        <v>5.991882125120787</v>
      </c>
    </row>
    <row r="3301" spans="2:7" x14ac:dyDescent="0.25">
      <c r="B3301">
        <v>14</v>
      </c>
      <c r="C3301">
        <v>229</v>
      </c>
      <c r="D3301" t="s">
        <v>3293</v>
      </c>
      <c r="E3301">
        <v>935803.57484130503</v>
      </c>
      <c r="F3301">
        <f t="shared" si="287"/>
        <v>19</v>
      </c>
      <c r="G3301">
        <f t="shared" si="288"/>
        <v>5.9711846998975027</v>
      </c>
    </row>
    <row r="3302" spans="2:7" x14ac:dyDescent="0.25">
      <c r="B3302">
        <v>14</v>
      </c>
      <c r="C3302">
        <v>230</v>
      </c>
      <c r="D3302" t="s">
        <v>3294</v>
      </c>
      <c r="E3302">
        <v>873948.83853311697</v>
      </c>
      <c r="F3302">
        <f t="shared" si="287"/>
        <v>19.083333333333332</v>
      </c>
      <c r="G3302">
        <f t="shared" si="288"/>
        <v>5.941486009530168</v>
      </c>
    </row>
    <row r="3303" spans="2:7" x14ac:dyDescent="0.25">
      <c r="B3303">
        <v>14</v>
      </c>
      <c r="C3303">
        <v>231</v>
      </c>
      <c r="D3303" t="s">
        <v>3295</v>
      </c>
      <c r="E3303">
        <v>830705.75380619301</v>
      </c>
      <c r="F3303">
        <f t="shared" si="287"/>
        <v>19.166666666666668</v>
      </c>
      <c r="G3303">
        <f t="shared" si="288"/>
        <v>5.9194472185760176</v>
      </c>
    </row>
    <row r="3304" spans="2:7" x14ac:dyDescent="0.25">
      <c r="B3304">
        <v>14</v>
      </c>
      <c r="C3304">
        <v>232</v>
      </c>
      <c r="D3304" t="s">
        <v>3296</v>
      </c>
      <c r="E3304">
        <v>867467.071450016</v>
      </c>
      <c r="F3304">
        <f t="shared" si="287"/>
        <v>19.25</v>
      </c>
      <c r="G3304">
        <f t="shared" si="288"/>
        <v>5.9382529982076093</v>
      </c>
    </row>
    <row r="3305" spans="2:7" x14ac:dyDescent="0.25">
      <c r="B3305">
        <v>14</v>
      </c>
      <c r="C3305">
        <v>233</v>
      </c>
      <c r="D3305" t="s">
        <v>3297</v>
      </c>
      <c r="E3305">
        <v>786881.96629426104</v>
      </c>
      <c r="F3305">
        <f t="shared" si="287"/>
        <v>19.333333333333332</v>
      </c>
      <c r="G3305">
        <f t="shared" si="288"/>
        <v>5.8959095922935765</v>
      </c>
    </row>
    <row r="3306" spans="2:7" x14ac:dyDescent="0.25">
      <c r="B3306">
        <v>14</v>
      </c>
      <c r="C3306">
        <v>234</v>
      </c>
      <c r="D3306" t="s">
        <v>3298</v>
      </c>
      <c r="E3306">
        <v>811578.72408640804</v>
      </c>
      <c r="F3306">
        <f t="shared" si="287"/>
        <v>19.416666666666668</v>
      </c>
      <c r="G3306">
        <f t="shared" si="288"/>
        <v>5.9093306532787739</v>
      </c>
    </row>
    <row r="3307" spans="2:7" x14ac:dyDescent="0.25">
      <c r="B3307">
        <v>14</v>
      </c>
      <c r="C3307">
        <v>235</v>
      </c>
      <c r="D3307" t="s">
        <v>3299</v>
      </c>
      <c r="E3307">
        <v>888083.57567488402</v>
      </c>
      <c r="F3307">
        <f t="shared" si="287"/>
        <v>19.5</v>
      </c>
      <c r="G3307">
        <f t="shared" si="288"/>
        <v>5.9484538382408516</v>
      </c>
    </row>
    <row r="3308" spans="2:7" x14ac:dyDescent="0.25">
      <c r="B3308">
        <v>15</v>
      </c>
      <c r="C3308">
        <v>1</v>
      </c>
      <c r="D3308" t="s">
        <v>3300</v>
      </c>
      <c r="E3308">
        <v>4388311.0464006905</v>
      </c>
      <c r="F3308">
        <f t="shared" si="287"/>
        <v>0</v>
      </c>
      <c r="G3308">
        <f t="shared" si="288"/>
        <v>6.6422974030749247</v>
      </c>
    </row>
    <row r="3309" spans="2:7" x14ac:dyDescent="0.25">
      <c r="B3309">
        <v>15</v>
      </c>
      <c r="C3309">
        <v>2</v>
      </c>
      <c r="D3309" t="s">
        <v>3301</v>
      </c>
      <c r="E3309">
        <v>2112592.1596069499</v>
      </c>
      <c r="F3309">
        <f t="shared" si="287"/>
        <v>8.3333333333333329E-2</v>
      </c>
      <c r="G3309">
        <f t="shared" si="288"/>
        <v>6.3248156636741459</v>
      </c>
    </row>
    <row r="3310" spans="2:7" x14ac:dyDescent="0.25">
      <c r="B3310">
        <v>15</v>
      </c>
      <c r="C3310">
        <v>3</v>
      </c>
      <c r="D3310" t="s">
        <v>3302</v>
      </c>
      <c r="E3310">
        <v>2639816.4145948999</v>
      </c>
      <c r="F3310">
        <f t="shared" si="287"/>
        <v>0.16666666666666666</v>
      </c>
      <c r="G3310">
        <f t="shared" si="288"/>
        <v>6.4215737250134923</v>
      </c>
    </row>
    <row r="3311" spans="2:7" x14ac:dyDescent="0.25">
      <c r="B3311">
        <v>15</v>
      </c>
      <c r="C3311">
        <v>4</v>
      </c>
      <c r="D3311" t="s">
        <v>3303</v>
      </c>
      <c r="E3311">
        <v>2968099.7472956502</v>
      </c>
      <c r="F3311">
        <f t="shared" si="287"/>
        <v>0.25</v>
      </c>
      <c r="G3311">
        <f t="shared" si="288"/>
        <v>6.4724784919480163</v>
      </c>
    </row>
    <row r="3312" spans="2:7" x14ac:dyDescent="0.25">
      <c r="B3312">
        <v>15</v>
      </c>
      <c r="C3312">
        <v>5</v>
      </c>
      <c r="D3312" t="s">
        <v>3304</v>
      </c>
      <c r="E3312">
        <v>2600418.5380306598</v>
      </c>
      <c r="F3312">
        <f t="shared" si="287"/>
        <v>0.33333333333333331</v>
      </c>
      <c r="G3312">
        <f t="shared" si="288"/>
        <v>6.4150432534048694</v>
      </c>
    </row>
    <row r="3313" spans="2:7" x14ac:dyDescent="0.25">
      <c r="B3313">
        <v>15</v>
      </c>
      <c r="C3313">
        <v>6</v>
      </c>
      <c r="D3313" t="s">
        <v>3305</v>
      </c>
      <c r="E3313">
        <v>2278576.1466184198</v>
      </c>
      <c r="F3313">
        <f t="shared" si="287"/>
        <v>0.41666666666666669</v>
      </c>
      <c r="G3313">
        <f t="shared" si="288"/>
        <v>6.3576635466352167</v>
      </c>
    </row>
    <row r="3314" spans="2:7" x14ac:dyDescent="0.25">
      <c r="B3314">
        <v>15</v>
      </c>
      <c r="C3314">
        <v>7</v>
      </c>
      <c r="D3314" t="s">
        <v>3306</v>
      </c>
      <c r="E3314">
        <v>2634451.4444358698</v>
      </c>
      <c r="F3314">
        <f t="shared" si="287"/>
        <v>0.5</v>
      </c>
      <c r="G3314">
        <f t="shared" si="288"/>
        <v>6.4206901985026965</v>
      </c>
    </row>
    <row r="3315" spans="2:7" x14ac:dyDescent="0.25">
      <c r="B3315">
        <v>15</v>
      </c>
      <c r="C3315">
        <v>8</v>
      </c>
      <c r="D3315" t="s">
        <v>3307</v>
      </c>
      <c r="E3315">
        <v>2484184.95737973</v>
      </c>
      <c r="F3315">
        <f t="shared" si="287"/>
        <v>0.58333333333333337</v>
      </c>
      <c r="G3315">
        <f t="shared" si="288"/>
        <v>6.395183927647472</v>
      </c>
    </row>
    <row r="3316" spans="2:7" x14ac:dyDescent="0.25">
      <c r="B3316">
        <v>15</v>
      </c>
      <c r="C3316">
        <v>9</v>
      </c>
      <c r="D3316" t="s">
        <v>3308</v>
      </c>
      <c r="E3316">
        <v>2182022.2369560399</v>
      </c>
      <c r="F3316">
        <f t="shared" si="287"/>
        <v>0.66666666666666663</v>
      </c>
      <c r="G3316">
        <f t="shared" si="288"/>
        <v>6.3388591721634562</v>
      </c>
    </row>
    <row r="3317" spans="2:7" x14ac:dyDescent="0.25">
      <c r="B3317">
        <v>15</v>
      </c>
      <c r="C3317">
        <v>10</v>
      </c>
      <c r="D3317" t="s">
        <v>3309</v>
      </c>
      <c r="E3317">
        <v>2566397.31329</v>
      </c>
      <c r="F3317">
        <f t="shared" si="287"/>
        <v>0.75</v>
      </c>
      <c r="G3317">
        <f t="shared" si="288"/>
        <v>6.4093238919501037</v>
      </c>
    </row>
    <row r="3318" spans="2:7" x14ac:dyDescent="0.25">
      <c r="B3318">
        <v>15</v>
      </c>
      <c r="C3318">
        <v>11</v>
      </c>
      <c r="D3318" t="s">
        <v>3310</v>
      </c>
      <c r="E3318">
        <v>1790289.61465427</v>
      </c>
      <c r="F3318">
        <f t="shared" si="287"/>
        <v>0.83333333333333337</v>
      </c>
      <c r="G3318">
        <f t="shared" si="288"/>
        <v>6.2529232923609763</v>
      </c>
    </row>
    <row r="3319" spans="2:7" x14ac:dyDescent="0.25">
      <c r="B3319">
        <v>15</v>
      </c>
      <c r="C3319">
        <v>12</v>
      </c>
      <c r="D3319" t="s">
        <v>3311</v>
      </c>
      <c r="E3319">
        <v>1782883.2672198501</v>
      </c>
      <c r="F3319">
        <f t="shared" si="287"/>
        <v>0.91666666666666663</v>
      </c>
      <c r="G3319">
        <f t="shared" si="288"/>
        <v>6.2511229090408102</v>
      </c>
    </row>
    <row r="3320" spans="2:7" x14ac:dyDescent="0.25">
      <c r="B3320">
        <v>15</v>
      </c>
      <c r="C3320">
        <v>13</v>
      </c>
      <c r="D3320" t="s">
        <v>3312</v>
      </c>
      <c r="E3320">
        <v>2136844.8779323399</v>
      </c>
      <c r="F3320">
        <f t="shared" si="287"/>
        <v>1</v>
      </c>
      <c r="G3320">
        <f t="shared" si="288"/>
        <v>6.3297729961447775</v>
      </c>
    </row>
    <row r="3321" spans="2:7" x14ac:dyDescent="0.25">
      <c r="B3321">
        <v>15</v>
      </c>
      <c r="C3321">
        <v>14</v>
      </c>
      <c r="D3321" t="s">
        <v>3313</v>
      </c>
      <c r="E3321">
        <v>2223427.1556666298</v>
      </c>
      <c r="F3321">
        <f t="shared" si="287"/>
        <v>1.0833333333333333</v>
      </c>
      <c r="G3321">
        <f t="shared" si="288"/>
        <v>6.3470229055815599</v>
      </c>
    </row>
    <row r="3322" spans="2:7" x14ac:dyDescent="0.25">
      <c r="B3322">
        <v>15</v>
      </c>
      <c r="C3322">
        <v>15</v>
      </c>
      <c r="D3322" t="s">
        <v>3314</v>
      </c>
      <c r="E3322">
        <v>2603326.3951022001</v>
      </c>
      <c r="F3322">
        <f t="shared" si="287"/>
        <v>1.1666666666666667</v>
      </c>
      <c r="G3322">
        <f t="shared" si="288"/>
        <v>6.4155286217032801</v>
      </c>
    </row>
    <row r="3323" spans="2:7" x14ac:dyDescent="0.25">
      <c r="B3323">
        <v>15</v>
      </c>
      <c r="C3323">
        <v>16</v>
      </c>
      <c r="D3323" t="s">
        <v>3315</v>
      </c>
      <c r="E3323">
        <v>3157378.6376989</v>
      </c>
      <c r="F3323">
        <f t="shared" si="287"/>
        <v>1.25</v>
      </c>
      <c r="G3323">
        <f t="shared" si="288"/>
        <v>6.4993266662770495</v>
      </c>
    </row>
    <row r="3324" spans="2:7" x14ac:dyDescent="0.25">
      <c r="B3324">
        <v>15</v>
      </c>
      <c r="C3324">
        <v>17</v>
      </c>
      <c r="D3324" t="s">
        <v>3316</v>
      </c>
      <c r="E3324">
        <v>3171420.2457124302</v>
      </c>
      <c r="F3324">
        <f t="shared" si="287"/>
        <v>1.3333333333333333</v>
      </c>
      <c r="G3324">
        <f t="shared" si="288"/>
        <v>6.5012537943138025</v>
      </c>
    </row>
    <row r="3325" spans="2:7" x14ac:dyDescent="0.25">
      <c r="B3325">
        <v>15</v>
      </c>
      <c r="C3325">
        <v>18</v>
      </c>
      <c r="D3325" t="s">
        <v>3317</v>
      </c>
      <c r="E3325">
        <v>3908313.1203328799</v>
      </c>
      <c r="F3325">
        <f t="shared" si="287"/>
        <v>1.4166666666666667</v>
      </c>
      <c r="G3325">
        <f t="shared" si="288"/>
        <v>6.5919893505905476</v>
      </c>
    </row>
    <row r="3326" spans="2:7" x14ac:dyDescent="0.25">
      <c r="B3326">
        <v>15</v>
      </c>
      <c r="C3326">
        <v>19</v>
      </c>
      <c r="D3326" t="s">
        <v>3318</v>
      </c>
      <c r="E3326">
        <v>3856903.85693317</v>
      </c>
      <c r="F3326">
        <f t="shared" si="287"/>
        <v>1.5</v>
      </c>
      <c r="G3326">
        <f t="shared" si="288"/>
        <v>6.5862388131144707</v>
      </c>
    </row>
    <row r="3327" spans="2:7" x14ac:dyDescent="0.25">
      <c r="B3327">
        <v>15</v>
      </c>
      <c r="C3327">
        <v>20</v>
      </c>
      <c r="D3327" t="s">
        <v>3319</v>
      </c>
      <c r="E3327">
        <v>4305461.3165907301</v>
      </c>
      <c r="F3327">
        <f t="shared" si="287"/>
        <v>1.5833333333333333</v>
      </c>
      <c r="G3327">
        <f t="shared" si="288"/>
        <v>6.6340196915657694</v>
      </c>
    </row>
    <row r="3328" spans="2:7" x14ac:dyDescent="0.25">
      <c r="B3328">
        <v>15</v>
      </c>
      <c r="C3328">
        <v>21</v>
      </c>
      <c r="D3328" t="s">
        <v>3320</v>
      </c>
      <c r="E3328">
        <v>3687328.3391143698</v>
      </c>
      <c r="F3328">
        <f t="shared" si="287"/>
        <v>1.6666666666666667</v>
      </c>
      <c r="G3328">
        <f t="shared" si="288"/>
        <v>6.5667118111934863</v>
      </c>
    </row>
    <row r="3329" spans="2:7" x14ac:dyDescent="0.25">
      <c r="B3329">
        <v>15</v>
      </c>
      <c r="C3329">
        <v>22</v>
      </c>
      <c r="D3329" t="s">
        <v>3321</v>
      </c>
      <c r="E3329">
        <v>4215296.4403354898</v>
      </c>
      <c r="F3329">
        <f t="shared" si="287"/>
        <v>1.75</v>
      </c>
      <c r="G3329">
        <f t="shared" si="288"/>
        <v>6.6248281217543346</v>
      </c>
    </row>
    <row r="3330" spans="2:7" x14ac:dyDescent="0.25">
      <c r="B3330">
        <v>15</v>
      </c>
      <c r="C3330">
        <v>23</v>
      </c>
      <c r="D3330" t="s">
        <v>3322</v>
      </c>
      <c r="E3330">
        <v>4433822.9930820698</v>
      </c>
      <c r="F3330">
        <f t="shared" si="287"/>
        <v>1.8333333333333333</v>
      </c>
      <c r="G3330">
        <f t="shared" si="288"/>
        <v>6.6467783512362599</v>
      </c>
    </row>
    <row r="3331" spans="2:7" x14ac:dyDescent="0.25">
      <c r="B3331">
        <v>15</v>
      </c>
      <c r="C3331">
        <v>24</v>
      </c>
      <c r="D3331" t="s">
        <v>3323</v>
      </c>
      <c r="E3331">
        <v>5168609.6167021301</v>
      </c>
      <c r="F3331">
        <f t="shared" si="287"/>
        <v>1.9166666666666667</v>
      </c>
      <c r="G3331">
        <f t="shared" si="288"/>
        <v>6.7133737312942863</v>
      </c>
    </row>
    <row r="3332" spans="2:7" x14ac:dyDescent="0.25">
      <c r="B3332">
        <v>15</v>
      </c>
      <c r="C3332">
        <v>25</v>
      </c>
      <c r="D3332" t="s">
        <v>3324</v>
      </c>
      <c r="E3332">
        <v>5235224.3049615696</v>
      </c>
      <c r="F3332">
        <f t="shared" si="287"/>
        <v>2</v>
      </c>
      <c r="G3332">
        <f t="shared" si="288"/>
        <v>6.7189352939079203</v>
      </c>
    </row>
    <row r="3333" spans="2:7" x14ac:dyDescent="0.25">
      <c r="B3333">
        <v>15</v>
      </c>
      <c r="C3333">
        <v>26</v>
      </c>
      <c r="D3333" t="s">
        <v>3325</v>
      </c>
      <c r="E3333">
        <v>4851333.0407328904</v>
      </c>
      <c r="F3333">
        <f t="shared" si="287"/>
        <v>2.0833333333333335</v>
      </c>
      <c r="G3333">
        <f t="shared" si="288"/>
        <v>6.6858610896719899</v>
      </c>
    </row>
    <row r="3334" spans="2:7" x14ac:dyDescent="0.25">
      <c r="B3334">
        <v>15</v>
      </c>
      <c r="C3334">
        <v>27</v>
      </c>
      <c r="D3334" t="s">
        <v>3326</v>
      </c>
      <c r="E3334">
        <v>4448160.16424229</v>
      </c>
      <c r="F3334">
        <f t="shared" si="287"/>
        <v>2.1666666666666665</v>
      </c>
      <c r="G3334">
        <f t="shared" si="288"/>
        <v>6.6481804164324361</v>
      </c>
    </row>
    <row r="3335" spans="2:7" x14ac:dyDescent="0.25">
      <c r="B3335">
        <v>15</v>
      </c>
      <c r="C3335">
        <v>28</v>
      </c>
      <c r="D3335" t="s">
        <v>3327</v>
      </c>
      <c r="E3335">
        <v>4114220.8328616801</v>
      </c>
      <c r="F3335">
        <f t="shared" si="287"/>
        <v>2.25</v>
      </c>
      <c r="G3335">
        <f t="shared" si="288"/>
        <v>6.614287598957949</v>
      </c>
    </row>
    <row r="3336" spans="2:7" x14ac:dyDescent="0.25">
      <c r="B3336">
        <v>15</v>
      </c>
      <c r="C3336">
        <v>29</v>
      </c>
      <c r="D3336" t="s">
        <v>3328</v>
      </c>
      <c r="E3336">
        <v>4213917.7367124604</v>
      </c>
      <c r="F3336">
        <f t="shared" si="287"/>
        <v>2.3333333333333335</v>
      </c>
      <c r="G3336">
        <f t="shared" si="288"/>
        <v>6.6246860531419056</v>
      </c>
    </row>
    <row r="3337" spans="2:7" x14ac:dyDescent="0.25">
      <c r="B3337">
        <v>15</v>
      </c>
      <c r="C3337">
        <v>30</v>
      </c>
      <c r="D3337" t="s">
        <v>3329</v>
      </c>
      <c r="E3337">
        <v>4629624.8021651898</v>
      </c>
      <c r="F3337">
        <f t="shared" si="287"/>
        <v>2.4166666666666665</v>
      </c>
      <c r="G3337">
        <f t="shared" si="288"/>
        <v>6.665545795995941</v>
      </c>
    </row>
    <row r="3338" spans="2:7" x14ac:dyDescent="0.25">
      <c r="B3338">
        <v>15</v>
      </c>
      <c r="C3338">
        <v>31</v>
      </c>
      <c r="D3338" t="s">
        <v>3330</v>
      </c>
      <c r="E3338">
        <v>4291536.5684906701</v>
      </c>
      <c r="F3338">
        <f t="shared" si="287"/>
        <v>2.5</v>
      </c>
      <c r="G3338">
        <f t="shared" si="288"/>
        <v>6.6326128175311165</v>
      </c>
    </row>
    <row r="3339" spans="2:7" x14ac:dyDescent="0.25">
      <c r="B3339">
        <v>15</v>
      </c>
      <c r="C3339">
        <v>32</v>
      </c>
      <c r="D3339" t="s">
        <v>3331</v>
      </c>
      <c r="E3339">
        <v>3997720.6079798299</v>
      </c>
      <c r="F3339">
        <f t="shared" si="287"/>
        <v>2.5833333333333335</v>
      </c>
      <c r="G3339">
        <f t="shared" si="288"/>
        <v>6.601812438943532</v>
      </c>
    </row>
    <row r="3340" spans="2:7" x14ac:dyDescent="0.25">
      <c r="B3340">
        <v>15</v>
      </c>
      <c r="C3340">
        <v>33</v>
      </c>
      <c r="D3340" t="s">
        <v>3332</v>
      </c>
      <c r="E3340">
        <v>3467731.8360284301</v>
      </c>
      <c r="F3340">
        <f t="shared" si="287"/>
        <v>2.6666666666666665</v>
      </c>
      <c r="G3340">
        <f t="shared" si="288"/>
        <v>6.5400455055757813</v>
      </c>
    </row>
    <row r="3341" spans="2:7" x14ac:dyDescent="0.25">
      <c r="B3341">
        <v>15</v>
      </c>
      <c r="C3341">
        <v>34</v>
      </c>
      <c r="D3341" t="s">
        <v>3333</v>
      </c>
      <c r="E3341">
        <v>4325678.2008440197</v>
      </c>
      <c r="F3341">
        <f t="shared" si="287"/>
        <v>2.75</v>
      </c>
      <c r="G3341">
        <f t="shared" si="288"/>
        <v>6.6360542079380247</v>
      </c>
    </row>
    <row r="3342" spans="2:7" x14ac:dyDescent="0.25">
      <c r="B3342">
        <v>15</v>
      </c>
      <c r="C3342">
        <v>35</v>
      </c>
      <c r="D3342" t="s">
        <v>3334</v>
      </c>
      <c r="E3342">
        <v>4197126.1619203296</v>
      </c>
      <c r="F3342">
        <f t="shared" si="287"/>
        <v>2.8333333333333335</v>
      </c>
      <c r="G3342">
        <f t="shared" si="288"/>
        <v>6.6229520239177866</v>
      </c>
    </row>
    <row r="3343" spans="2:7" x14ac:dyDescent="0.25">
      <c r="B3343">
        <v>15</v>
      </c>
      <c r="C3343">
        <v>36</v>
      </c>
      <c r="D3343" t="s">
        <v>3335</v>
      </c>
      <c r="E3343">
        <v>4237881.6690209396</v>
      </c>
      <c r="F3343">
        <f t="shared" si="287"/>
        <v>2.9166666666666665</v>
      </c>
      <c r="G3343">
        <f t="shared" si="288"/>
        <v>6.6271488260867377</v>
      </c>
    </row>
    <row r="3344" spans="2:7" x14ac:dyDescent="0.25">
      <c r="B3344">
        <v>15</v>
      </c>
      <c r="C3344">
        <v>37</v>
      </c>
      <c r="D3344" t="s">
        <v>3336</v>
      </c>
      <c r="E3344">
        <v>3625901.5440576202</v>
      </c>
      <c r="F3344">
        <f t="shared" si="287"/>
        <v>3</v>
      </c>
      <c r="G3344">
        <f t="shared" si="288"/>
        <v>6.5594160073014072</v>
      </c>
    </row>
    <row r="3345" spans="2:7" x14ac:dyDescent="0.25">
      <c r="B3345">
        <v>15</v>
      </c>
      <c r="C3345">
        <v>38</v>
      </c>
      <c r="D3345" t="s">
        <v>3337</v>
      </c>
      <c r="E3345">
        <v>3930778.8271596599</v>
      </c>
      <c r="F3345">
        <f t="shared" si="287"/>
        <v>3.0833333333333335</v>
      </c>
      <c r="G3345">
        <f t="shared" si="288"/>
        <v>6.5944786080921851</v>
      </c>
    </row>
    <row r="3346" spans="2:7" x14ac:dyDescent="0.25">
      <c r="B3346">
        <v>15</v>
      </c>
      <c r="C3346">
        <v>39</v>
      </c>
      <c r="D3346" t="s">
        <v>3338</v>
      </c>
      <c r="E3346">
        <v>4002716.88665062</v>
      </c>
      <c r="F3346">
        <f t="shared" si="287"/>
        <v>3.1666666666666665</v>
      </c>
      <c r="G3346">
        <f t="shared" si="288"/>
        <v>6.6023548734142254</v>
      </c>
    </row>
    <row r="3347" spans="2:7" x14ac:dyDescent="0.25">
      <c r="B3347">
        <v>15</v>
      </c>
      <c r="C3347">
        <v>40</v>
      </c>
      <c r="D3347" t="s">
        <v>3339</v>
      </c>
      <c r="E3347">
        <v>3698732.1887537199</v>
      </c>
      <c r="F3347">
        <f t="shared" ref="F3347:F3410" si="289">(C3347-1)*5/60</f>
        <v>3.25</v>
      </c>
      <c r="G3347">
        <f t="shared" ref="G3347:G3410" si="290">LOG10(E3347)</f>
        <v>6.5680528868284798</v>
      </c>
    </row>
    <row r="3348" spans="2:7" x14ac:dyDescent="0.25">
      <c r="B3348">
        <v>15</v>
      </c>
      <c r="C3348">
        <v>41</v>
      </c>
      <c r="D3348" t="s">
        <v>3340</v>
      </c>
      <c r="E3348">
        <v>3468178.7928728899</v>
      </c>
      <c r="F3348">
        <f t="shared" si="289"/>
        <v>3.3333333333333335</v>
      </c>
      <c r="G3348">
        <f t="shared" si="290"/>
        <v>6.5401014782956883</v>
      </c>
    </row>
    <row r="3349" spans="2:7" x14ac:dyDescent="0.25">
      <c r="B3349">
        <v>15</v>
      </c>
      <c r="C3349">
        <v>42</v>
      </c>
      <c r="D3349" t="s">
        <v>3341</v>
      </c>
      <c r="E3349">
        <v>3027868.3328194302</v>
      </c>
      <c r="F3349">
        <f t="shared" si="289"/>
        <v>3.4166666666666665</v>
      </c>
      <c r="G3349">
        <f t="shared" si="290"/>
        <v>6.4811369858963177</v>
      </c>
    </row>
    <row r="3350" spans="2:7" x14ac:dyDescent="0.25">
      <c r="B3350">
        <v>15</v>
      </c>
      <c r="C3350">
        <v>43</v>
      </c>
      <c r="D3350" t="s">
        <v>3342</v>
      </c>
      <c r="E3350">
        <v>3678701.6738724899</v>
      </c>
      <c r="F3350">
        <f t="shared" si="289"/>
        <v>3.5</v>
      </c>
      <c r="G3350">
        <f t="shared" si="290"/>
        <v>6.5656945699338003</v>
      </c>
    </row>
    <row r="3351" spans="2:7" x14ac:dyDescent="0.25">
      <c r="B3351">
        <v>15</v>
      </c>
      <c r="C3351">
        <v>44</v>
      </c>
      <c r="D3351" t="s">
        <v>3343</v>
      </c>
      <c r="E3351">
        <v>3656056.5489047598</v>
      </c>
      <c r="F3351">
        <f t="shared" si="289"/>
        <v>3.5833333333333335</v>
      </c>
      <c r="G3351">
        <f t="shared" si="290"/>
        <v>6.5630129044270467</v>
      </c>
    </row>
    <row r="3352" spans="2:7" x14ac:dyDescent="0.25">
      <c r="B3352">
        <v>15</v>
      </c>
      <c r="C3352">
        <v>45</v>
      </c>
      <c r="D3352" t="s">
        <v>3344</v>
      </c>
      <c r="E3352">
        <v>2878530.1607204298</v>
      </c>
      <c r="F3352">
        <f t="shared" si="289"/>
        <v>3.6666666666666665</v>
      </c>
      <c r="G3352">
        <f t="shared" si="290"/>
        <v>6.4591707842743311</v>
      </c>
    </row>
    <row r="3353" spans="2:7" x14ac:dyDescent="0.25">
      <c r="B3353">
        <v>15</v>
      </c>
      <c r="C3353">
        <v>46</v>
      </c>
      <c r="D3353" t="s">
        <v>3345</v>
      </c>
      <c r="E3353">
        <v>3255399.2688201801</v>
      </c>
      <c r="F3353">
        <f t="shared" si="289"/>
        <v>3.75</v>
      </c>
      <c r="G3353">
        <f t="shared" si="290"/>
        <v>6.5126042616020152</v>
      </c>
    </row>
    <row r="3354" spans="2:7" x14ac:dyDescent="0.25">
      <c r="B3354">
        <v>15</v>
      </c>
      <c r="C3354">
        <v>47</v>
      </c>
      <c r="D3354" t="s">
        <v>3346</v>
      </c>
      <c r="E3354">
        <v>3392663.5120001398</v>
      </c>
      <c r="F3354">
        <f t="shared" si="289"/>
        <v>3.8333333333333335</v>
      </c>
      <c r="G3354">
        <f t="shared" si="290"/>
        <v>6.5305407879892874</v>
      </c>
    </row>
    <row r="3355" spans="2:7" x14ac:dyDescent="0.25">
      <c r="B3355">
        <v>15</v>
      </c>
      <c r="C3355">
        <v>48</v>
      </c>
      <c r="D3355" t="s">
        <v>3347</v>
      </c>
      <c r="E3355">
        <v>3134314.64495921</v>
      </c>
      <c r="F3355">
        <f t="shared" si="289"/>
        <v>3.9166666666666665</v>
      </c>
      <c r="G3355">
        <f t="shared" si="290"/>
        <v>6.4961425919125437</v>
      </c>
    </row>
    <row r="3356" spans="2:7" x14ac:dyDescent="0.25">
      <c r="B3356">
        <v>15</v>
      </c>
      <c r="C3356">
        <v>49</v>
      </c>
      <c r="D3356" t="s">
        <v>3348</v>
      </c>
      <c r="E3356">
        <v>3534026.29416276</v>
      </c>
      <c r="F3356">
        <f t="shared" si="289"/>
        <v>4</v>
      </c>
      <c r="G3356">
        <f t="shared" si="290"/>
        <v>6.5482697764574773</v>
      </c>
    </row>
    <row r="3357" spans="2:7" x14ac:dyDescent="0.25">
      <c r="B3357">
        <v>15</v>
      </c>
      <c r="C3357">
        <v>50</v>
      </c>
      <c r="D3357" t="s">
        <v>3349</v>
      </c>
      <c r="E3357">
        <v>2624872.7038090201</v>
      </c>
      <c r="F3357">
        <f t="shared" si="289"/>
        <v>4.083333333333333</v>
      </c>
      <c r="G3357">
        <f t="shared" si="290"/>
        <v>6.4191082466471876</v>
      </c>
    </row>
    <row r="3358" spans="2:7" x14ac:dyDescent="0.25">
      <c r="B3358">
        <v>15</v>
      </c>
      <c r="C3358">
        <v>51</v>
      </c>
      <c r="D3358" t="s">
        <v>3350</v>
      </c>
      <c r="E3358">
        <v>3582079.6473253099</v>
      </c>
      <c r="F3358">
        <f t="shared" si="289"/>
        <v>4.166666666666667</v>
      </c>
      <c r="G3358">
        <f t="shared" si="290"/>
        <v>6.5541352381320301</v>
      </c>
    </row>
    <row r="3359" spans="2:7" x14ac:dyDescent="0.25">
      <c r="B3359">
        <v>15</v>
      </c>
      <c r="C3359">
        <v>52</v>
      </c>
      <c r="D3359" t="s">
        <v>3351</v>
      </c>
      <c r="E3359">
        <v>2766709.61446812</v>
      </c>
      <c r="F3359">
        <f t="shared" si="289"/>
        <v>4.25</v>
      </c>
      <c r="G3359">
        <f t="shared" si="290"/>
        <v>6.4419635792883678</v>
      </c>
    </row>
    <row r="3360" spans="2:7" x14ac:dyDescent="0.25">
      <c r="B3360">
        <v>15</v>
      </c>
      <c r="C3360">
        <v>53</v>
      </c>
      <c r="D3360" t="s">
        <v>3352</v>
      </c>
      <c r="E3360">
        <v>3233762.68571964</v>
      </c>
      <c r="F3360">
        <f t="shared" si="289"/>
        <v>4.333333333333333</v>
      </c>
      <c r="G3360">
        <f t="shared" si="290"/>
        <v>6.5097081454206904</v>
      </c>
    </row>
    <row r="3361" spans="2:7" x14ac:dyDescent="0.25">
      <c r="B3361">
        <v>15</v>
      </c>
      <c r="C3361">
        <v>54</v>
      </c>
      <c r="D3361" t="s">
        <v>3353</v>
      </c>
      <c r="E3361">
        <v>3639820.0751090301</v>
      </c>
      <c r="F3361">
        <f t="shared" si="289"/>
        <v>4.416666666666667</v>
      </c>
      <c r="G3361">
        <f t="shared" si="290"/>
        <v>6.5610799159791098</v>
      </c>
    </row>
    <row r="3362" spans="2:7" x14ac:dyDescent="0.25">
      <c r="B3362">
        <v>15</v>
      </c>
      <c r="C3362">
        <v>55</v>
      </c>
      <c r="D3362" t="s">
        <v>3354</v>
      </c>
      <c r="E3362">
        <v>3183363.1121816202</v>
      </c>
      <c r="F3362">
        <f t="shared" si="289"/>
        <v>4.5</v>
      </c>
      <c r="G3362">
        <f t="shared" si="290"/>
        <v>6.5028861795014654</v>
      </c>
    </row>
    <row r="3363" spans="2:7" x14ac:dyDescent="0.25">
      <c r="B3363">
        <v>15</v>
      </c>
      <c r="C3363">
        <v>56</v>
      </c>
      <c r="D3363" t="s">
        <v>3355</v>
      </c>
      <c r="E3363">
        <v>3272006.2007114901</v>
      </c>
      <c r="F3363">
        <f t="shared" si="289"/>
        <v>4.583333333333333</v>
      </c>
      <c r="G3363">
        <f t="shared" si="290"/>
        <v>6.514814118022584</v>
      </c>
    </row>
    <row r="3364" spans="2:7" x14ac:dyDescent="0.25">
      <c r="B3364">
        <v>15</v>
      </c>
      <c r="C3364">
        <v>57</v>
      </c>
      <c r="D3364" t="s">
        <v>3356</v>
      </c>
      <c r="E3364">
        <v>3002230.0684789</v>
      </c>
      <c r="F3364">
        <f t="shared" si="289"/>
        <v>4.666666666666667</v>
      </c>
      <c r="G3364">
        <f t="shared" si="290"/>
        <v>6.4774439702664406</v>
      </c>
    </row>
    <row r="3365" spans="2:7" x14ac:dyDescent="0.25">
      <c r="B3365">
        <v>15</v>
      </c>
      <c r="C3365">
        <v>58</v>
      </c>
      <c r="D3365" t="s">
        <v>3357</v>
      </c>
      <c r="E3365">
        <v>2963852.9750414402</v>
      </c>
      <c r="F3365">
        <f t="shared" si="289"/>
        <v>4.75</v>
      </c>
      <c r="G3365">
        <f t="shared" si="290"/>
        <v>6.4718566562196038</v>
      </c>
    </row>
    <row r="3366" spans="2:7" x14ac:dyDescent="0.25">
      <c r="B3366">
        <v>15</v>
      </c>
      <c r="C3366">
        <v>59</v>
      </c>
      <c r="D3366" t="s">
        <v>3358</v>
      </c>
      <c r="E3366">
        <v>3032453.48793787</v>
      </c>
      <c r="F3366">
        <f t="shared" si="289"/>
        <v>4.833333333333333</v>
      </c>
      <c r="G3366">
        <f t="shared" si="290"/>
        <v>6.4817941483393238</v>
      </c>
    </row>
    <row r="3367" spans="2:7" x14ac:dyDescent="0.25">
      <c r="B3367">
        <v>15</v>
      </c>
      <c r="C3367">
        <v>60</v>
      </c>
      <c r="D3367" t="s">
        <v>3359</v>
      </c>
      <c r="E3367">
        <v>2752278.3421526998</v>
      </c>
      <c r="F3367">
        <f t="shared" si="289"/>
        <v>4.916666666666667</v>
      </c>
      <c r="G3367">
        <f t="shared" si="290"/>
        <v>6.4396923526551442</v>
      </c>
    </row>
    <row r="3368" spans="2:7" x14ac:dyDescent="0.25">
      <c r="B3368">
        <v>15</v>
      </c>
      <c r="C3368">
        <v>61</v>
      </c>
      <c r="D3368" t="s">
        <v>3360</v>
      </c>
      <c r="E3368">
        <v>3041742.3315509502</v>
      </c>
      <c r="F3368">
        <f t="shared" si="289"/>
        <v>5</v>
      </c>
      <c r="G3368">
        <f t="shared" si="290"/>
        <v>6.4831224218388774</v>
      </c>
    </row>
    <row r="3369" spans="2:7" x14ac:dyDescent="0.25">
      <c r="B3369">
        <v>15</v>
      </c>
      <c r="C3369">
        <v>62</v>
      </c>
      <c r="D3369" t="s">
        <v>3361</v>
      </c>
      <c r="E3369">
        <v>2926594.473832</v>
      </c>
      <c r="F3369">
        <f t="shared" si="289"/>
        <v>5.083333333333333</v>
      </c>
      <c r="G3369">
        <f t="shared" si="290"/>
        <v>6.4663625482013272</v>
      </c>
    </row>
    <row r="3370" spans="2:7" x14ac:dyDescent="0.25">
      <c r="B3370">
        <v>15</v>
      </c>
      <c r="C3370">
        <v>63</v>
      </c>
      <c r="D3370" t="s">
        <v>3362</v>
      </c>
      <c r="E3370">
        <v>3148351.1981339999</v>
      </c>
      <c r="F3370">
        <f t="shared" si="289"/>
        <v>5.166666666666667</v>
      </c>
      <c r="G3370">
        <f t="shared" si="290"/>
        <v>6.4980831718777363</v>
      </c>
    </row>
    <row r="3371" spans="2:7" x14ac:dyDescent="0.25">
      <c r="B3371">
        <v>15</v>
      </c>
      <c r="C3371">
        <v>64</v>
      </c>
      <c r="D3371" t="s">
        <v>3363</v>
      </c>
      <c r="E3371">
        <v>2909631.7836149</v>
      </c>
      <c r="F3371">
        <f t="shared" si="289"/>
        <v>5.25</v>
      </c>
      <c r="G3371">
        <f t="shared" si="290"/>
        <v>6.4638380321259703</v>
      </c>
    </row>
    <row r="3372" spans="2:7" x14ac:dyDescent="0.25">
      <c r="B3372">
        <v>15</v>
      </c>
      <c r="C3372">
        <v>65</v>
      </c>
      <c r="D3372" t="s">
        <v>3364</v>
      </c>
      <c r="E3372">
        <v>2974351.4355514599</v>
      </c>
      <c r="F3372">
        <f t="shared" si="289"/>
        <v>5.333333333333333</v>
      </c>
      <c r="G3372">
        <f t="shared" si="290"/>
        <v>6.4733922814366309</v>
      </c>
    </row>
    <row r="3373" spans="2:7" x14ac:dyDescent="0.25">
      <c r="B3373">
        <v>15</v>
      </c>
      <c r="C3373">
        <v>66</v>
      </c>
      <c r="D3373" t="s">
        <v>3365</v>
      </c>
      <c r="E3373">
        <v>2507125.9153438802</v>
      </c>
      <c r="F3373">
        <f t="shared" si="289"/>
        <v>5.416666666666667</v>
      </c>
      <c r="G3373">
        <f t="shared" si="290"/>
        <v>6.3991761460706238</v>
      </c>
    </row>
    <row r="3374" spans="2:7" x14ac:dyDescent="0.25">
      <c r="B3374">
        <v>15</v>
      </c>
      <c r="C3374">
        <v>67</v>
      </c>
      <c r="D3374" t="s">
        <v>3366</v>
      </c>
      <c r="E3374">
        <v>2880856.2302403701</v>
      </c>
      <c r="F3374">
        <f t="shared" si="289"/>
        <v>5.5</v>
      </c>
      <c r="G3374">
        <f t="shared" si="290"/>
        <v>6.4595215852601955</v>
      </c>
    </row>
    <row r="3375" spans="2:7" x14ac:dyDescent="0.25">
      <c r="B3375">
        <v>15</v>
      </c>
      <c r="C3375">
        <v>68</v>
      </c>
      <c r="D3375" t="s">
        <v>3367</v>
      </c>
      <c r="E3375">
        <v>3267317.1989424401</v>
      </c>
      <c r="F3375">
        <f t="shared" si="289"/>
        <v>5.583333333333333</v>
      </c>
      <c r="G3375">
        <f t="shared" si="290"/>
        <v>6.5141912988657724</v>
      </c>
    </row>
    <row r="3376" spans="2:7" x14ac:dyDescent="0.25">
      <c r="B3376">
        <v>15</v>
      </c>
      <c r="C3376">
        <v>69</v>
      </c>
      <c r="D3376" t="s">
        <v>3368</v>
      </c>
      <c r="E3376">
        <v>2678104.44597454</v>
      </c>
      <c r="F3376">
        <f t="shared" si="289"/>
        <v>5.666666666666667</v>
      </c>
      <c r="G3376">
        <f t="shared" si="290"/>
        <v>6.4278275104750424</v>
      </c>
    </row>
    <row r="3377" spans="2:7" x14ac:dyDescent="0.25">
      <c r="B3377">
        <v>15</v>
      </c>
      <c r="C3377">
        <v>70</v>
      </c>
      <c r="D3377" t="s">
        <v>3369</v>
      </c>
      <c r="E3377">
        <v>2569510.96960463</v>
      </c>
      <c r="F3377">
        <f t="shared" si="289"/>
        <v>5.75</v>
      </c>
      <c r="G3377">
        <f t="shared" si="290"/>
        <v>6.4098504760895283</v>
      </c>
    </row>
    <row r="3378" spans="2:7" x14ac:dyDescent="0.25">
      <c r="B3378">
        <v>15</v>
      </c>
      <c r="C3378">
        <v>71</v>
      </c>
      <c r="D3378" t="s">
        <v>3370</v>
      </c>
      <c r="E3378">
        <v>2079641.56177354</v>
      </c>
      <c r="F3378">
        <f t="shared" si="289"/>
        <v>5.833333333333333</v>
      </c>
      <c r="G3378">
        <f t="shared" si="290"/>
        <v>6.3179884882520883</v>
      </c>
    </row>
    <row r="3379" spans="2:7" x14ac:dyDescent="0.25">
      <c r="B3379">
        <v>15</v>
      </c>
      <c r="C3379">
        <v>72</v>
      </c>
      <c r="D3379" t="s">
        <v>3371</v>
      </c>
      <c r="E3379">
        <v>2077516.7451617599</v>
      </c>
      <c r="F3379">
        <f t="shared" si="289"/>
        <v>5.916666666666667</v>
      </c>
      <c r="G3379">
        <f t="shared" si="290"/>
        <v>6.3175445329625468</v>
      </c>
    </row>
    <row r="3380" spans="2:7" x14ac:dyDescent="0.25">
      <c r="B3380">
        <v>15</v>
      </c>
      <c r="C3380">
        <v>73</v>
      </c>
      <c r="D3380" t="s">
        <v>3372</v>
      </c>
      <c r="E3380">
        <v>2588407.4151241099</v>
      </c>
      <c r="F3380">
        <f t="shared" si="289"/>
        <v>6</v>
      </c>
      <c r="G3380">
        <f t="shared" si="290"/>
        <v>6.4130326352943792</v>
      </c>
    </row>
    <row r="3381" spans="2:7" x14ac:dyDescent="0.25">
      <c r="B3381">
        <v>15</v>
      </c>
      <c r="C3381">
        <v>74</v>
      </c>
      <c r="D3381" t="s">
        <v>3373</v>
      </c>
      <c r="E3381">
        <v>2397050.6432402101</v>
      </c>
      <c r="F3381">
        <f t="shared" si="289"/>
        <v>6.083333333333333</v>
      </c>
      <c r="G3381">
        <f t="shared" si="290"/>
        <v>6.3796772096062151</v>
      </c>
    </row>
    <row r="3382" spans="2:7" x14ac:dyDescent="0.25">
      <c r="B3382">
        <v>15</v>
      </c>
      <c r="C3382">
        <v>75</v>
      </c>
      <c r="D3382" t="s">
        <v>3374</v>
      </c>
      <c r="E3382">
        <v>1854912.35337441</v>
      </c>
      <c r="F3382">
        <f t="shared" si="289"/>
        <v>6.166666666666667</v>
      </c>
      <c r="G3382">
        <f t="shared" si="290"/>
        <v>6.2683233935493776</v>
      </c>
    </row>
    <row r="3383" spans="2:7" x14ac:dyDescent="0.25">
      <c r="B3383">
        <v>15</v>
      </c>
      <c r="C3383">
        <v>76</v>
      </c>
      <c r="D3383" t="s">
        <v>3375</v>
      </c>
      <c r="E3383">
        <v>1650849.1851114801</v>
      </c>
      <c r="F3383">
        <f t="shared" si="289"/>
        <v>6.25</v>
      </c>
      <c r="G3383">
        <f t="shared" si="290"/>
        <v>6.2177073996918661</v>
      </c>
    </row>
    <row r="3384" spans="2:7" x14ac:dyDescent="0.25">
      <c r="B3384">
        <v>15</v>
      </c>
      <c r="C3384">
        <v>77</v>
      </c>
      <c r="D3384" t="s">
        <v>3376</v>
      </c>
      <c r="E3384">
        <v>2689518.9708511601</v>
      </c>
      <c r="F3384">
        <f t="shared" si="289"/>
        <v>6.333333333333333</v>
      </c>
      <c r="G3384">
        <f t="shared" si="290"/>
        <v>6.429674611977938</v>
      </c>
    </row>
    <row r="3385" spans="2:7" x14ac:dyDescent="0.25">
      <c r="B3385">
        <v>15</v>
      </c>
      <c r="C3385">
        <v>78</v>
      </c>
      <c r="D3385" t="s">
        <v>3377</v>
      </c>
      <c r="E3385">
        <v>1678746.69101659</v>
      </c>
      <c r="F3385">
        <f t="shared" si="289"/>
        <v>6.416666666666667</v>
      </c>
      <c r="G3385">
        <f t="shared" si="290"/>
        <v>6.2249851696382601</v>
      </c>
    </row>
    <row r="3386" spans="2:7" x14ac:dyDescent="0.25">
      <c r="B3386">
        <v>15</v>
      </c>
      <c r="C3386">
        <v>79</v>
      </c>
      <c r="D3386" t="s">
        <v>3378</v>
      </c>
      <c r="E3386">
        <v>1427038.33789009</v>
      </c>
      <c r="F3386">
        <f t="shared" si="289"/>
        <v>6.5</v>
      </c>
      <c r="G3386">
        <f t="shared" si="290"/>
        <v>6.154435640746363</v>
      </c>
    </row>
    <row r="3387" spans="2:7" x14ac:dyDescent="0.25">
      <c r="B3387">
        <v>15</v>
      </c>
      <c r="C3387">
        <v>80</v>
      </c>
      <c r="D3387" t="s">
        <v>3379</v>
      </c>
      <c r="E3387">
        <v>2074077.14874884</v>
      </c>
      <c r="F3387">
        <f t="shared" si="289"/>
        <v>6.583333333333333</v>
      </c>
      <c r="G3387">
        <f t="shared" si="290"/>
        <v>6.3168249066589803</v>
      </c>
    </row>
    <row r="3388" spans="2:7" x14ac:dyDescent="0.25">
      <c r="B3388">
        <v>15</v>
      </c>
      <c r="C3388">
        <v>81</v>
      </c>
      <c r="D3388" t="s">
        <v>3380</v>
      </c>
      <c r="E3388">
        <v>2145376.74023567</v>
      </c>
      <c r="F3388">
        <f t="shared" si="289"/>
        <v>6.666666666666667</v>
      </c>
      <c r="G3388">
        <f t="shared" si="290"/>
        <v>6.3315035677741962</v>
      </c>
    </row>
    <row r="3389" spans="2:7" x14ac:dyDescent="0.25">
      <c r="B3389">
        <v>15</v>
      </c>
      <c r="C3389">
        <v>82</v>
      </c>
      <c r="D3389" t="s">
        <v>3381</v>
      </c>
      <c r="E3389">
        <v>2568700.7642853698</v>
      </c>
      <c r="F3389">
        <f t="shared" si="289"/>
        <v>6.75</v>
      </c>
      <c r="G3389">
        <f t="shared" si="290"/>
        <v>6.4097135149363087</v>
      </c>
    </row>
    <row r="3390" spans="2:7" x14ac:dyDescent="0.25">
      <c r="B3390">
        <v>15</v>
      </c>
      <c r="C3390">
        <v>83</v>
      </c>
      <c r="D3390" t="s">
        <v>3382</v>
      </c>
      <c r="E3390">
        <v>2158424.8712494601</v>
      </c>
      <c r="F3390">
        <f t="shared" si="289"/>
        <v>6.833333333333333</v>
      </c>
      <c r="G3390">
        <f t="shared" si="290"/>
        <v>6.3341369366755709</v>
      </c>
    </row>
    <row r="3391" spans="2:7" x14ac:dyDescent="0.25">
      <c r="B3391">
        <v>15</v>
      </c>
      <c r="C3391">
        <v>84</v>
      </c>
      <c r="D3391" t="s">
        <v>3383</v>
      </c>
      <c r="E3391">
        <v>1706470.3214426499</v>
      </c>
      <c r="F3391">
        <f t="shared" si="289"/>
        <v>6.916666666666667</v>
      </c>
      <c r="G3391">
        <f t="shared" si="290"/>
        <v>6.2320987395260135</v>
      </c>
    </row>
    <row r="3392" spans="2:7" x14ac:dyDescent="0.25">
      <c r="B3392">
        <v>15</v>
      </c>
      <c r="C3392">
        <v>85</v>
      </c>
      <c r="D3392" t="s">
        <v>3384</v>
      </c>
      <c r="E3392">
        <v>1804316.42844245</v>
      </c>
      <c r="F3392">
        <f t="shared" si="289"/>
        <v>7</v>
      </c>
      <c r="G3392">
        <f t="shared" si="290"/>
        <v>6.2563127034252206</v>
      </c>
    </row>
    <row r="3393" spans="2:7" x14ac:dyDescent="0.25">
      <c r="B3393">
        <v>15</v>
      </c>
      <c r="C3393">
        <v>86</v>
      </c>
      <c r="D3393" t="s">
        <v>3385</v>
      </c>
      <c r="E3393">
        <v>1471901.7275445301</v>
      </c>
      <c r="F3393">
        <f t="shared" si="289"/>
        <v>7.083333333333333</v>
      </c>
      <c r="G3393">
        <f t="shared" si="290"/>
        <v>6.1678788150219601</v>
      </c>
    </row>
    <row r="3394" spans="2:7" x14ac:dyDescent="0.25">
      <c r="B3394">
        <v>15</v>
      </c>
      <c r="C3394">
        <v>87</v>
      </c>
      <c r="D3394" t="s">
        <v>3386</v>
      </c>
      <c r="E3394">
        <v>1706736.1776591099</v>
      </c>
      <c r="F3394">
        <f t="shared" si="289"/>
        <v>7.166666666666667</v>
      </c>
      <c r="G3394">
        <f t="shared" si="290"/>
        <v>6.2321663943181003</v>
      </c>
    </row>
    <row r="3395" spans="2:7" x14ac:dyDescent="0.25">
      <c r="B3395">
        <v>15</v>
      </c>
      <c r="C3395">
        <v>88</v>
      </c>
      <c r="D3395" t="s">
        <v>3387</v>
      </c>
      <c r="E3395">
        <v>1862530.24183777</v>
      </c>
      <c r="F3395">
        <f t="shared" si="289"/>
        <v>7.25</v>
      </c>
      <c r="G3395">
        <f t="shared" si="290"/>
        <v>6.2701033331017468</v>
      </c>
    </row>
    <row r="3396" spans="2:7" x14ac:dyDescent="0.25">
      <c r="B3396">
        <v>15</v>
      </c>
      <c r="C3396">
        <v>89</v>
      </c>
      <c r="D3396" t="s">
        <v>3388</v>
      </c>
      <c r="E3396">
        <v>1534842.38037627</v>
      </c>
      <c r="F3396">
        <f t="shared" si="289"/>
        <v>7.333333333333333</v>
      </c>
      <c r="G3396">
        <f t="shared" si="290"/>
        <v>6.1860637825183584</v>
      </c>
    </row>
    <row r="3397" spans="2:7" x14ac:dyDescent="0.25">
      <c r="B3397">
        <v>15</v>
      </c>
      <c r="C3397">
        <v>90</v>
      </c>
      <c r="D3397" t="s">
        <v>3389</v>
      </c>
      <c r="E3397">
        <v>2007858.3245317601</v>
      </c>
      <c r="F3397">
        <f t="shared" si="289"/>
        <v>7.416666666666667</v>
      </c>
      <c r="G3397">
        <f t="shared" si="290"/>
        <v>6.3027330655223937</v>
      </c>
    </row>
    <row r="3398" spans="2:7" x14ac:dyDescent="0.25">
      <c r="B3398">
        <v>15</v>
      </c>
      <c r="C3398">
        <v>91</v>
      </c>
      <c r="D3398" t="s">
        <v>3390</v>
      </c>
      <c r="E3398">
        <v>1798301.8064941301</v>
      </c>
      <c r="F3398">
        <f t="shared" si="289"/>
        <v>7.5</v>
      </c>
      <c r="G3398">
        <f t="shared" si="290"/>
        <v>6.2548625805537714</v>
      </c>
    </row>
    <row r="3399" spans="2:7" x14ac:dyDescent="0.25">
      <c r="B3399">
        <v>15</v>
      </c>
      <c r="C3399">
        <v>92</v>
      </c>
      <c r="D3399" t="s">
        <v>3391</v>
      </c>
      <c r="E3399">
        <v>1668550.2568322001</v>
      </c>
      <c r="F3399">
        <f t="shared" si="289"/>
        <v>7.583333333333333</v>
      </c>
      <c r="G3399">
        <f t="shared" si="290"/>
        <v>6.2223392921632392</v>
      </c>
    </row>
    <row r="3400" spans="2:7" x14ac:dyDescent="0.25">
      <c r="B3400">
        <v>15</v>
      </c>
      <c r="C3400">
        <v>93</v>
      </c>
      <c r="D3400" t="s">
        <v>3392</v>
      </c>
      <c r="E3400">
        <v>1671792.32763602</v>
      </c>
      <c r="F3400">
        <f t="shared" si="289"/>
        <v>7.666666666666667</v>
      </c>
      <c r="G3400">
        <f t="shared" si="290"/>
        <v>6.2231823277900125</v>
      </c>
    </row>
    <row r="3401" spans="2:7" x14ac:dyDescent="0.25">
      <c r="B3401">
        <v>15</v>
      </c>
      <c r="C3401">
        <v>94</v>
      </c>
      <c r="D3401" t="s">
        <v>3393</v>
      </c>
      <c r="E3401">
        <v>1525522.6656938</v>
      </c>
      <c r="F3401">
        <f t="shared" si="289"/>
        <v>7.75</v>
      </c>
      <c r="G3401">
        <f t="shared" si="290"/>
        <v>6.1834186646251768</v>
      </c>
    </row>
    <row r="3402" spans="2:7" x14ac:dyDescent="0.25">
      <c r="B3402">
        <v>15</v>
      </c>
      <c r="C3402">
        <v>95</v>
      </c>
      <c r="D3402" t="s">
        <v>3394</v>
      </c>
      <c r="E3402">
        <v>1616669.2487319</v>
      </c>
      <c r="F3402">
        <f t="shared" si="289"/>
        <v>7.833333333333333</v>
      </c>
      <c r="G3402">
        <f t="shared" si="290"/>
        <v>6.2086211775171085</v>
      </c>
    </row>
    <row r="3403" spans="2:7" x14ac:dyDescent="0.25">
      <c r="B3403">
        <v>15</v>
      </c>
      <c r="C3403">
        <v>96</v>
      </c>
      <c r="D3403" t="s">
        <v>3395</v>
      </c>
      <c r="E3403">
        <v>2276229.6845986899</v>
      </c>
      <c r="F3403">
        <f t="shared" si="289"/>
        <v>7.916666666666667</v>
      </c>
      <c r="G3403">
        <f t="shared" si="290"/>
        <v>6.3572160827322204</v>
      </c>
    </row>
    <row r="3404" spans="2:7" x14ac:dyDescent="0.25">
      <c r="B3404">
        <v>15</v>
      </c>
      <c r="C3404">
        <v>97</v>
      </c>
      <c r="D3404" t="s">
        <v>3396</v>
      </c>
      <c r="E3404">
        <v>1725229.49572316</v>
      </c>
      <c r="F3404">
        <f t="shared" si="289"/>
        <v>8</v>
      </c>
      <c r="G3404">
        <f t="shared" si="290"/>
        <v>6.2368468745378518</v>
      </c>
    </row>
    <row r="3405" spans="2:7" x14ac:dyDescent="0.25">
      <c r="B3405">
        <v>15</v>
      </c>
      <c r="C3405">
        <v>98</v>
      </c>
      <c r="D3405" t="s">
        <v>3397</v>
      </c>
      <c r="E3405">
        <v>1614833.1519229901</v>
      </c>
      <c r="F3405">
        <f t="shared" si="289"/>
        <v>8.0833333333333339</v>
      </c>
      <c r="G3405">
        <f t="shared" si="290"/>
        <v>6.208127656733712</v>
      </c>
    </row>
    <row r="3406" spans="2:7" x14ac:dyDescent="0.25">
      <c r="B3406">
        <v>15</v>
      </c>
      <c r="C3406">
        <v>99</v>
      </c>
      <c r="D3406" t="s">
        <v>3398</v>
      </c>
      <c r="E3406">
        <v>1506325.69964711</v>
      </c>
      <c r="F3406">
        <f t="shared" si="289"/>
        <v>8.1666666666666661</v>
      </c>
      <c r="G3406">
        <f t="shared" si="290"/>
        <v>6.1779188857200564</v>
      </c>
    </row>
    <row r="3407" spans="2:7" x14ac:dyDescent="0.25">
      <c r="B3407">
        <v>15</v>
      </c>
      <c r="C3407">
        <v>100</v>
      </c>
      <c r="D3407" t="s">
        <v>3399</v>
      </c>
      <c r="E3407">
        <v>1670915.6971674501</v>
      </c>
      <c r="F3407">
        <f t="shared" si="289"/>
        <v>8.25</v>
      </c>
      <c r="G3407">
        <f t="shared" si="290"/>
        <v>6.2229545389546903</v>
      </c>
    </row>
    <row r="3408" spans="2:7" x14ac:dyDescent="0.25">
      <c r="B3408">
        <v>15</v>
      </c>
      <c r="C3408">
        <v>101</v>
      </c>
      <c r="D3408" t="s">
        <v>3400</v>
      </c>
      <c r="E3408">
        <v>1626740.51978717</v>
      </c>
      <c r="F3408">
        <f t="shared" si="289"/>
        <v>8.3333333333333339</v>
      </c>
      <c r="G3408">
        <f t="shared" si="290"/>
        <v>6.2113182844600709</v>
      </c>
    </row>
    <row r="3409" spans="2:7" x14ac:dyDescent="0.25">
      <c r="B3409">
        <v>15</v>
      </c>
      <c r="C3409">
        <v>102</v>
      </c>
      <c r="D3409" t="s">
        <v>3401</v>
      </c>
      <c r="E3409">
        <v>1512413.29379018</v>
      </c>
      <c r="F3409">
        <f t="shared" si="289"/>
        <v>8.4166666666666661</v>
      </c>
      <c r="G3409">
        <f t="shared" si="290"/>
        <v>6.1796704860631149</v>
      </c>
    </row>
    <row r="3410" spans="2:7" x14ac:dyDescent="0.25">
      <c r="B3410">
        <v>15</v>
      </c>
      <c r="C3410">
        <v>103</v>
      </c>
      <c r="D3410" t="s">
        <v>3402</v>
      </c>
      <c r="E3410">
        <v>1645360.11272706</v>
      </c>
      <c r="F3410">
        <f t="shared" si="289"/>
        <v>8.5</v>
      </c>
      <c r="G3410">
        <f t="shared" si="290"/>
        <v>6.2162609648113651</v>
      </c>
    </row>
    <row r="3411" spans="2:7" x14ac:dyDescent="0.25">
      <c r="B3411">
        <v>15</v>
      </c>
      <c r="C3411">
        <v>104</v>
      </c>
      <c r="D3411" t="s">
        <v>3403</v>
      </c>
      <c r="E3411">
        <v>1590893.35049333</v>
      </c>
      <c r="F3411">
        <f t="shared" ref="F3411:F3474" si="291">(C3411-1)*5/60</f>
        <v>8.5833333333333339</v>
      </c>
      <c r="G3411">
        <f t="shared" ref="G3411:G3474" si="292">LOG10(E3411)</f>
        <v>6.2016410666077961</v>
      </c>
    </row>
    <row r="3412" spans="2:7" x14ac:dyDescent="0.25">
      <c r="B3412">
        <v>15</v>
      </c>
      <c r="C3412">
        <v>105</v>
      </c>
      <c r="D3412" t="s">
        <v>3404</v>
      </c>
      <c r="E3412">
        <v>1649270.7229518599</v>
      </c>
      <c r="F3412">
        <f t="shared" si="291"/>
        <v>8.6666666666666661</v>
      </c>
      <c r="G3412">
        <f t="shared" si="292"/>
        <v>6.2172919496614494</v>
      </c>
    </row>
    <row r="3413" spans="2:7" x14ac:dyDescent="0.25">
      <c r="B3413">
        <v>15</v>
      </c>
      <c r="C3413">
        <v>106</v>
      </c>
      <c r="D3413" t="s">
        <v>3405</v>
      </c>
      <c r="E3413">
        <v>1614072.0475780501</v>
      </c>
      <c r="F3413">
        <f t="shared" si="291"/>
        <v>8.75</v>
      </c>
      <c r="G3413">
        <f t="shared" si="292"/>
        <v>6.207922916487183</v>
      </c>
    </row>
    <row r="3414" spans="2:7" x14ac:dyDescent="0.25">
      <c r="B3414">
        <v>15</v>
      </c>
      <c r="C3414">
        <v>107</v>
      </c>
      <c r="D3414" t="s">
        <v>3406</v>
      </c>
      <c r="E3414">
        <v>1322471.99172331</v>
      </c>
      <c r="F3414">
        <f t="shared" si="291"/>
        <v>8.8333333333333339</v>
      </c>
      <c r="G3414">
        <f t="shared" si="292"/>
        <v>6.1213864829992302</v>
      </c>
    </row>
    <row r="3415" spans="2:7" x14ac:dyDescent="0.25">
      <c r="B3415">
        <v>15</v>
      </c>
      <c r="C3415">
        <v>108</v>
      </c>
      <c r="D3415" t="s">
        <v>3407</v>
      </c>
      <c r="E3415">
        <v>1916831.78510277</v>
      </c>
      <c r="F3415">
        <f t="shared" si="291"/>
        <v>8.9166666666666661</v>
      </c>
      <c r="G3415">
        <f t="shared" si="292"/>
        <v>6.2825840022849109</v>
      </c>
    </row>
    <row r="3416" spans="2:7" x14ac:dyDescent="0.25">
      <c r="B3416">
        <v>15</v>
      </c>
      <c r="C3416">
        <v>109</v>
      </c>
      <c r="D3416" t="s">
        <v>3408</v>
      </c>
      <c r="E3416">
        <v>1541068.5597012199</v>
      </c>
      <c r="F3416">
        <f t="shared" si="291"/>
        <v>9</v>
      </c>
      <c r="G3416">
        <f t="shared" si="292"/>
        <v>6.1878219602223696</v>
      </c>
    </row>
    <row r="3417" spans="2:7" x14ac:dyDescent="0.25">
      <c r="B3417">
        <v>15</v>
      </c>
      <c r="C3417">
        <v>110</v>
      </c>
      <c r="D3417" t="s">
        <v>3409</v>
      </c>
      <c r="E3417">
        <v>1728500.3622232401</v>
      </c>
      <c r="F3417">
        <f t="shared" si="291"/>
        <v>9.0833333333333339</v>
      </c>
      <c r="G3417">
        <f t="shared" si="292"/>
        <v>6.237669474888861</v>
      </c>
    </row>
    <row r="3418" spans="2:7" x14ac:dyDescent="0.25">
      <c r="B3418">
        <v>15</v>
      </c>
      <c r="C3418">
        <v>111</v>
      </c>
      <c r="D3418" t="s">
        <v>3410</v>
      </c>
      <c r="E3418">
        <v>1849617.7631687699</v>
      </c>
      <c r="F3418">
        <f t="shared" si="291"/>
        <v>9.1666666666666661</v>
      </c>
      <c r="G3418">
        <f t="shared" si="292"/>
        <v>6.2670819875931247</v>
      </c>
    </row>
    <row r="3419" spans="2:7" x14ac:dyDescent="0.25">
      <c r="B3419">
        <v>15</v>
      </c>
      <c r="C3419">
        <v>112</v>
      </c>
      <c r="D3419" t="s">
        <v>3411</v>
      </c>
      <c r="E3419">
        <v>1839678.4061240901</v>
      </c>
      <c r="F3419">
        <f t="shared" si="291"/>
        <v>9.25</v>
      </c>
      <c r="G3419">
        <f t="shared" si="292"/>
        <v>6.2647419106983708</v>
      </c>
    </row>
    <row r="3420" spans="2:7" x14ac:dyDescent="0.25">
      <c r="B3420">
        <v>15</v>
      </c>
      <c r="C3420">
        <v>113</v>
      </c>
      <c r="D3420" t="s">
        <v>3412</v>
      </c>
      <c r="E3420">
        <v>1848233.96225229</v>
      </c>
      <c r="F3420">
        <f t="shared" si="291"/>
        <v>9.3333333333333339</v>
      </c>
      <c r="G3420">
        <f t="shared" si="292"/>
        <v>6.2667569463666188</v>
      </c>
    </row>
    <row r="3421" spans="2:7" x14ac:dyDescent="0.25">
      <c r="B3421">
        <v>15</v>
      </c>
      <c r="C3421">
        <v>114</v>
      </c>
      <c r="D3421" t="s">
        <v>3413</v>
      </c>
      <c r="E3421">
        <v>1648737.5686063699</v>
      </c>
      <c r="F3421">
        <f t="shared" si="291"/>
        <v>9.4166666666666661</v>
      </c>
      <c r="G3421">
        <f t="shared" si="292"/>
        <v>6.2171515340094574</v>
      </c>
    </row>
    <row r="3422" spans="2:7" x14ac:dyDescent="0.25">
      <c r="B3422">
        <v>15</v>
      </c>
      <c r="C3422">
        <v>115</v>
      </c>
      <c r="D3422" t="s">
        <v>3414</v>
      </c>
      <c r="E3422">
        <v>1613437.07953536</v>
      </c>
      <c r="F3422">
        <f t="shared" si="291"/>
        <v>9.5</v>
      </c>
      <c r="G3422">
        <f t="shared" si="292"/>
        <v>6.207752033549399</v>
      </c>
    </row>
    <row r="3423" spans="2:7" x14ac:dyDescent="0.25">
      <c r="B3423">
        <v>15</v>
      </c>
      <c r="C3423">
        <v>116</v>
      </c>
      <c r="D3423" t="s">
        <v>3415</v>
      </c>
      <c r="E3423">
        <v>1878120.51915191</v>
      </c>
      <c r="F3423">
        <f t="shared" si="291"/>
        <v>9.5833333333333339</v>
      </c>
      <c r="G3423">
        <f t="shared" si="292"/>
        <v>6.273723457537784</v>
      </c>
    </row>
    <row r="3424" spans="2:7" x14ac:dyDescent="0.25">
      <c r="B3424">
        <v>15</v>
      </c>
      <c r="C3424">
        <v>117</v>
      </c>
      <c r="D3424" t="s">
        <v>3416</v>
      </c>
      <c r="E3424">
        <v>1793690.88135542</v>
      </c>
      <c r="F3424">
        <f t="shared" si="291"/>
        <v>9.6666666666666661</v>
      </c>
      <c r="G3424">
        <f t="shared" si="292"/>
        <v>6.253747600308464</v>
      </c>
    </row>
    <row r="3425" spans="2:7" x14ac:dyDescent="0.25">
      <c r="B3425">
        <v>15</v>
      </c>
      <c r="C3425">
        <v>118</v>
      </c>
      <c r="D3425" t="s">
        <v>3417</v>
      </c>
      <c r="E3425">
        <v>1525986.2965303401</v>
      </c>
      <c r="F3425">
        <f t="shared" si="291"/>
        <v>9.75</v>
      </c>
      <c r="G3425">
        <f t="shared" si="292"/>
        <v>6.1835506336398458</v>
      </c>
    </row>
    <row r="3426" spans="2:7" x14ac:dyDescent="0.25">
      <c r="B3426">
        <v>15</v>
      </c>
      <c r="C3426">
        <v>119</v>
      </c>
      <c r="D3426" t="s">
        <v>3418</v>
      </c>
      <c r="E3426">
        <v>1558529.2300693099</v>
      </c>
      <c r="F3426">
        <f t="shared" si="291"/>
        <v>9.8333333333333339</v>
      </c>
      <c r="G3426">
        <f t="shared" si="292"/>
        <v>6.1927149518414533</v>
      </c>
    </row>
    <row r="3427" spans="2:7" x14ac:dyDescent="0.25">
      <c r="B3427">
        <v>15</v>
      </c>
      <c r="C3427">
        <v>120</v>
      </c>
      <c r="D3427" t="s">
        <v>3419</v>
      </c>
      <c r="E3427">
        <v>1723683.91923028</v>
      </c>
      <c r="F3427">
        <f t="shared" si="291"/>
        <v>9.9166666666666661</v>
      </c>
      <c r="G3427">
        <f t="shared" si="292"/>
        <v>6.236457629980861</v>
      </c>
    </row>
    <row r="3428" spans="2:7" x14ac:dyDescent="0.25">
      <c r="B3428">
        <v>15</v>
      </c>
      <c r="C3428">
        <v>121</v>
      </c>
      <c r="D3428" t="s">
        <v>3420</v>
      </c>
      <c r="E3428">
        <v>1869623.12647156</v>
      </c>
      <c r="F3428">
        <f t="shared" si="291"/>
        <v>10</v>
      </c>
      <c r="G3428">
        <f t="shared" si="292"/>
        <v>6.271754071462083</v>
      </c>
    </row>
    <row r="3429" spans="2:7" x14ac:dyDescent="0.25">
      <c r="B3429">
        <v>15</v>
      </c>
      <c r="C3429">
        <v>122</v>
      </c>
      <c r="D3429" t="s">
        <v>3421</v>
      </c>
      <c r="E3429">
        <v>1790196.79231282</v>
      </c>
      <c r="F3429">
        <f t="shared" si="291"/>
        <v>10.083333333333334</v>
      </c>
      <c r="G3429">
        <f t="shared" si="292"/>
        <v>6.2529007746211409</v>
      </c>
    </row>
    <row r="3430" spans="2:7" x14ac:dyDescent="0.25">
      <c r="B3430">
        <v>15</v>
      </c>
      <c r="C3430">
        <v>123</v>
      </c>
      <c r="D3430" t="s">
        <v>3422</v>
      </c>
      <c r="E3430">
        <v>1830906.5747533301</v>
      </c>
      <c r="F3430">
        <f t="shared" si="291"/>
        <v>10.166666666666666</v>
      </c>
      <c r="G3430">
        <f t="shared" si="292"/>
        <v>6.2626661842229074</v>
      </c>
    </row>
    <row r="3431" spans="2:7" x14ac:dyDescent="0.25">
      <c r="B3431">
        <v>15</v>
      </c>
      <c r="C3431">
        <v>124</v>
      </c>
      <c r="D3431" t="s">
        <v>3423</v>
      </c>
      <c r="E3431">
        <v>1688820.2282749</v>
      </c>
      <c r="F3431">
        <f t="shared" si="291"/>
        <v>10.25</v>
      </c>
      <c r="G3431">
        <f t="shared" si="292"/>
        <v>6.2275834222036472</v>
      </c>
    </row>
    <row r="3432" spans="2:7" x14ac:dyDescent="0.25">
      <c r="B3432">
        <v>15</v>
      </c>
      <c r="C3432">
        <v>125</v>
      </c>
      <c r="D3432" t="s">
        <v>3424</v>
      </c>
      <c r="E3432">
        <v>1598125.06236647</v>
      </c>
      <c r="F3432">
        <f t="shared" si="291"/>
        <v>10.333333333333334</v>
      </c>
      <c r="G3432">
        <f t="shared" si="292"/>
        <v>6.2036107623186556</v>
      </c>
    </row>
    <row r="3433" spans="2:7" x14ac:dyDescent="0.25">
      <c r="B3433">
        <v>15</v>
      </c>
      <c r="C3433">
        <v>126</v>
      </c>
      <c r="D3433" t="s">
        <v>3425</v>
      </c>
      <c r="E3433">
        <v>1713859.4543111301</v>
      </c>
      <c r="F3433">
        <f t="shared" si="291"/>
        <v>10.416666666666666</v>
      </c>
      <c r="G3433">
        <f t="shared" si="292"/>
        <v>6.2339752045651293</v>
      </c>
    </row>
    <row r="3434" spans="2:7" x14ac:dyDescent="0.25">
      <c r="B3434">
        <v>15</v>
      </c>
      <c r="C3434">
        <v>127</v>
      </c>
      <c r="D3434" t="s">
        <v>3426</v>
      </c>
      <c r="E3434">
        <v>1739536.96594197</v>
      </c>
      <c r="F3434">
        <f t="shared" si="291"/>
        <v>10.5</v>
      </c>
      <c r="G3434">
        <f t="shared" si="292"/>
        <v>6.2404336621345049</v>
      </c>
    </row>
    <row r="3435" spans="2:7" x14ac:dyDescent="0.25">
      <c r="B3435">
        <v>15</v>
      </c>
      <c r="C3435">
        <v>128</v>
      </c>
      <c r="D3435" t="s">
        <v>3427</v>
      </c>
      <c r="E3435">
        <v>1850415.3481687801</v>
      </c>
      <c r="F3435">
        <f t="shared" si="291"/>
        <v>10.583333333333334</v>
      </c>
      <c r="G3435">
        <f t="shared" si="292"/>
        <v>6.2672692220093014</v>
      </c>
    </row>
    <row r="3436" spans="2:7" x14ac:dyDescent="0.25">
      <c r="B3436">
        <v>15</v>
      </c>
      <c r="C3436">
        <v>129</v>
      </c>
      <c r="D3436" t="s">
        <v>3428</v>
      </c>
      <c r="E3436">
        <v>1585420.8955502601</v>
      </c>
      <c r="F3436">
        <f t="shared" si="291"/>
        <v>10.666666666666666</v>
      </c>
      <c r="G3436">
        <f t="shared" si="292"/>
        <v>6.2001445778149762</v>
      </c>
    </row>
    <row r="3437" spans="2:7" x14ac:dyDescent="0.25">
      <c r="B3437">
        <v>15</v>
      </c>
      <c r="C3437">
        <v>130</v>
      </c>
      <c r="D3437" t="s">
        <v>3429</v>
      </c>
      <c r="E3437">
        <v>1800328.9639210401</v>
      </c>
      <c r="F3437">
        <f t="shared" si="291"/>
        <v>10.75</v>
      </c>
      <c r="G3437">
        <f t="shared" si="292"/>
        <v>6.2553518685267502</v>
      </c>
    </row>
    <row r="3438" spans="2:7" x14ac:dyDescent="0.25">
      <c r="B3438">
        <v>15</v>
      </c>
      <c r="C3438">
        <v>131</v>
      </c>
      <c r="D3438" t="s">
        <v>3430</v>
      </c>
      <c r="E3438">
        <v>1810001.5364449101</v>
      </c>
      <c r="F3438">
        <f t="shared" si="291"/>
        <v>10.833333333333334</v>
      </c>
      <c r="G3438">
        <f t="shared" si="292"/>
        <v>6.2576789435262361</v>
      </c>
    </row>
    <row r="3439" spans="2:7" x14ac:dyDescent="0.25">
      <c r="B3439">
        <v>15</v>
      </c>
      <c r="C3439">
        <v>132</v>
      </c>
      <c r="D3439" t="s">
        <v>3431</v>
      </c>
      <c r="E3439">
        <v>1538336.58766759</v>
      </c>
      <c r="F3439">
        <f t="shared" si="291"/>
        <v>10.916666666666666</v>
      </c>
      <c r="G3439">
        <f t="shared" si="292"/>
        <v>6.1870513693884757</v>
      </c>
    </row>
    <row r="3440" spans="2:7" x14ac:dyDescent="0.25">
      <c r="B3440">
        <v>15</v>
      </c>
      <c r="C3440">
        <v>133</v>
      </c>
      <c r="D3440" t="s">
        <v>3432</v>
      </c>
      <c r="E3440">
        <v>1705454.48861744</v>
      </c>
      <c r="F3440">
        <f t="shared" si="291"/>
        <v>11</v>
      </c>
      <c r="G3440">
        <f t="shared" si="292"/>
        <v>6.2318401344112351</v>
      </c>
    </row>
    <row r="3441" spans="2:7" x14ac:dyDescent="0.25">
      <c r="B3441">
        <v>15</v>
      </c>
      <c r="C3441">
        <v>134</v>
      </c>
      <c r="D3441" t="s">
        <v>3433</v>
      </c>
      <c r="E3441">
        <v>1760214.9749586401</v>
      </c>
      <c r="F3441">
        <f t="shared" si="291"/>
        <v>11.083333333333334</v>
      </c>
      <c r="G3441">
        <f t="shared" si="292"/>
        <v>6.245565711414649</v>
      </c>
    </row>
    <row r="3442" spans="2:7" x14ac:dyDescent="0.25">
      <c r="B3442">
        <v>15</v>
      </c>
      <c r="C3442">
        <v>135</v>
      </c>
      <c r="D3442" t="s">
        <v>3434</v>
      </c>
      <c r="E3442">
        <v>1719813.4754365301</v>
      </c>
      <c r="F3442">
        <f t="shared" si="291"/>
        <v>11.166666666666666</v>
      </c>
      <c r="G3442">
        <f t="shared" si="292"/>
        <v>6.2354813474997979</v>
      </c>
    </row>
    <row r="3443" spans="2:7" x14ac:dyDescent="0.25">
      <c r="B3443">
        <v>15</v>
      </c>
      <c r="C3443">
        <v>136</v>
      </c>
      <c r="D3443" t="s">
        <v>3435</v>
      </c>
      <c r="E3443">
        <v>1678851.39320689</v>
      </c>
      <c r="F3443">
        <f t="shared" si="291"/>
        <v>11.25</v>
      </c>
      <c r="G3443">
        <f t="shared" si="292"/>
        <v>6.2250122554194434</v>
      </c>
    </row>
    <row r="3444" spans="2:7" x14ac:dyDescent="0.25">
      <c r="B3444">
        <v>15</v>
      </c>
      <c r="C3444">
        <v>137</v>
      </c>
      <c r="D3444" t="s">
        <v>3436</v>
      </c>
      <c r="E3444">
        <v>1783603.7602716901</v>
      </c>
      <c r="F3444">
        <f t="shared" si="291"/>
        <v>11.333333333333334</v>
      </c>
      <c r="G3444">
        <f t="shared" si="292"/>
        <v>6.2512983792772134</v>
      </c>
    </row>
    <row r="3445" spans="2:7" x14ac:dyDescent="0.25">
      <c r="B3445">
        <v>15</v>
      </c>
      <c r="C3445">
        <v>138</v>
      </c>
      <c r="D3445" t="s">
        <v>3437</v>
      </c>
      <c r="E3445">
        <v>1957385.0699112699</v>
      </c>
      <c r="F3445">
        <f t="shared" si="291"/>
        <v>11.416666666666666</v>
      </c>
      <c r="G3445">
        <f t="shared" si="292"/>
        <v>6.2916762713845529</v>
      </c>
    </row>
    <row r="3446" spans="2:7" x14ac:dyDescent="0.25">
      <c r="B3446">
        <v>15</v>
      </c>
      <c r="C3446">
        <v>139</v>
      </c>
      <c r="D3446" t="s">
        <v>3438</v>
      </c>
      <c r="E3446">
        <v>1638593.61412397</v>
      </c>
      <c r="F3446">
        <f t="shared" si="291"/>
        <v>11.5</v>
      </c>
      <c r="G3446">
        <f t="shared" si="292"/>
        <v>6.2144712580077384</v>
      </c>
    </row>
    <row r="3447" spans="2:7" x14ac:dyDescent="0.25">
      <c r="B3447">
        <v>15</v>
      </c>
      <c r="C3447">
        <v>140</v>
      </c>
      <c r="D3447" t="s">
        <v>3439</v>
      </c>
      <c r="E3447">
        <v>1950344.6035661499</v>
      </c>
      <c r="F3447">
        <f t="shared" si="291"/>
        <v>11.583333333333334</v>
      </c>
      <c r="G3447">
        <f t="shared" si="292"/>
        <v>6.2901113530060515</v>
      </c>
    </row>
    <row r="3448" spans="2:7" x14ac:dyDescent="0.25">
      <c r="B3448">
        <v>15</v>
      </c>
      <c r="C3448">
        <v>141</v>
      </c>
      <c r="D3448" t="s">
        <v>3440</v>
      </c>
      <c r="E3448">
        <v>1702334.1745259899</v>
      </c>
      <c r="F3448">
        <f t="shared" si="291"/>
        <v>11.666666666666666</v>
      </c>
      <c r="G3448">
        <f t="shared" si="292"/>
        <v>6.2310448177385238</v>
      </c>
    </row>
    <row r="3449" spans="2:7" x14ac:dyDescent="0.25">
      <c r="B3449">
        <v>15</v>
      </c>
      <c r="C3449">
        <v>142</v>
      </c>
      <c r="D3449" t="s">
        <v>3441</v>
      </c>
      <c r="E3449">
        <v>1585348.55102528</v>
      </c>
      <c r="F3449">
        <f t="shared" si="291"/>
        <v>11.75</v>
      </c>
      <c r="G3449">
        <f t="shared" si="292"/>
        <v>6.200124760020886</v>
      </c>
    </row>
    <row r="3450" spans="2:7" x14ac:dyDescent="0.25">
      <c r="B3450">
        <v>15</v>
      </c>
      <c r="C3450">
        <v>143</v>
      </c>
      <c r="D3450" t="s">
        <v>3442</v>
      </c>
      <c r="E3450">
        <v>1873186.60336608</v>
      </c>
      <c r="F3450">
        <f t="shared" si="291"/>
        <v>11.833333333333334</v>
      </c>
      <c r="G3450">
        <f t="shared" si="292"/>
        <v>6.272581043138981</v>
      </c>
    </row>
    <row r="3451" spans="2:7" x14ac:dyDescent="0.25">
      <c r="B3451">
        <v>15</v>
      </c>
      <c r="C3451">
        <v>144</v>
      </c>
      <c r="D3451" t="s">
        <v>3443</v>
      </c>
      <c r="E3451">
        <v>1602976.5793194899</v>
      </c>
      <c r="F3451">
        <f t="shared" si="291"/>
        <v>11.916666666666666</v>
      </c>
      <c r="G3451">
        <f t="shared" si="292"/>
        <v>6.2049271770349845</v>
      </c>
    </row>
    <row r="3452" spans="2:7" x14ac:dyDescent="0.25">
      <c r="B3452">
        <v>15</v>
      </c>
      <c r="C3452">
        <v>145</v>
      </c>
      <c r="D3452" t="s">
        <v>3444</v>
      </c>
      <c r="E3452">
        <v>1532158.66125205</v>
      </c>
      <c r="F3452">
        <f t="shared" si="291"/>
        <v>12</v>
      </c>
      <c r="G3452">
        <f t="shared" si="292"/>
        <v>6.1853037405827473</v>
      </c>
    </row>
    <row r="3453" spans="2:7" x14ac:dyDescent="0.25">
      <c r="B3453">
        <v>15</v>
      </c>
      <c r="C3453">
        <v>146</v>
      </c>
      <c r="D3453" t="s">
        <v>3445</v>
      </c>
      <c r="E3453">
        <v>1551420.17169975</v>
      </c>
      <c r="F3453">
        <f t="shared" si="291"/>
        <v>12.083333333333334</v>
      </c>
      <c r="G3453">
        <f t="shared" si="292"/>
        <v>6.1907294338794312</v>
      </c>
    </row>
    <row r="3454" spans="2:7" x14ac:dyDescent="0.25">
      <c r="B3454">
        <v>15</v>
      </c>
      <c r="C3454">
        <v>147</v>
      </c>
      <c r="D3454" t="s">
        <v>3446</v>
      </c>
      <c r="E3454">
        <v>1773589.3454563399</v>
      </c>
      <c r="F3454">
        <f t="shared" si="291"/>
        <v>12.166666666666666</v>
      </c>
      <c r="G3454">
        <f t="shared" si="292"/>
        <v>6.248853071162241</v>
      </c>
    </row>
    <row r="3455" spans="2:7" x14ac:dyDescent="0.25">
      <c r="B3455">
        <v>15</v>
      </c>
      <c r="C3455">
        <v>148</v>
      </c>
      <c r="D3455" t="s">
        <v>3447</v>
      </c>
      <c r="E3455">
        <v>1589469.1387703</v>
      </c>
      <c r="F3455">
        <f t="shared" si="291"/>
        <v>12.25</v>
      </c>
      <c r="G3455">
        <f t="shared" si="292"/>
        <v>6.2012521000445142</v>
      </c>
    </row>
    <row r="3456" spans="2:7" x14ac:dyDescent="0.25">
      <c r="B3456">
        <v>15</v>
      </c>
      <c r="C3456">
        <v>149</v>
      </c>
      <c r="D3456" t="s">
        <v>3448</v>
      </c>
      <c r="E3456">
        <v>1706997.97219941</v>
      </c>
      <c r="F3456">
        <f t="shared" si="291"/>
        <v>12.333333333333334</v>
      </c>
      <c r="G3456">
        <f t="shared" si="292"/>
        <v>6.2322330052019455</v>
      </c>
    </row>
    <row r="3457" spans="2:7" x14ac:dyDescent="0.25">
      <c r="B3457">
        <v>15</v>
      </c>
      <c r="C3457">
        <v>150</v>
      </c>
      <c r="D3457" t="s">
        <v>3449</v>
      </c>
      <c r="E3457">
        <v>1718231.1895113999</v>
      </c>
      <c r="F3457">
        <f t="shared" si="291"/>
        <v>12.416666666666666</v>
      </c>
      <c r="G3457">
        <f t="shared" si="292"/>
        <v>6.2350815981296979</v>
      </c>
    </row>
    <row r="3458" spans="2:7" x14ac:dyDescent="0.25">
      <c r="B3458">
        <v>15</v>
      </c>
      <c r="C3458">
        <v>151</v>
      </c>
      <c r="D3458" t="s">
        <v>3450</v>
      </c>
      <c r="E3458">
        <v>1662287.0443537901</v>
      </c>
      <c r="F3458">
        <f t="shared" si="291"/>
        <v>12.5</v>
      </c>
      <c r="G3458">
        <f t="shared" si="292"/>
        <v>6.2207060200587847</v>
      </c>
    </row>
    <row r="3459" spans="2:7" x14ac:dyDescent="0.25">
      <c r="B3459">
        <v>15</v>
      </c>
      <c r="C3459">
        <v>152</v>
      </c>
      <c r="D3459" t="s">
        <v>3451</v>
      </c>
      <c r="E3459">
        <v>1472825.87093282</v>
      </c>
      <c r="F3459">
        <f t="shared" si="291"/>
        <v>12.583333333333334</v>
      </c>
      <c r="G3459">
        <f t="shared" si="292"/>
        <v>6.1681514041656254</v>
      </c>
    </row>
    <row r="3460" spans="2:7" x14ac:dyDescent="0.25">
      <c r="B3460">
        <v>15</v>
      </c>
      <c r="C3460">
        <v>153</v>
      </c>
      <c r="D3460" t="s">
        <v>3452</v>
      </c>
      <c r="E3460">
        <v>1652451.73088639</v>
      </c>
      <c r="F3460">
        <f t="shared" si="291"/>
        <v>12.666666666666666</v>
      </c>
      <c r="G3460">
        <f t="shared" si="292"/>
        <v>6.2181287823387033</v>
      </c>
    </row>
    <row r="3461" spans="2:7" x14ac:dyDescent="0.25">
      <c r="B3461">
        <v>15</v>
      </c>
      <c r="C3461">
        <v>154</v>
      </c>
      <c r="D3461" t="s">
        <v>3453</v>
      </c>
      <c r="E3461">
        <v>1549862.20766174</v>
      </c>
      <c r="F3461">
        <f t="shared" si="291"/>
        <v>12.75</v>
      </c>
      <c r="G3461">
        <f t="shared" si="292"/>
        <v>6.1902930884204475</v>
      </c>
    </row>
    <row r="3462" spans="2:7" x14ac:dyDescent="0.25">
      <c r="B3462">
        <v>15</v>
      </c>
      <c r="C3462">
        <v>155</v>
      </c>
      <c r="D3462" t="s">
        <v>3454</v>
      </c>
      <c r="E3462">
        <v>1777164.5882776601</v>
      </c>
      <c r="F3462">
        <f t="shared" si="291"/>
        <v>12.833333333333334</v>
      </c>
      <c r="G3462">
        <f t="shared" si="292"/>
        <v>6.2497276509176807</v>
      </c>
    </row>
    <row r="3463" spans="2:7" x14ac:dyDescent="0.25">
      <c r="B3463">
        <v>15</v>
      </c>
      <c r="C3463">
        <v>156</v>
      </c>
      <c r="D3463" t="s">
        <v>3455</v>
      </c>
      <c r="E3463">
        <v>1646413.49206588</v>
      </c>
      <c r="F3463">
        <f t="shared" si="291"/>
        <v>12.916666666666666</v>
      </c>
      <c r="G3463">
        <f t="shared" si="292"/>
        <v>6.2165389163990135</v>
      </c>
    </row>
    <row r="3464" spans="2:7" x14ac:dyDescent="0.25">
      <c r="B3464">
        <v>15</v>
      </c>
      <c r="C3464">
        <v>157</v>
      </c>
      <c r="D3464" t="s">
        <v>3456</v>
      </c>
      <c r="E3464">
        <v>1548193.7413762501</v>
      </c>
      <c r="F3464">
        <f t="shared" si="291"/>
        <v>13</v>
      </c>
      <c r="G3464">
        <f t="shared" si="292"/>
        <v>6.189825307474587</v>
      </c>
    </row>
    <row r="3465" spans="2:7" x14ac:dyDescent="0.25">
      <c r="B3465">
        <v>15</v>
      </c>
      <c r="C3465">
        <v>158</v>
      </c>
      <c r="D3465" t="s">
        <v>3457</v>
      </c>
      <c r="E3465">
        <v>1474213.8559792</v>
      </c>
      <c r="F3465">
        <f t="shared" si="291"/>
        <v>13.083333333333334</v>
      </c>
      <c r="G3465">
        <f t="shared" si="292"/>
        <v>6.1685604887705408</v>
      </c>
    </row>
    <row r="3466" spans="2:7" x14ac:dyDescent="0.25">
      <c r="B3466">
        <v>15</v>
      </c>
      <c r="C3466">
        <v>159</v>
      </c>
      <c r="D3466" t="s">
        <v>3458</v>
      </c>
      <c r="E3466">
        <v>1599270.05292599</v>
      </c>
      <c r="F3466">
        <f t="shared" si="291"/>
        <v>13.166666666666666</v>
      </c>
      <c r="G3466">
        <f t="shared" si="292"/>
        <v>6.2039218049550238</v>
      </c>
    </row>
    <row r="3467" spans="2:7" x14ac:dyDescent="0.25">
      <c r="B3467">
        <v>15</v>
      </c>
      <c r="C3467">
        <v>160</v>
      </c>
      <c r="D3467" t="s">
        <v>3459</v>
      </c>
      <c r="E3467">
        <v>1804015.41659617</v>
      </c>
      <c r="F3467">
        <f t="shared" si="291"/>
        <v>13.25</v>
      </c>
      <c r="G3467">
        <f t="shared" si="292"/>
        <v>6.2562402445773406</v>
      </c>
    </row>
    <row r="3468" spans="2:7" x14ac:dyDescent="0.25">
      <c r="B3468">
        <v>15</v>
      </c>
      <c r="C3468">
        <v>161</v>
      </c>
      <c r="D3468" t="s">
        <v>3460</v>
      </c>
      <c r="E3468">
        <v>1407618.41608451</v>
      </c>
      <c r="F3468">
        <f t="shared" si="291"/>
        <v>13.333333333333334</v>
      </c>
      <c r="G3468">
        <f t="shared" si="292"/>
        <v>6.1484849401406771</v>
      </c>
    </row>
    <row r="3469" spans="2:7" x14ac:dyDescent="0.25">
      <c r="B3469">
        <v>15</v>
      </c>
      <c r="C3469">
        <v>162</v>
      </c>
      <c r="D3469" t="s">
        <v>3461</v>
      </c>
      <c r="E3469">
        <v>1794689.1090182699</v>
      </c>
      <c r="F3469">
        <f t="shared" si="291"/>
        <v>13.416666666666666</v>
      </c>
      <c r="G3469">
        <f t="shared" si="292"/>
        <v>6.2539892273256719</v>
      </c>
    </row>
    <row r="3470" spans="2:7" x14ac:dyDescent="0.25">
      <c r="B3470">
        <v>15</v>
      </c>
      <c r="C3470">
        <v>163</v>
      </c>
      <c r="D3470" t="s">
        <v>3462</v>
      </c>
      <c r="E3470">
        <v>1545738.51707732</v>
      </c>
      <c r="F3470">
        <f t="shared" si="291"/>
        <v>13.5</v>
      </c>
      <c r="G3470">
        <f t="shared" si="292"/>
        <v>6.1891360289127988</v>
      </c>
    </row>
    <row r="3471" spans="2:7" x14ac:dyDescent="0.25">
      <c r="B3471">
        <v>15</v>
      </c>
      <c r="C3471">
        <v>164</v>
      </c>
      <c r="D3471" t="s">
        <v>3463</v>
      </c>
      <c r="E3471">
        <v>1633932.03313109</v>
      </c>
      <c r="F3471">
        <f t="shared" si="291"/>
        <v>13.583333333333334</v>
      </c>
      <c r="G3471">
        <f t="shared" si="292"/>
        <v>6.2132339871718951</v>
      </c>
    </row>
    <row r="3472" spans="2:7" x14ac:dyDescent="0.25">
      <c r="B3472">
        <v>15</v>
      </c>
      <c r="C3472">
        <v>165</v>
      </c>
      <c r="D3472" t="s">
        <v>3464</v>
      </c>
      <c r="E3472">
        <v>1776554.8420660601</v>
      </c>
      <c r="F3472">
        <f t="shared" si="291"/>
        <v>13.666666666666666</v>
      </c>
      <c r="G3472">
        <f t="shared" si="292"/>
        <v>6.2495786186584672</v>
      </c>
    </row>
    <row r="3473" spans="2:7" x14ac:dyDescent="0.25">
      <c r="B3473">
        <v>15</v>
      </c>
      <c r="C3473">
        <v>166</v>
      </c>
      <c r="D3473" t="s">
        <v>3465</v>
      </c>
      <c r="E3473">
        <v>1591130.2774783601</v>
      </c>
      <c r="F3473">
        <f t="shared" si="291"/>
        <v>13.75</v>
      </c>
      <c r="G3473">
        <f t="shared" si="292"/>
        <v>6.2017057399694258</v>
      </c>
    </row>
    <row r="3474" spans="2:7" x14ac:dyDescent="0.25">
      <c r="B3474">
        <v>15</v>
      </c>
      <c r="C3474">
        <v>167</v>
      </c>
      <c r="D3474" t="s">
        <v>3466</v>
      </c>
      <c r="E3474">
        <v>1466237.6414566201</v>
      </c>
      <c r="F3474">
        <f t="shared" si="291"/>
        <v>13.833333333333334</v>
      </c>
      <c r="G3474">
        <f t="shared" si="292"/>
        <v>6.166204364581513</v>
      </c>
    </row>
    <row r="3475" spans="2:7" x14ac:dyDescent="0.25">
      <c r="B3475">
        <v>15</v>
      </c>
      <c r="C3475">
        <v>168</v>
      </c>
      <c r="D3475" t="s">
        <v>3467</v>
      </c>
      <c r="E3475">
        <v>1372034.0865094501</v>
      </c>
      <c r="F3475">
        <f t="shared" ref="F3475:F3538" si="293">(C3475-1)*5/60</f>
        <v>13.916666666666666</v>
      </c>
      <c r="G3475">
        <f t="shared" ref="G3475:G3538" si="294">LOG10(E3475)</f>
        <v>6.1373649010202023</v>
      </c>
    </row>
    <row r="3476" spans="2:7" x14ac:dyDescent="0.25">
      <c r="B3476">
        <v>15</v>
      </c>
      <c r="C3476">
        <v>169</v>
      </c>
      <c r="D3476" t="s">
        <v>3468</v>
      </c>
      <c r="E3476">
        <v>1487763.5112632001</v>
      </c>
      <c r="F3476">
        <f t="shared" si="293"/>
        <v>14</v>
      </c>
      <c r="G3476">
        <f t="shared" si="294"/>
        <v>6.172533903040617</v>
      </c>
    </row>
    <row r="3477" spans="2:7" x14ac:dyDescent="0.25">
      <c r="B3477">
        <v>15</v>
      </c>
      <c r="C3477">
        <v>170</v>
      </c>
      <c r="D3477" t="s">
        <v>3469</v>
      </c>
      <c r="E3477">
        <v>1398047.9691178701</v>
      </c>
      <c r="F3477">
        <f t="shared" si="293"/>
        <v>14.083333333333334</v>
      </c>
      <c r="G3477">
        <f t="shared" si="294"/>
        <v>6.1455220729588671</v>
      </c>
    </row>
    <row r="3478" spans="2:7" x14ac:dyDescent="0.25">
      <c r="B3478">
        <v>15</v>
      </c>
      <c r="C3478">
        <v>171</v>
      </c>
      <c r="D3478" t="s">
        <v>3470</v>
      </c>
      <c r="E3478">
        <v>1522254.78864901</v>
      </c>
      <c r="F3478">
        <f t="shared" si="293"/>
        <v>14.166666666666666</v>
      </c>
      <c r="G3478">
        <f t="shared" si="294"/>
        <v>6.1824873489151431</v>
      </c>
    </row>
    <row r="3479" spans="2:7" x14ac:dyDescent="0.25">
      <c r="B3479">
        <v>15</v>
      </c>
      <c r="C3479">
        <v>172</v>
      </c>
      <c r="D3479" t="s">
        <v>3471</v>
      </c>
      <c r="E3479">
        <v>1702386.1090362</v>
      </c>
      <c r="F3479">
        <f t="shared" si="293"/>
        <v>14.25</v>
      </c>
      <c r="G3479">
        <f t="shared" si="294"/>
        <v>6.2310580669157414</v>
      </c>
    </row>
    <row r="3480" spans="2:7" x14ac:dyDescent="0.25">
      <c r="B3480">
        <v>15</v>
      </c>
      <c r="C3480">
        <v>173</v>
      </c>
      <c r="D3480" t="s">
        <v>3472</v>
      </c>
      <c r="E3480">
        <v>1583061.05906843</v>
      </c>
      <c r="F3480">
        <f t="shared" si="293"/>
        <v>14.333333333333334</v>
      </c>
      <c r="G3480">
        <f t="shared" si="294"/>
        <v>6.1994976660342367</v>
      </c>
    </row>
    <row r="3481" spans="2:7" x14ac:dyDescent="0.25">
      <c r="B3481">
        <v>15</v>
      </c>
      <c r="C3481">
        <v>174</v>
      </c>
      <c r="D3481" t="s">
        <v>3473</v>
      </c>
      <c r="E3481">
        <v>1446647.12812041</v>
      </c>
      <c r="F3481">
        <f t="shared" si="293"/>
        <v>14.416666666666666</v>
      </c>
      <c r="G3481">
        <f t="shared" si="294"/>
        <v>6.1603626092121155</v>
      </c>
    </row>
    <row r="3482" spans="2:7" x14ac:dyDescent="0.25">
      <c r="B3482">
        <v>15</v>
      </c>
      <c r="C3482">
        <v>175</v>
      </c>
      <c r="D3482" t="s">
        <v>3474</v>
      </c>
      <c r="E3482">
        <v>1357335.01804301</v>
      </c>
      <c r="F3482">
        <f t="shared" si="293"/>
        <v>14.5</v>
      </c>
      <c r="G3482">
        <f t="shared" si="294"/>
        <v>6.132687053651031</v>
      </c>
    </row>
    <row r="3483" spans="2:7" x14ac:dyDescent="0.25">
      <c r="B3483">
        <v>15</v>
      </c>
      <c r="C3483">
        <v>176</v>
      </c>
      <c r="D3483" t="s">
        <v>3475</v>
      </c>
      <c r="E3483">
        <v>1461945.1764119801</v>
      </c>
      <c r="F3483">
        <f t="shared" si="293"/>
        <v>14.583333333333334</v>
      </c>
      <c r="G3483">
        <f t="shared" si="294"/>
        <v>6.1649310866928513</v>
      </c>
    </row>
    <row r="3484" spans="2:7" x14ac:dyDescent="0.25">
      <c r="B3484">
        <v>15</v>
      </c>
      <c r="C3484">
        <v>177</v>
      </c>
      <c r="D3484" t="s">
        <v>3476</v>
      </c>
      <c r="E3484">
        <v>1450796.7660586101</v>
      </c>
      <c r="F3484">
        <f t="shared" si="293"/>
        <v>14.666666666666666</v>
      </c>
      <c r="G3484">
        <f t="shared" si="294"/>
        <v>6.1616065788325312</v>
      </c>
    </row>
    <row r="3485" spans="2:7" x14ac:dyDescent="0.25">
      <c r="B3485">
        <v>15</v>
      </c>
      <c r="C3485">
        <v>178</v>
      </c>
      <c r="D3485" t="s">
        <v>3477</v>
      </c>
      <c r="E3485">
        <v>1715501.85250829</v>
      </c>
      <c r="F3485">
        <f t="shared" si="293"/>
        <v>14.75</v>
      </c>
      <c r="G3485">
        <f t="shared" si="294"/>
        <v>6.2343911913713201</v>
      </c>
    </row>
    <row r="3486" spans="2:7" x14ac:dyDescent="0.25">
      <c r="B3486">
        <v>15</v>
      </c>
      <c r="C3486">
        <v>179</v>
      </c>
      <c r="D3486" t="s">
        <v>3478</v>
      </c>
      <c r="E3486">
        <v>1672251.7971932699</v>
      </c>
      <c r="F3486">
        <f t="shared" si="293"/>
        <v>14.833333333333334</v>
      </c>
      <c r="G3486">
        <f t="shared" si="294"/>
        <v>6.2233016713675031</v>
      </c>
    </row>
    <row r="3487" spans="2:7" x14ac:dyDescent="0.25">
      <c r="B3487">
        <v>15</v>
      </c>
      <c r="C3487">
        <v>180</v>
      </c>
      <c r="D3487" t="s">
        <v>3479</v>
      </c>
      <c r="E3487">
        <v>1626133.9783433699</v>
      </c>
      <c r="F3487">
        <f t="shared" si="293"/>
        <v>14.916666666666666</v>
      </c>
      <c r="G3487">
        <f t="shared" si="294"/>
        <v>6.2111563245656498</v>
      </c>
    </row>
    <row r="3488" spans="2:7" x14ac:dyDescent="0.25">
      <c r="B3488">
        <v>15</v>
      </c>
      <c r="C3488">
        <v>181</v>
      </c>
      <c r="D3488" t="s">
        <v>3480</v>
      </c>
      <c r="E3488">
        <v>1550742.08579639</v>
      </c>
      <c r="F3488">
        <f t="shared" si="293"/>
        <v>15</v>
      </c>
      <c r="G3488">
        <f t="shared" si="294"/>
        <v>6.1905395734231865</v>
      </c>
    </row>
    <row r="3489" spans="2:7" x14ac:dyDescent="0.25">
      <c r="B3489">
        <v>15</v>
      </c>
      <c r="C3489">
        <v>182</v>
      </c>
      <c r="D3489" t="s">
        <v>3481</v>
      </c>
      <c r="E3489">
        <v>1591180.0840558901</v>
      </c>
      <c r="F3489">
        <f t="shared" si="293"/>
        <v>15.083333333333334</v>
      </c>
      <c r="G3489">
        <f t="shared" si="294"/>
        <v>6.201719334320277</v>
      </c>
    </row>
    <row r="3490" spans="2:7" x14ac:dyDescent="0.25">
      <c r="B3490">
        <v>15</v>
      </c>
      <c r="C3490">
        <v>183</v>
      </c>
      <c r="D3490" t="s">
        <v>3482</v>
      </c>
      <c r="E3490">
        <v>1408932.1081809399</v>
      </c>
      <c r="F3490">
        <f t="shared" si="293"/>
        <v>15.166666666666666</v>
      </c>
      <c r="G3490">
        <f t="shared" si="294"/>
        <v>6.148890066386314</v>
      </c>
    </row>
    <row r="3491" spans="2:7" x14ac:dyDescent="0.25">
      <c r="B3491">
        <v>15</v>
      </c>
      <c r="C3491">
        <v>184</v>
      </c>
      <c r="D3491" t="s">
        <v>3483</v>
      </c>
      <c r="E3491">
        <v>1613394.19431719</v>
      </c>
      <c r="F3491">
        <f t="shared" si="293"/>
        <v>15.25</v>
      </c>
      <c r="G3491">
        <f t="shared" si="294"/>
        <v>6.2077404898323421</v>
      </c>
    </row>
    <row r="3492" spans="2:7" x14ac:dyDescent="0.25">
      <c r="B3492">
        <v>15</v>
      </c>
      <c r="C3492">
        <v>185</v>
      </c>
      <c r="D3492" t="s">
        <v>3484</v>
      </c>
      <c r="E3492">
        <v>1521530.8925679999</v>
      </c>
      <c r="F3492">
        <f t="shared" si="293"/>
        <v>15.333333333333334</v>
      </c>
      <c r="G3492">
        <f t="shared" si="294"/>
        <v>6.1822807745289623</v>
      </c>
    </row>
    <row r="3493" spans="2:7" x14ac:dyDescent="0.25">
      <c r="B3493">
        <v>15</v>
      </c>
      <c r="C3493">
        <v>186</v>
      </c>
      <c r="D3493" t="s">
        <v>3485</v>
      </c>
      <c r="E3493">
        <v>1667659.1331553699</v>
      </c>
      <c r="F3493">
        <f t="shared" si="293"/>
        <v>15.416666666666666</v>
      </c>
      <c r="G3493">
        <f t="shared" si="294"/>
        <v>6.2221072862790123</v>
      </c>
    </row>
    <row r="3494" spans="2:7" x14ac:dyDescent="0.25">
      <c r="B3494">
        <v>15</v>
      </c>
      <c r="C3494">
        <v>187</v>
      </c>
      <c r="D3494" t="s">
        <v>3486</v>
      </c>
      <c r="E3494">
        <v>1664003.0516949799</v>
      </c>
      <c r="F3494">
        <f t="shared" si="293"/>
        <v>15.5</v>
      </c>
      <c r="G3494">
        <f t="shared" si="294"/>
        <v>6.2211541184289088</v>
      </c>
    </row>
    <row r="3495" spans="2:7" x14ac:dyDescent="0.25">
      <c r="B3495">
        <v>15</v>
      </c>
      <c r="C3495">
        <v>188</v>
      </c>
      <c r="D3495" t="s">
        <v>3487</v>
      </c>
      <c r="E3495">
        <v>1676914.13176435</v>
      </c>
      <c r="F3495">
        <f t="shared" si="293"/>
        <v>15.583333333333334</v>
      </c>
      <c r="G3495">
        <f t="shared" si="294"/>
        <v>6.2245108246480125</v>
      </c>
    </row>
    <row r="3496" spans="2:7" x14ac:dyDescent="0.25">
      <c r="B3496">
        <v>15</v>
      </c>
      <c r="C3496">
        <v>189</v>
      </c>
      <c r="D3496" t="s">
        <v>3488</v>
      </c>
      <c r="E3496">
        <v>1422187.8642515601</v>
      </c>
      <c r="F3496">
        <f t="shared" si="293"/>
        <v>15.666666666666666</v>
      </c>
      <c r="G3496">
        <f t="shared" si="294"/>
        <v>6.1529569684182492</v>
      </c>
    </row>
    <row r="3497" spans="2:7" x14ac:dyDescent="0.25">
      <c r="B3497">
        <v>15</v>
      </c>
      <c r="C3497">
        <v>190</v>
      </c>
      <c r="D3497" t="s">
        <v>3489</v>
      </c>
      <c r="E3497">
        <v>1366705.2051057499</v>
      </c>
      <c r="F3497">
        <f t="shared" si="293"/>
        <v>15.75</v>
      </c>
      <c r="G3497">
        <f t="shared" si="294"/>
        <v>6.135674848435773</v>
      </c>
    </row>
    <row r="3498" spans="2:7" x14ac:dyDescent="0.25">
      <c r="B3498">
        <v>15</v>
      </c>
      <c r="C3498">
        <v>191</v>
      </c>
      <c r="D3498" t="s">
        <v>3490</v>
      </c>
      <c r="E3498">
        <v>1428911.2493910999</v>
      </c>
      <c r="F3498">
        <f t="shared" si="293"/>
        <v>15.833333333333334</v>
      </c>
      <c r="G3498">
        <f t="shared" si="294"/>
        <v>6.1550052553153369</v>
      </c>
    </row>
    <row r="3499" spans="2:7" x14ac:dyDescent="0.25">
      <c r="B3499">
        <v>15</v>
      </c>
      <c r="C3499">
        <v>192</v>
      </c>
      <c r="D3499" t="s">
        <v>3491</v>
      </c>
      <c r="E3499">
        <v>1398817.4609993501</v>
      </c>
      <c r="F3499">
        <f t="shared" si="293"/>
        <v>15.916666666666666</v>
      </c>
      <c r="G3499">
        <f t="shared" si="294"/>
        <v>6.1457610448327582</v>
      </c>
    </row>
    <row r="3500" spans="2:7" x14ac:dyDescent="0.25">
      <c r="B3500">
        <v>15</v>
      </c>
      <c r="C3500">
        <v>193</v>
      </c>
      <c r="D3500" t="s">
        <v>3492</v>
      </c>
      <c r="E3500">
        <v>1567495.1630497901</v>
      </c>
      <c r="F3500">
        <f t="shared" si="293"/>
        <v>16</v>
      </c>
      <c r="G3500">
        <f t="shared" si="294"/>
        <v>6.1952062093662139</v>
      </c>
    </row>
    <row r="3501" spans="2:7" x14ac:dyDescent="0.25">
      <c r="B3501">
        <v>15</v>
      </c>
      <c r="C3501">
        <v>194</v>
      </c>
      <c r="D3501" t="s">
        <v>3493</v>
      </c>
      <c r="E3501">
        <v>1482738.8102689299</v>
      </c>
      <c r="F3501">
        <f t="shared" si="293"/>
        <v>16.083333333333332</v>
      </c>
      <c r="G3501">
        <f t="shared" si="294"/>
        <v>6.171064655243363</v>
      </c>
    </row>
    <row r="3502" spans="2:7" x14ac:dyDescent="0.25">
      <c r="B3502">
        <v>15</v>
      </c>
      <c r="C3502">
        <v>195</v>
      </c>
      <c r="D3502" t="s">
        <v>3494</v>
      </c>
      <c r="E3502">
        <v>1244711.5448864501</v>
      </c>
      <c r="F3502">
        <f t="shared" si="293"/>
        <v>16.166666666666668</v>
      </c>
      <c r="G3502">
        <f t="shared" si="294"/>
        <v>6.0950687177138372</v>
      </c>
    </row>
    <row r="3503" spans="2:7" x14ac:dyDescent="0.25">
      <c r="B3503">
        <v>15</v>
      </c>
      <c r="C3503">
        <v>196</v>
      </c>
      <c r="D3503" t="s">
        <v>3495</v>
      </c>
      <c r="E3503">
        <v>1304207.92503396</v>
      </c>
      <c r="F3503">
        <f t="shared" si="293"/>
        <v>16.25</v>
      </c>
      <c r="G3503">
        <f t="shared" si="294"/>
        <v>6.1153468348747078</v>
      </c>
    </row>
    <row r="3504" spans="2:7" x14ac:dyDescent="0.25">
      <c r="B3504">
        <v>15</v>
      </c>
      <c r="C3504">
        <v>197</v>
      </c>
      <c r="D3504" t="s">
        <v>3496</v>
      </c>
      <c r="E3504">
        <v>1122036.08694748</v>
      </c>
      <c r="F3504">
        <f t="shared" si="293"/>
        <v>16.333333333333332</v>
      </c>
      <c r="G3504">
        <f t="shared" si="294"/>
        <v>6.0500068249327352</v>
      </c>
    </row>
    <row r="3505" spans="2:7" x14ac:dyDescent="0.25">
      <c r="B3505">
        <v>15</v>
      </c>
      <c r="C3505">
        <v>198</v>
      </c>
      <c r="D3505" t="s">
        <v>3497</v>
      </c>
      <c r="E3505">
        <v>1387924.1437799199</v>
      </c>
      <c r="F3505">
        <f t="shared" si="293"/>
        <v>16.416666666666668</v>
      </c>
      <c r="G3505">
        <f t="shared" si="294"/>
        <v>6.1423657306447375</v>
      </c>
    </row>
    <row r="3506" spans="2:7" x14ac:dyDescent="0.25">
      <c r="B3506">
        <v>15</v>
      </c>
      <c r="C3506">
        <v>199</v>
      </c>
      <c r="D3506" t="s">
        <v>3498</v>
      </c>
      <c r="E3506">
        <v>1212495.6754590599</v>
      </c>
      <c r="F3506">
        <f t="shared" si="293"/>
        <v>16.5</v>
      </c>
      <c r="G3506">
        <f t="shared" si="294"/>
        <v>6.0836801983030711</v>
      </c>
    </row>
    <row r="3507" spans="2:7" x14ac:dyDescent="0.25">
      <c r="B3507">
        <v>15</v>
      </c>
      <c r="C3507">
        <v>200</v>
      </c>
      <c r="D3507" t="s">
        <v>3499</v>
      </c>
      <c r="E3507">
        <v>1349681.2268356101</v>
      </c>
      <c r="F3507">
        <f t="shared" si="293"/>
        <v>16.583333333333332</v>
      </c>
      <c r="G3507">
        <f t="shared" si="294"/>
        <v>6.1302312071810698</v>
      </c>
    </row>
    <row r="3508" spans="2:7" x14ac:dyDescent="0.25">
      <c r="B3508">
        <v>15</v>
      </c>
      <c r="C3508">
        <v>201</v>
      </c>
      <c r="D3508" t="s">
        <v>3500</v>
      </c>
      <c r="E3508">
        <v>1276153.8336714499</v>
      </c>
      <c r="F3508">
        <f t="shared" si="293"/>
        <v>16.666666666666668</v>
      </c>
      <c r="G3508">
        <f t="shared" si="294"/>
        <v>6.1059030294695757</v>
      </c>
    </row>
    <row r="3509" spans="2:7" x14ac:dyDescent="0.25">
      <c r="B3509">
        <v>15</v>
      </c>
      <c r="C3509">
        <v>202</v>
      </c>
      <c r="D3509" t="s">
        <v>3501</v>
      </c>
      <c r="E3509">
        <v>1242964.90903399</v>
      </c>
      <c r="F3509">
        <f t="shared" si="293"/>
        <v>16.75</v>
      </c>
      <c r="G3509">
        <f t="shared" si="294"/>
        <v>6.0944588679594052</v>
      </c>
    </row>
    <row r="3510" spans="2:7" x14ac:dyDescent="0.25">
      <c r="B3510">
        <v>15</v>
      </c>
      <c r="C3510">
        <v>203</v>
      </c>
      <c r="D3510" t="s">
        <v>3502</v>
      </c>
      <c r="E3510">
        <v>1463722.21214941</v>
      </c>
      <c r="F3510">
        <f t="shared" si="293"/>
        <v>16.833333333333332</v>
      </c>
      <c r="G3510">
        <f t="shared" si="294"/>
        <v>6.1654586633496065</v>
      </c>
    </row>
    <row r="3511" spans="2:7" x14ac:dyDescent="0.25">
      <c r="B3511">
        <v>15</v>
      </c>
      <c r="C3511">
        <v>204</v>
      </c>
      <c r="D3511" t="s">
        <v>3503</v>
      </c>
      <c r="E3511">
        <v>1451867.5938885701</v>
      </c>
      <c r="F3511">
        <f t="shared" si="293"/>
        <v>16.916666666666668</v>
      </c>
      <c r="G3511">
        <f t="shared" si="294"/>
        <v>6.1619270117734768</v>
      </c>
    </row>
    <row r="3512" spans="2:7" x14ac:dyDescent="0.25">
      <c r="B3512">
        <v>15</v>
      </c>
      <c r="C3512">
        <v>205</v>
      </c>
      <c r="D3512" t="s">
        <v>3504</v>
      </c>
      <c r="E3512">
        <v>1357022.06056542</v>
      </c>
      <c r="F3512">
        <f t="shared" si="293"/>
        <v>17</v>
      </c>
      <c r="G3512">
        <f t="shared" si="294"/>
        <v>6.1325869078689879</v>
      </c>
    </row>
    <row r="3513" spans="2:7" x14ac:dyDescent="0.25">
      <c r="B3513">
        <v>15</v>
      </c>
      <c r="C3513">
        <v>206</v>
      </c>
      <c r="D3513" t="s">
        <v>3505</v>
      </c>
      <c r="E3513">
        <v>1501243.0711265199</v>
      </c>
      <c r="F3513">
        <f t="shared" si="293"/>
        <v>17.083333333333332</v>
      </c>
      <c r="G3513">
        <f t="shared" si="294"/>
        <v>6.1764510159623613</v>
      </c>
    </row>
    <row r="3514" spans="2:7" x14ac:dyDescent="0.25">
      <c r="B3514">
        <v>15</v>
      </c>
      <c r="C3514">
        <v>207</v>
      </c>
      <c r="D3514" t="s">
        <v>3506</v>
      </c>
      <c r="E3514">
        <v>1360991.8600538501</v>
      </c>
      <c r="F3514">
        <f t="shared" si="293"/>
        <v>17.166666666666668</v>
      </c>
      <c r="G3514">
        <f t="shared" si="294"/>
        <v>6.1338555277424476</v>
      </c>
    </row>
    <row r="3515" spans="2:7" x14ac:dyDescent="0.25">
      <c r="B3515">
        <v>15</v>
      </c>
      <c r="C3515">
        <v>208</v>
      </c>
      <c r="D3515" t="s">
        <v>3507</v>
      </c>
      <c r="E3515">
        <v>1395772.32324351</v>
      </c>
      <c r="F3515">
        <f t="shared" si="293"/>
        <v>17.25</v>
      </c>
      <c r="G3515">
        <f t="shared" si="294"/>
        <v>6.144814582454007</v>
      </c>
    </row>
    <row r="3516" spans="2:7" x14ac:dyDescent="0.25">
      <c r="B3516">
        <v>15</v>
      </c>
      <c r="C3516">
        <v>209</v>
      </c>
      <c r="D3516" t="s">
        <v>3508</v>
      </c>
      <c r="E3516">
        <v>1389918.66679419</v>
      </c>
      <c r="F3516">
        <f t="shared" si="293"/>
        <v>17.333333333333332</v>
      </c>
      <c r="G3516">
        <f t="shared" si="294"/>
        <v>6.1429893875951489</v>
      </c>
    </row>
    <row r="3517" spans="2:7" x14ac:dyDescent="0.25">
      <c r="B3517">
        <v>15</v>
      </c>
      <c r="C3517">
        <v>210</v>
      </c>
      <c r="D3517" t="s">
        <v>3509</v>
      </c>
      <c r="E3517">
        <v>1207503.1826224199</v>
      </c>
      <c r="F3517">
        <f t="shared" si="293"/>
        <v>17.416666666666668</v>
      </c>
      <c r="G3517">
        <f t="shared" si="294"/>
        <v>6.0818882840972837</v>
      </c>
    </row>
    <row r="3518" spans="2:7" x14ac:dyDescent="0.25">
      <c r="B3518">
        <v>15</v>
      </c>
      <c r="C3518">
        <v>211</v>
      </c>
      <c r="D3518" t="s">
        <v>3510</v>
      </c>
      <c r="E3518">
        <v>1292612.0813859401</v>
      </c>
      <c r="F3518">
        <f t="shared" si="293"/>
        <v>17.5</v>
      </c>
      <c r="G3518">
        <f t="shared" si="294"/>
        <v>6.1114682107346718</v>
      </c>
    </row>
    <row r="3519" spans="2:7" x14ac:dyDescent="0.25">
      <c r="B3519">
        <v>15</v>
      </c>
      <c r="C3519">
        <v>212</v>
      </c>
      <c r="D3519" t="s">
        <v>3511</v>
      </c>
      <c r="E3519">
        <v>1180131.91391983</v>
      </c>
      <c r="F3519">
        <f t="shared" si="293"/>
        <v>17.583333333333332</v>
      </c>
      <c r="G3519">
        <f t="shared" si="294"/>
        <v>6.0719305550056761</v>
      </c>
    </row>
    <row r="3520" spans="2:7" x14ac:dyDescent="0.25">
      <c r="B3520">
        <v>15</v>
      </c>
      <c r="C3520">
        <v>213</v>
      </c>
      <c r="D3520" t="s">
        <v>3512</v>
      </c>
      <c r="E3520">
        <v>1232408.9726698301</v>
      </c>
      <c r="F3520">
        <f t="shared" si="293"/>
        <v>17.666666666666668</v>
      </c>
      <c r="G3520">
        <f t="shared" si="294"/>
        <v>6.0907548515783736</v>
      </c>
    </row>
    <row r="3521" spans="2:7" x14ac:dyDescent="0.25">
      <c r="B3521">
        <v>15</v>
      </c>
      <c r="C3521">
        <v>214</v>
      </c>
      <c r="D3521" t="s">
        <v>3513</v>
      </c>
      <c r="E3521">
        <v>1309628.71620403</v>
      </c>
      <c r="F3521">
        <f t="shared" si="293"/>
        <v>17.75</v>
      </c>
      <c r="G3521">
        <f t="shared" si="294"/>
        <v>6.1171481892751602</v>
      </c>
    </row>
    <row r="3522" spans="2:7" x14ac:dyDescent="0.25">
      <c r="B3522">
        <v>15</v>
      </c>
      <c r="C3522">
        <v>215</v>
      </c>
      <c r="D3522" t="s">
        <v>3514</v>
      </c>
      <c r="E3522">
        <v>1170667.33339338</v>
      </c>
      <c r="F3522">
        <f t="shared" si="293"/>
        <v>17.833333333333332</v>
      </c>
      <c r="G3522">
        <f t="shared" si="294"/>
        <v>6.068433499856928</v>
      </c>
    </row>
    <row r="3523" spans="2:7" x14ac:dyDescent="0.25">
      <c r="B3523">
        <v>15</v>
      </c>
      <c r="C3523">
        <v>216</v>
      </c>
      <c r="D3523" t="s">
        <v>3515</v>
      </c>
      <c r="E3523">
        <v>1129789.2811271099</v>
      </c>
      <c r="F3523">
        <f t="shared" si="293"/>
        <v>17.916666666666668</v>
      </c>
      <c r="G3523">
        <f t="shared" si="294"/>
        <v>6.0529974500520778</v>
      </c>
    </row>
    <row r="3524" spans="2:7" x14ac:dyDescent="0.25">
      <c r="B3524">
        <v>15</v>
      </c>
      <c r="C3524">
        <v>217</v>
      </c>
      <c r="D3524" t="s">
        <v>3516</v>
      </c>
      <c r="E3524">
        <v>1226234.9250211001</v>
      </c>
      <c r="F3524">
        <f t="shared" si="293"/>
        <v>18</v>
      </c>
      <c r="G3524">
        <f t="shared" si="294"/>
        <v>6.0885736813295797</v>
      </c>
    </row>
    <row r="3525" spans="2:7" x14ac:dyDescent="0.25">
      <c r="B3525">
        <v>15</v>
      </c>
      <c r="C3525">
        <v>218</v>
      </c>
      <c r="D3525" t="s">
        <v>3517</v>
      </c>
      <c r="E3525">
        <v>1314977.5997180899</v>
      </c>
      <c r="F3525">
        <f t="shared" si="293"/>
        <v>18.083333333333332</v>
      </c>
      <c r="G3525">
        <f t="shared" si="294"/>
        <v>6.1189183548016812</v>
      </c>
    </row>
    <row r="3526" spans="2:7" x14ac:dyDescent="0.25">
      <c r="B3526">
        <v>15</v>
      </c>
      <c r="C3526">
        <v>219</v>
      </c>
      <c r="D3526" t="s">
        <v>3518</v>
      </c>
      <c r="E3526">
        <v>1203900.8744145699</v>
      </c>
      <c r="F3526">
        <f t="shared" si="293"/>
        <v>18.166666666666668</v>
      </c>
      <c r="G3526">
        <f t="shared" si="294"/>
        <v>6.0805907298894049</v>
      </c>
    </row>
    <row r="3527" spans="2:7" x14ac:dyDescent="0.25">
      <c r="B3527">
        <v>15</v>
      </c>
      <c r="C3527">
        <v>220</v>
      </c>
      <c r="D3527" t="s">
        <v>3519</v>
      </c>
      <c r="E3527">
        <v>1110951.59846317</v>
      </c>
      <c r="F3527">
        <f t="shared" si="293"/>
        <v>18.25</v>
      </c>
      <c r="G3527">
        <f t="shared" si="294"/>
        <v>6.0456951381683552</v>
      </c>
    </row>
    <row r="3528" spans="2:7" x14ac:dyDescent="0.25">
      <c r="B3528">
        <v>15</v>
      </c>
      <c r="C3528">
        <v>221</v>
      </c>
      <c r="D3528" t="s">
        <v>3520</v>
      </c>
      <c r="E3528">
        <v>1251867.44167711</v>
      </c>
      <c r="F3528">
        <f t="shared" si="293"/>
        <v>18.333333333333332</v>
      </c>
      <c r="G3528">
        <f t="shared" si="294"/>
        <v>6.0975583445325432</v>
      </c>
    </row>
    <row r="3529" spans="2:7" x14ac:dyDescent="0.25">
      <c r="B3529">
        <v>15</v>
      </c>
      <c r="C3529">
        <v>222</v>
      </c>
      <c r="D3529" t="s">
        <v>3521</v>
      </c>
      <c r="E3529">
        <v>1413644.47815981</v>
      </c>
      <c r="F3529">
        <f t="shared" si="293"/>
        <v>18.416666666666668</v>
      </c>
      <c r="G3529">
        <f t="shared" si="294"/>
        <v>6.1503402011248278</v>
      </c>
    </row>
    <row r="3530" spans="2:7" x14ac:dyDescent="0.25">
      <c r="B3530">
        <v>15</v>
      </c>
      <c r="C3530">
        <v>223</v>
      </c>
      <c r="D3530" t="s">
        <v>3522</v>
      </c>
      <c r="E3530">
        <v>1537430.56760421</v>
      </c>
      <c r="F3530">
        <f t="shared" si="293"/>
        <v>18.5</v>
      </c>
      <c r="G3530">
        <f t="shared" si="294"/>
        <v>6.1867955115777002</v>
      </c>
    </row>
    <row r="3531" spans="2:7" x14ac:dyDescent="0.25">
      <c r="B3531">
        <v>15</v>
      </c>
      <c r="C3531">
        <v>224</v>
      </c>
      <c r="D3531" t="s">
        <v>3523</v>
      </c>
      <c r="E3531">
        <v>1371234.65552689</v>
      </c>
      <c r="F3531">
        <f t="shared" si="293"/>
        <v>18.583333333333332</v>
      </c>
      <c r="G3531">
        <f t="shared" si="294"/>
        <v>6.1371117807415381</v>
      </c>
    </row>
    <row r="3532" spans="2:7" x14ac:dyDescent="0.25">
      <c r="B3532">
        <v>15</v>
      </c>
      <c r="C3532">
        <v>225</v>
      </c>
      <c r="D3532" t="s">
        <v>3524</v>
      </c>
      <c r="E3532">
        <v>1138177.7547188799</v>
      </c>
      <c r="F3532">
        <f t="shared" si="293"/>
        <v>18.666666666666668</v>
      </c>
      <c r="G3532">
        <f t="shared" si="294"/>
        <v>6.056210093223414</v>
      </c>
    </row>
    <row r="3533" spans="2:7" x14ac:dyDescent="0.25">
      <c r="B3533">
        <v>15</v>
      </c>
      <c r="C3533">
        <v>226</v>
      </c>
      <c r="D3533" t="s">
        <v>3525</v>
      </c>
      <c r="E3533">
        <v>1174457.70719482</v>
      </c>
      <c r="F3533">
        <f t="shared" si="293"/>
        <v>18.75</v>
      </c>
      <c r="G3533">
        <f t="shared" si="294"/>
        <v>6.0698373822352751</v>
      </c>
    </row>
    <row r="3534" spans="2:7" x14ac:dyDescent="0.25">
      <c r="B3534">
        <v>15</v>
      </c>
      <c r="C3534">
        <v>227</v>
      </c>
      <c r="D3534" t="s">
        <v>3526</v>
      </c>
      <c r="E3534">
        <v>1409695.1753213899</v>
      </c>
      <c r="F3534">
        <f t="shared" si="293"/>
        <v>18.833333333333332</v>
      </c>
      <c r="G3534">
        <f t="shared" si="294"/>
        <v>6.1491252133732575</v>
      </c>
    </row>
    <row r="3535" spans="2:7" x14ac:dyDescent="0.25">
      <c r="B3535">
        <v>15</v>
      </c>
      <c r="C3535">
        <v>228</v>
      </c>
      <c r="D3535" t="s">
        <v>3527</v>
      </c>
      <c r="E3535">
        <v>1207898.7866962999</v>
      </c>
      <c r="F3535">
        <f t="shared" si="293"/>
        <v>18.916666666666668</v>
      </c>
      <c r="G3535">
        <f t="shared" si="294"/>
        <v>6.0820305450294372</v>
      </c>
    </row>
    <row r="3536" spans="2:7" x14ac:dyDescent="0.25">
      <c r="B3536">
        <v>15</v>
      </c>
      <c r="C3536">
        <v>229</v>
      </c>
      <c r="D3536" t="s">
        <v>3528</v>
      </c>
      <c r="E3536">
        <v>1320968.0671508999</v>
      </c>
      <c r="F3536">
        <f t="shared" si="293"/>
        <v>19</v>
      </c>
      <c r="G3536">
        <f t="shared" si="294"/>
        <v>6.1208923191832039</v>
      </c>
    </row>
    <row r="3537" spans="2:7" x14ac:dyDescent="0.25">
      <c r="B3537">
        <v>15</v>
      </c>
      <c r="C3537">
        <v>230</v>
      </c>
      <c r="D3537" t="s">
        <v>3529</v>
      </c>
      <c r="E3537">
        <v>1394029.9650936499</v>
      </c>
      <c r="F3537">
        <f t="shared" si="293"/>
        <v>19.083333333333332</v>
      </c>
      <c r="G3537">
        <f t="shared" si="294"/>
        <v>6.1442721091529195</v>
      </c>
    </row>
    <row r="3538" spans="2:7" x14ac:dyDescent="0.25">
      <c r="B3538">
        <v>15</v>
      </c>
      <c r="C3538">
        <v>231</v>
      </c>
      <c r="D3538" t="s">
        <v>3530</v>
      </c>
      <c r="E3538">
        <v>1296088.053718</v>
      </c>
      <c r="F3538">
        <f t="shared" si="293"/>
        <v>19.166666666666668</v>
      </c>
      <c r="G3538">
        <f t="shared" si="294"/>
        <v>6.1126345076648141</v>
      </c>
    </row>
    <row r="3539" spans="2:7" x14ac:dyDescent="0.25">
      <c r="B3539">
        <v>15</v>
      </c>
      <c r="C3539">
        <v>232</v>
      </c>
      <c r="D3539" t="s">
        <v>3531</v>
      </c>
      <c r="E3539">
        <v>1392898.53642477</v>
      </c>
      <c r="F3539">
        <f t="shared" ref="F3539:F3602" si="295">(C3539-1)*5/60</f>
        <v>19.25</v>
      </c>
      <c r="G3539">
        <f t="shared" ref="G3539:G3602" si="296">LOG10(E3539)</f>
        <v>6.1439194820551739</v>
      </c>
    </row>
    <row r="3540" spans="2:7" x14ac:dyDescent="0.25">
      <c r="B3540">
        <v>15</v>
      </c>
      <c r="C3540">
        <v>233</v>
      </c>
      <c r="D3540" t="s">
        <v>3532</v>
      </c>
      <c r="E3540">
        <v>1426281.26342006</v>
      </c>
      <c r="F3540">
        <f t="shared" si="295"/>
        <v>19.333333333333332</v>
      </c>
      <c r="G3540">
        <f t="shared" si="296"/>
        <v>6.1542051770630879</v>
      </c>
    </row>
    <row r="3541" spans="2:7" x14ac:dyDescent="0.25">
      <c r="B3541">
        <v>15</v>
      </c>
      <c r="C3541">
        <v>234</v>
      </c>
      <c r="D3541" t="s">
        <v>3533</v>
      </c>
      <c r="E3541">
        <v>1369122.52657197</v>
      </c>
      <c r="F3541">
        <f t="shared" si="295"/>
        <v>19.416666666666668</v>
      </c>
      <c r="G3541">
        <f t="shared" si="296"/>
        <v>6.1364423160908563</v>
      </c>
    </row>
    <row r="3542" spans="2:7" x14ac:dyDescent="0.25">
      <c r="B3542">
        <v>15</v>
      </c>
      <c r="C3542">
        <v>235</v>
      </c>
      <c r="D3542" t="s">
        <v>3534</v>
      </c>
      <c r="E3542">
        <v>1371854.2104251799</v>
      </c>
      <c r="F3542">
        <f t="shared" si="295"/>
        <v>19.5</v>
      </c>
      <c r="G3542">
        <f t="shared" si="296"/>
        <v>6.1373079605164476</v>
      </c>
    </row>
    <row r="3543" spans="2:7" x14ac:dyDescent="0.25">
      <c r="B3543">
        <v>16</v>
      </c>
      <c r="C3543">
        <v>1</v>
      </c>
      <c r="D3543" t="s">
        <v>3535</v>
      </c>
      <c r="E3543">
        <v>133329516.604242</v>
      </c>
      <c r="F3543">
        <f t="shared" si="295"/>
        <v>0</v>
      </c>
      <c r="G3543">
        <f t="shared" si="296"/>
        <v>8.124926304547488</v>
      </c>
    </row>
    <row r="3544" spans="2:7" x14ac:dyDescent="0.25">
      <c r="B3544">
        <v>16</v>
      </c>
      <c r="C3544">
        <v>2</v>
      </c>
      <c r="D3544" t="s">
        <v>3536</v>
      </c>
      <c r="E3544">
        <v>98932880.872277603</v>
      </c>
      <c r="F3544">
        <f t="shared" si="295"/>
        <v>8.3333333333333329E-2</v>
      </c>
      <c r="G3544">
        <f t="shared" si="296"/>
        <v>7.9953406556832594</v>
      </c>
    </row>
    <row r="3545" spans="2:7" x14ac:dyDescent="0.25">
      <c r="B3545">
        <v>16</v>
      </c>
      <c r="C3545">
        <v>3</v>
      </c>
      <c r="D3545" t="s">
        <v>3537</v>
      </c>
      <c r="E3545">
        <v>46607230.572235502</v>
      </c>
      <c r="F3545">
        <f t="shared" si="295"/>
        <v>0.16666666666666666</v>
      </c>
      <c r="G3545">
        <f t="shared" si="296"/>
        <v>7.6684532976777176</v>
      </c>
    </row>
    <row r="3546" spans="2:7" x14ac:dyDescent="0.25">
      <c r="B3546">
        <v>16</v>
      </c>
      <c r="C3546">
        <v>4</v>
      </c>
      <c r="D3546" t="s">
        <v>3538</v>
      </c>
      <c r="E3546">
        <v>35209275.208057001</v>
      </c>
      <c r="F3546">
        <f t="shared" si="295"/>
        <v>0.25</v>
      </c>
      <c r="G3546">
        <f t="shared" si="296"/>
        <v>7.5466570850991195</v>
      </c>
    </row>
    <row r="3547" spans="2:7" x14ac:dyDescent="0.25">
      <c r="B3547">
        <v>16</v>
      </c>
      <c r="C3547">
        <v>5</v>
      </c>
      <c r="D3547" t="s">
        <v>3539</v>
      </c>
      <c r="E3547">
        <v>47078566.3229293</v>
      </c>
      <c r="F3547">
        <f t="shared" si="295"/>
        <v>0.33333333333333331</v>
      </c>
      <c r="G3547">
        <f t="shared" si="296"/>
        <v>7.6728232288629625</v>
      </c>
    </row>
    <row r="3548" spans="2:7" x14ac:dyDescent="0.25">
      <c r="B3548">
        <v>16</v>
      </c>
      <c r="C3548">
        <v>6</v>
      </c>
      <c r="D3548" t="s">
        <v>3540</v>
      </c>
      <c r="E3548">
        <v>36439600.595544003</v>
      </c>
      <c r="F3548">
        <f t="shared" si="295"/>
        <v>0.41666666666666669</v>
      </c>
      <c r="G3548">
        <f t="shared" si="296"/>
        <v>7.5615736081444869</v>
      </c>
    </row>
    <row r="3549" spans="2:7" x14ac:dyDescent="0.25">
      <c r="B3549">
        <v>16</v>
      </c>
      <c r="C3549">
        <v>7</v>
      </c>
      <c r="D3549" t="s">
        <v>3541</v>
      </c>
      <c r="E3549">
        <v>24273334.416608799</v>
      </c>
      <c r="F3549">
        <f t="shared" si="295"/>
        <v>0.5</v>
      </c>
      <c r="G3549">
        <f t="shared" si="296"/>
        <v>7.3851294392600479</v>
      </c>
    </row>
    <row r="3550" spans="2:7" x14ac:dyDescent="0.25">
      <c r="B3550">
        <v>16</v>
      </c>
      <c r="C3550">
        <v>8</v>
      </c>
      <c r="D3550" t="s">
        <v>3542</v>
      </c>
      <c r="E3550">
        <v>21861938.932585999</v>
      </c>
      <c r="F3550">
        <f t="shared" si="295"/>
        <v>0.58333333333333337</v>
      </c>
      <c r="G3550">
        <f t="shared" si="296"/>
        <v>7.3396886768442577</v>
      </c>
    </row>
    <row r="3551" spans="2:7" x14ac:dyDescent="0.25">
      <c r="B3551">
        <v>16</v>
      </c>
      <c r="C3551">
        <v>9</v>
      </c>
      <c r="D3551" t="s">
        <v>3543</v>
      </c>
      <c r="E3551">
        <v>18440602.552720498</v>
      </c>
      <c r="F3551">
        <f t="shared" si="295"/>
        <v>0.66666666666666663</v>
      </c>
      <c r="G3551">
        <f t="shared" si="296"/>
        <v>7.2657751076637167</v>
      </c>
    </row>
    <row r="3552" spans="2:7" x14ac:dyDescent="0.25">
      <c r="B3552">
        <v>16</v>
      </c>
      <c r="C3552">
        <v>10</v>
      </c>
      <c r="D3552" t="s">
        <v>3544</v>
      </c>
      <c r="E3552">
        <v>14008069.118873</v>
      </c>
      <c r="F3552">
        <f t="shared" si="295"/>
        <v>0.75</v>
      </c>
      <c r="G3552">
        <f t="shared" si="296"/>
        <v>7.1463782759845191</v>
      </c>
    </row>
    <row r="3553" spans="2:7" x14ac:dyDescent="0.25">
      <c r="B3553">
        <v>16</v>
      </c>
      <c r="C3553">
        <v>11</v>
      </c>
      <c r="D3553" t="s">
        <v>3545</v>
      </c>
      <c r="E3553">
        <v>12399460.9637165</v>
      </c>
      <c r="F3553">
        <f t="shared" si="295"/>
        <v>0.83333333333333337</v>
      </c>
      <c r="G3553">
        <f t="shared" si="296"/>
        <v>7.0934028056806326</v>
      </c>
    </row>
    <row r="3554" spans="2:7" x14ac:dyDescent="0.25">
      <c r="B3554">
        <v>16</v>
      </c>
      <c r="C3554">
        <v>12</v>
      </c>
      <c r="D3554" t="s">
        <v>3546</v>
      </c>
      <c r="E3554">
        <v>16179480.316261999</v>
      </c>
      <c r="F3554">
        <f t="shared" si="295"/>
        <v>0.91666666666666663</v>
      </c>
      <c r="G3554">
        <f t="shared" si="296"/>
        <v>7.2089645679929175</v>
      </c>
    </row>
    <row r="3555" spans="2:7" x14ac:dyDescent="0.25">
      <c r="B3555">
        <v>16</v>
      </c>
      <c r="C3555">
        <v>13</v>
      </c>
      <c r="D3555" t="s">
        <v>3547</v>
      </c>
      <c r="E3555">
        <v>19075636.1717331</v>
      </c>
      <c r="F3555">
        <f t="shared" si="295"/>
        <v>1</v>
      </c>
      <c r="G3555">
        <f t="shared" si="296"/>
        <v>7.2804790305727174</v>
      </c>
    </row>
    <row r="3556" spans="2:7" x14ac:dyDescent="0.25">
      <c r="B3556">
        <v>16</v>
      </c>
      <c r="C3556">
        <v>14</v>
      </c>
      <c r="D3556" t="s">
        <v>3548</v>
      </c>
      <c r="E3556">
        <v>15886010.118636601</v>
      </c>
      <c r="F3556">
        <f t="shared" si="295"/>
        <v>1.0833333333333333</v>
      </c>
      <c r="G3556">
        <f t="shared" si="296"/>
        <v>7.2010148348384915</v>
      </c>
    </row>
    <row r="3557" spans="2:7" x14ac:dyDescent="0.25">
      <c r="B3557">
        <v>16</v>
      </c>
      <c r="C3557">
        <v>15</v>
      </c>
      <c r="D3557" t="s">
        <v>3549</v>
      </c>
      <c r="E3557">
        <v>14018557.1822917</v>
      </c>
      <c r="F3557">
        <f t="shared" si="295"/>
        <v>1.1666666666666667</v>
      </c>
      <c r="G3557">
        <f t="shared" si="296"/>
        <v>7.1467033174812915</v>
      </c>
    </row>
    <row r="3558" spans="2:7" x14ac:dyDescent="0.25">
      <c r="B3558">
        <v>16</v>
      </c>
      <c r="C3558">
        <v>16</v>
      </c>
      <c r="D3558" t="s">
        <v>3550</v>
      </c>
      <c r="E3558">
        <v>15027380.826315699</v>
      </c>
      <c r="F3558">
        <f t="shared" si="295"/>
        <v>1.25</v>
      </c>
      <c r="G3558">
        <f t="shared" si="296"/>
        <v>7.1768832925096477</v>
      </c>
    </row>
    <row r="3559" spans="2:7" x14ac:dyDescent="0.25">
      <c r="B3559">
        <v>16</v>
      </c>
      <c r="C3559">
        <v>17</v>
      </c>
      <c r="D3559" t="s">
        <v>3551</v>
      </c>
      <c r="E3559">
        <v>18519234.7799614</v>
      </c>
      <c r="F3559">
        <f t="shared" si="295"/>
        <v>1.3333333333333333</v>
      </c>
      <c r="G3559">
        <f t="shared" si="296"/>
        <v>7.2676230375453699</v>
      </c>
    </row>
    <row r="3560" spans="2:7" x14ac:dyDescent="0.25">
      <c r="B3560">
        <v>16</v>
      </c>
      <c r="C3560">
        <v>18</v>
      </c>
      <c r="D3560" t="s">
        <v>3552</v>
      </c>
      <c r="E3560">
        <v>16387188.416053399</v>
      </c>
      <c r="F3560">
        <f t="shared" si="295"/>
        <v>1.4166666666666667</v>
      </c>
      <c r="G3560">
        <f t="shared" si="296"/>
        <v>7.2145044471557993</v>
      </c>
    </row>
    <row r="3561" spans="2:7" x14ac:dyDescent="0.25">
      <c r="B3561">
        <v>16</v>
      </c>
      <c r="C3561">
        <v>19</v>
      </c>
      <c r="D3561" t="s">
        <v>3553</v>
      </c>
      <c r="E3561">
        <v>14526735.445902299</v>
      </c>
      <c r="F3561">
        <f t="shared" si="295"/>
        <v>1.5</v>
      </c>
      <c r="G3561">
        <f t="shared" si="296"/>
        <v>7.1621680274346167</v>
      </c>
    </row>
    <row r="3562" spans="2:7" x14ac:dyDescent="0.25">
      <c r="B3562">
        <v>16</v>
      </c>
      <c r="C3562">
        <v>20</v>
      </c>
      <c r="D3562" t="s">
        <v>3554</v>
      </c>
      <c r="E3562">
        <v>17532440.3676011</v>
      </c>
      <c r="F3562">
        <f t="shared" si="295"/>
        <v>1.5833333333333333</v>
      </c>
      <c r="G3562">
        <f t="shared" si="296"/>
        <v>7.2438423704246162</v>
      </c>
    </row>
    <row r="3563" spans="2:7" x14ac:dyDescent="0.25">
      <c r="B3563">
        <v>16</v>
      </c>
      <c r="C3563">
        <v>21</v>
      </c>
      <c r="D3563" t="s">
        <v>3555</v>
      </c>
      <c r="E3563">
        <v>13946308.6912148</v>
      </c>
      <c r="F3563">
        <f t="shared" si="295"/>
        <v>1.6666666666666667</v>
      </c>
      <c r="G3563">
        <f t="shared" si="296"/>
        <v>7.1444592737620232</v>
      </c>
    </row>
    <row r="3564" spans="2:7" x14ac:dyDescent="0.25">
      <c r="B3564">
        <v>16</v>
      </c>
      <c r="C3564">
        <v>22</v>
      </c>
      <c r="D3564" t="s">
        <v>3556</v>
      </c>
      <c r="E3564">
        <v>12369127.472235</v>
      </c>
      <c r="F3564">
        <f t="shared" si="295"/>
        <v>1.75</v>
      </c>
      <c r="G3564">
        <f t="shared" si="296"/>
        <v>7.0923390652428244</v>
      </c>
    </row>
    <row r="3565" spans="2:7" x14ac:dyDescent="0.25">
      <c r="B3565">
        <v>16</v>
      </c>
      <c r="C3565">
        <v>23</v>
      </c>
      <c r="D3565" t="s">
        <v>3557</v>
      </c>
      <c r="E3565">
        <v>20678826.079871502</v>
      </c>
      <c r="F3565">
        <f t="shared" si="295"/>
        <v>1.8333333333333333</v>
      </c>
      <c r="G3565">
        <f t="shared" si="296"/>
        <v>7.3155258805773711</v>
      </c>
    </row>
    <row r="3566" spans="2:7" x14ac:dyDescent="0.25">
      <c r="B3566">
        <v>16</v>
      </c>
      <c r="C3566">
        <v>24</v>
      </c>
      <c r="D3566" t="s">
        <v>3558</v>
      </c>
      <c r="E3566">
        <v>18670915.572494298</v>
      </c>
      <c r="F3566">
        <f t="shared" si="295"/>
        <v>1.9166666666666667</v>
      </c>
      <c r="G3566">
        <f t="shared" si="296"/>
        <v>7.2711656151281128</v>
      </c>
    </row>
    <row r="3567" spans="2:7" x14ac:dyDescent="0.25">
      <c r="B3567">
        <v>16</v>
      </c>
      <c r="C3567">
        <v>25</v>
      </c>
      <c r="D3567" t="s">
        <v>3559</v>
      </c>
      <c r="E3567">
        <v>24174583.365522001</v>
      </c>
      <c r="F3567">
        <f t="shared" si="295"/>
        <v>2</v>
      </c>
      <c r="G3567">
        <f t="shared" si="296"/>
        <v>7.3833589980140273</v>
      </c>
    </row>
    <row r="3568" spans="2:7" x14ac:dyDescent="0.25">
      <c r="B3568">
        <v>16</v>
      </c>
      <c r="C3568">
        <v>26</v>
      </c>
      <c r="D3568" t="s">
        <v>3560</v>
      </c>
      <c r="E3568">
        <v>21651686.686042398</v>
      </c>
      <c r="F3568">
        <f t="shared" si="295"/>
        <v>2.0833333333333335</v>
      </c>
      <c r="G3568">
        <f t="shared" si="296"/>
        <v>7.3354917339414971</v>
      </c>
    </row>
    <row r="3569" spans="2:7" x14ac:dyDescent="0.25">
      <c r="B3569">
        <v>16</v>
      </c>
      <c r="C3569">
        <v>27</v>
      </c>
      <c r="D3569" t="s">
        <v>3561</v>
      </c>
      <c r="E3569">
        <v>14737834.343519799</v>
      </c>
      <c r="F3569">
        <f t="shared" si="295"/>
        <v>2.1666666666666665</v>
      </c>
      <c r="G3569">
        <f t="shared" si="296"/>
        <v>7.1684336706492795</v>
      </c>
    </row>
    <row r="3570" spans="2:7" x14ac:dyDescent="0.25">
      <c r="B3570">
        <v>16</v>
      </c>
      <c r="C3570">
        <v>28</v>
      </c>
      <c r="D3570" t="s">
        <v>3562</v>
      </c>
      <c r="E3570">
        <v>19329979.807448599</v>
      </c>
      <c r="F3570">
        <f t="shared" si="295"/>
        <v>2.25</v>
      </c>
      <c r="G3570">
        <f t="shared" si="296"/>
        <v>7.2862314003545627</v>
      </c>
    </row>
    <row r="3571" spans="2:7" x14ac:dyDescent="0.25">
      <c r="B3571">
        <v>16</v>
      </c>
      <c r="C3571">
        <v>29</v>
      </c>
      <c r="D3571" t="s">
        <v>3563</v>
      </c>
      <c r="E3571">
        <v>17837613.068546999</v>
      </c>
      <c r="F3571">
        <f t="shared" si="295"/>
        <v>2.3333333333333335</v>
      </c>
      <c r="G3571">
        <f t="shared" si="296"/>
        <v>7.2513367390247581</v>
      </c>
    </row>
    <row r="3572" spans="2:7" x14ac:dyDescent="0.25">
      <c r="B3572">
        <v>16</v>
      </c>
      <c r="C3572">
        <v>30</v>
      </c>
      <c r="D3572" t="s">
        <v>3564</v>
      </c>
      <c r="E3572">
        <v>17139414.674648602</v>
      </c>
      <c r="F3572">
        <f t="shared" si="295"/>
        <v>2.4166666666666665</v>
      </c>
      <c r="G3572">
        <f t="shared" si="296"/>
        <v>7.2339959863205046</v>
      </c>
    </row>
    <row r="3573" spans="2:7" x14ac:dyDescent="0.25">
      <c r="B3573">
        <v>16</v>
      </c>
      <c r="C3573">
        <v>31</v>
      </c>
      <c r="D3573" t="s">
        <v>3565</v>
      </c>
      <c r="E3573">
        <v>19477944.4242738</v>
      </c>
      <c r="F3573">
        <f t="shared" si="295"/>
        <v>2.5</v>
      </c>
      <c r="G3573">
        <f t="shared" si="296"/>
        <v>7.2895431223424136</v>
      </c>
    </row>
    <row r="3574" spans="2:7" x14ac:dyDescent="0.25">
      <c r="B3574">
        <v>16</v>
      </c>
      <c r="C3574">
        <v>32</v>
      </c>
      <c r="D3574" t="s">
        <v>3566</v>
      </c>
      <c r="E3574">
        <v>18148985.620118398</v>
      </c>
      <c r="F3574">
        <f t="shared" si="295"/>
        <v>2.5833333333333335</v>
      </c>
      <c r="G3574">
        <f t="shared" si="296"/>
        <v>7.2588523565403857</v>
      </c>
    </row>
    <row r="3575" spans="2:7" x14ac:dyDescent="0.25">
      <c r="B3575">
        <v>16</v>
      </c>
      <c r="C3575">
        <v>33</v>
      </c>
      <c r="D3575" t="s">
        <v>3567</v>
      </c>
      <c r="E3575">
        <v>17350744.4119284</v>
      </c>
      <c r="F3575">
        <f t="shared" si="295"/>
        <v>2.6666666666666665</v>
      </c>
      <c r="G3575">
        <f t="shared" si="296"/>
        <v>7.2393181123866857</v>
      </c>
    </row>
    <row r="3576" spans="2:7" x14ac:dyDescent="0.25">
      <c r="B3576">
        <v>16</v>
      </c>
      <c r="C3576">
        <v>34</v>
      </c>
      <c r="D3576" t="s">
        <v>3568</v>
      </c>
      <c r="E3576">
        <v>21797687.932414498</v>
      </c>
      <c r="F3576">
        <f t="shared" si="295"/>
        <v>2.75</v>
      </c>
      <c r="G3576">
        <f t="shared" si="296"/>
        <v>7.3384104306942657</v>
      </c>
    </row>
    <row r="3577" spans="2:7" x14ac:dyDescent="0.25">
      <c r="B3577">
        <v>16</v>
      </c>
      <c r="C3577">
        <v>35</v>
      </c>
      <c r="D3577" t="s">
        <v>3569</v>
      </c>
      <c r="E3577">
        <v>16320288.0840324</v>
      </c>
      <c r="F3577">
        <f t="shared" si="295"/>
        <v>2.8333333333333335</v>
      </c>
      <c r="G3577">
        <f t="shared" si="296"/>
        <v>7.2127278206066503</v>
      </c>
    </row>
    <row r="3578" spans="2:7" x14ac:dyDescent="0.25">
      <c r="B3578">
        <v>16</v>
      </c>
      <c r="C3578">
        <v>36</v>
      </c>
      <c r="D3578" t="s">
        <v>3570</v>
      </c>
      <c r="E3578">
        <v>17811492.840181999</v>
      </c>
      <c r="F3578">
        <f t="shared" si="295"/>
        <v>2.9166666666666665</v>
      </c>
      <c r="G3578">
        <f t="shared" si="296"/>
        <v>7.2507003206470282</v>
      </c>
    </row>
    <row r="3579" spans="2:7" x14ac:dyDescent="0.25">
      <c r="B3579">
        <v>16</v>
      </c>
      <c r="C3579">
        <v>37</v>
      </c>
      <c r="D3579" t="s">
        <v>3571</v>
      </c>
      <c r="E3579">
        <v>17734528.378037501</v>
      </c>
      <c r="F3579">
        <f t="shared" si="295"/>
        <v>3</v>
      </c>
      <c r="G3579">
        <f t="shared" si="296"/>
        <v>7.2488196435810481</v>
      </c>
    </row>
    <row r="3580" spans="2:7" x14ac:dyDescent="0.25">
      <c r="B3580">
        <v>16</v>
      </c>
      <c r="C3580">
        <v>38</v>
      </c>
      <c r="D3580" t="s">
        <v>3572</v>
      </c>
      <c r="E3580">
        <v>15413138.4189927</v>
      </c>
      <c r="F3580">
        <f t="shared" si="295"/>
        <v>3.0833333333333335</v>
      </c>
      <c r="G3580">
        <f t="shared" si="296"/>
        <v>7.1878910786453734</v>
      </c>
    </row>
    <row r="3581" spans="2:7" x14ac:dyDescent="0.25">
      <c r="B3581">
        <v>16</v>
      </c>
      <c r="C3581">
        <v>39</v>
      </c>
      <c r="D3581" t="s">
        <v>3573</v>
      </c>
      <c r="E3581">
        <v>17562605.811297599</v>
      </c>
      <c r="F3581">
        <f t="shared" si="295"/>
        <v>3.1666666666666665</v>
      </c>
      <c r="G3581">
        <f t="shared" si="296"/>
        <v>7.2445889537971544</v>
      </c>
    </row>
    <row r="3582" spans="2:7" x14ac:dyDescent="0.25">
      <c r="B3582">
        <v>16</v>
      </c>
      <c r="C3582">
        <v>40</v>
      </c>
      <c r="D3582" t="s">
        <v>3574</v>
      </c>
      <c r="E3582">
        <v>14242714.313926</v>
      </c>
      <c r="F3582">
        <f t="shared" si="295"/>
        <v>3.25</v>
      </c>
      <c r="G3582">
        <f t="shared" si="296"/>
        <v>7.1535927631229379</v>
      </c>
    </row>
    <row r="3583" spans="2:7" x14ac:dyDescent="0.25">
      <c r="B3583">
        <v>16</v>
      </c>
      <c r="C3583">
        <v>41</v>
      </c>
      <c r="D3583" t="s">
        <v>3575</v>
      </c>
      <c r="E3583">
        <v>16058646.823180599</v>
      </c>
      <c r="F3583">
        <f t="shared" si="295"/>
        <v>3.3333333333333335</v>
      </c>
      <c r="G3583">
        <f t="shared" si="296"/>
        <v>7.2057089467966327</v>
      </c>
    </row>
    <row r="3584" spans="2:7" x14ac:dyDescent="0.25">
      <c r="B3584">
        <v>16</v>
      </c>
      <c r="C3584">
        <v>42</v>
      </c>
      <c r="D3584" t="s">
        <v>3576</v>
      </c>
      <c r="E3584">
        <v>16587105.6017175</v>
      </c>
      <c r="F3584">
        <f t="shared" si="295"/>
        <v>3.4166666666666665</v>
      </c>
      <c r="G3584">
        <f t="shared" si="296"/>
        <v>7.2197706096006549</v>
      </c>
    </row>
    <row r="3585" spans="2:7" x14ac:dyDescent="0.25">
      <c r="B3585">
        <v>16</v>
      </c>
      <c r="C3585">
        <v>43</v>
      </c>
      <c r="D3585" t="s">
        <v>3577</v>
      </c>
      <c r="E3585">
        <v>16050368.4458321</v>
      </c>
      <c r="F3585">
        <f t="shared" si="295"/>
        <v>3.5</v>
      </c>
      <c r="G3585">
        <f t="shared" si="296"/>
        <v>7.2054850063455724</v>
      </c>
    </row>
    <row r="3586" spans="2:7" x14ac:dyDescent="0.25">
      <c r="B3586">
        <v>16</v>
      </c>
      <c r="C3586">
        <v>44</v>
      </c>
      <c r="D3586" t="s">
        <v>3578</v>
      </c>
      <c r="E3586">
        <v>15636740.195636099</v>
      </c>
      <c r="F3586">
        <f t="shared" si="295"/>
        <v>3.5833333333333335</v>
      </c>
      <c r="G3586">
        <f t="shared" si="296"/>
        <v>7.1941462204242947</v>
      </c>
    </row>
    <row r="3587" spans="2:7" x14ac:dyDescent="0.25">
      <c r="B3587">
        <v>16</v>
      </c>
      <c r="C3587">
        <v>45</v>
      </c>
      <c r="D3587" t="s">
        <v>3579</v>
      </c>
      <c r="E3587">
        <v>13877285.1043541</v>
      </c>
      <c r="F3587">
        <f t="shared" si="295"/>
        <v>3.6666666666666665</v>
      </c>
      <c r="G3587">
        <f t="shared" si="296"/>
        <v>7.1423045108217105</v>
      </c>
    </row>
    <row r="3588" spans="2:7" x14ac:dyDescent="0.25">
      <c r="B3588">
        <v>16</v>
      </c>
      <c r="C3588">
        <v>46</v>
      </c>
      <c r="D3588" t="s">
        <v>3580</v>
      </c>
      <c r="E3588">
        <v>19907659.287199698</v>
      </c>
      <c r="F3588">
        <f t="shared" si="295"/>
        <v>3.75</v>
      </c>
      <c r="G3588">
        <f t="shared" si="296"/>
        <v>7.2990201993336239</v>
      </c>
    </row>
    <row r="3589" spans="2:7" x14ac:dyDescent="0.25">
      <c r="B3589">
        <v>16</v>
      </c>
      <c r="C3589">
        <v>47</v>
      </c>
      <c r="D3589" t="s">
        <v>3581</v>
      </c>
      <c r="E3589">
        <v>15446767.4636638</v>
      </c>
      <c r="F3589">
        <f t="shared" si="295"/>
        <v>3.8333333333333335</v>
      </c>
      <c r="G3589">
        <f t="shared" si="296"/>
        <v>7.1888376087073294</v>
      </c>
    </row>
    <row r="3590" spans="2:7" x14ac:dyDescent="0.25">
      <c r="B3590">
        <v>16</v>
      </c>
      <c r="C3590">
        <v>48</v>
      </c>
      <c r="D3590" t="s">
        <v>3582</v>
      </c>
      <c r="E3590">
        <v>17041380.151952099</v>
      </c>
      <c r="F3590">
        <f t="shared" si="295"/>
        <v>3.9166666666666665</v>
      </c>
      <c r="G3590">
        <f t="shared" si="296"/>
        <v>7.2315047646152149</v>
      </c>
    </row>
    <row r="3591" spans="2:7" x14ac:dyDescent="0.25">
      <c r="B3591">
        <v>16</v>
      </c>
      <c r="C3591">
        <v>49</v>
      </c>
      <c r="D3591" t="s">
        <v>3583</v>
      </c>
      <c r="E3591">
        <v>14910610.035872299</v>
      </c>
      <c r="F3591">
        <f t="shared" si="295"/>
        <v>4</v>
      </c>
      <c r="G3591">
        <f t="shared" si="296"/>
        <v>7.1734954120508077</v>
      </c>
    </row>
    <row r="3592" spans="2:7" x14ac:dyDescent="0.25">
      <c r="B3592">
        <v>16</v>
      </c>
      <c r="C3592">
        <v>50</v>
      </c>
      <c r="D3592" t="s">
        <v>3584</v>
      </c>
      <c r="E3592">
        <v>14522395.3962794</v>
      </c>
      <c r="F3592">
        <f t="shared" si="295"/>
        <v>4.083333333333333</v>
      </c>
      <c r="G3592">
        <f t="shared" si="296"/>
        <v>7.1620382569690788</v>
      </c>
    </row>
    <row r="3593" spans="2:7" x14ac:dyDescent="0.25">
      <c r="B3593">
        <v>16</v>
      </c>
      <c r="C3593">
        <v>51</v>
      </c>
      <c r="D3593" t="s">
        <v>3585</v>
      </c>
      <c r="E3593">
        <v>11907684.571731299</v>
      </c>
      <c r="F3593">
        <f t="shared" si="295"/>
        <v>4.166666666666667</v>
      </c>
      <c r="G3593">
        <f t="shared" si="296"/>
        <v>7.075827321895841</v>
      </c>
    </row>
    <row r="3594" spans="2:7" x14ac:dyDescent="0.25">
      <c r="B3594">
        <v>16</v>
      </c>
      <c r="C3594">
        <v>52</v>
      </c>
      <c r="D3594" t="s">
        <v>3586</v>
      </c>
      <c r="E3594">
        <v>15906599.3336036</v>
      </c>
      <c r="F3594">
        <f t="shared" si="295"/>
        <v>4.25</v>
      </c>
      <c r="G3594">
        <f t="shared" si="296"/>
        <v>7.2015773419023033</v>
      </c>
    </row>
    <row r="3595" spans="2:7" x14ac:dyDescent="0.25">
      <c r="B3595">
        <v>16</v>
      </c>
      <c r="C3595">
        <v>53</v>
      </c>
      <c r="D3595" t="s">
        <v>3587</v>
      </c>
      <c r="E3595">
        <v>19360903.511753298</v>
      </c>
      <c r="F3595">
        <f t="shared" si="295"/>
        <v>4.333333333333333</v>
      </c>
      <c r="G3595">
        <f t="shared" si="296"/>
        <v>7.2869256205866746</v>
      </c>
    </row>
    <row r="3596" spans="2:7" x14ac:dyDescent="0.25">
      <c r="B3596">
        <v>16</v>
      </c>
      <c r="C3596">
        <v>54</v>
      </c>
      <c r="D3596" t="s">
        <v>3588</v>
      </c>
      <c r="E3596">
        <v>18333148.6110573</v>
      </c>
      <c r="F3596">
        <f t="shared" si="295"/>
        <v>4.416666666666667</v>
      </c>
      <c r="G3596">
        <f t="shared" si="296"/>
        <v>7.2632370589053457</v>
      </c>
    </row>
    <row r="3597" spans="2:7" x14ac:dyDescent="0.25">
      <c r="B3597">
        <v>16</v>
      </c>
      <c r="C3597">
        <v>55</v>
      </c>
      <c r="D3597" t="s">
        <v>3589</v>
      </c>
      <c r="E3597">
        <v>15189843.985488299</v>
      </c>
      <c r="F3597">
        <f t="shared" si="295"/>
        <v>4.5</v>
      </c>
      <c r="G3597">
        <f t="shared" si="296"/>
        <v>7.1815533132578171</v>
      </c>
    </row>
    <row r="3598" spans="2:7" x14ac:dyDescent="0.25">
      <c r="B3598">
        <v>16</v>
      </c>
      <c r="C3598">
        <v>56</v>
      </c>
      <c r="D3598" t="s">
        <v>3590</v>
      </c>
      <c r="E3598">
        <v>14652889.7544253</v>
      </c>
      <c r="F3598">
        <f t="shared" si="295"/>
        <v>4.583333333333333</v>
      </c>
      <c r="G3598">
        <f t="shared" si="296"/>
        <v>7.1659232820717413</v>
      </c>
    </row>
    <row r="3599" spans="2:7" x14ac:dyDescent="0.25">
      <c r="B3599">
        <v>16</v>
      </c>
      <c r="C3599">
        <v>57</v>
      </c>
      <c r="D3599" t="s">
        <v>3591</v>
      </c>
      <c r="E3599">
        <v>14795380.4085095</v>
      </c>
      <c r="F3599">
        <f t="shared" si="295"/>
        <v>4.666666666666667</v>
      </c>
      <c r="G3599">
        <f t="shared" si="296"/>
        <v>7.1701261359172435</v>
      </c>
    </row>
    <row r="3600" spans="2:7" x14ac:dyDescent="0.25">
      <c r="B3600">
        <v>16</v>
      </c>
      <c r="C3600">
        <v>58</v>
      </c>
      <c r="D3600" t="s">
        <v>3592</v>
      </c>
      <c r="E3600">
        <v>17768564.0817203</v>
      </c>
      <c r="F3600">
        <f t="shared" si="295"/>
        <v>4.75</v>
      </c>
      <c r="G3600">
        <f t="shared" si="296"/>
        <v>7.2496523328935183</v>
      </c>
    </row>
    <row r="3601" spans="2:7" x14ac:dyDescent="0.25">
      <c r="B3601">
        <v>16</v>
      </c>
      <c r="C3601">
        <v>59</v>
      </c>
      <c r="D3601" t="s">
        <v>3593</v>
      </c>
      <c r="E3601">
        <v>13802516.277867001</v>
      </c>
      <c r="F3601">
        <f t="shared" si="295"/>
        <v>4.833333333333333</v>
      </c>
      <c r="G3601">
        <f t="shared" si="296"/>
        <v>7.1399582679935669</v>
      </c>
    </row>
    <row r="3602" spans="2:7" x14ac:dyDescent="0.25">
      <c r="B3602">
        <v>16</v>
      </c>
      <c r="C3602">
        <v>60</v>
      </c>
      <c r="D3602" t="s">
        <v>3594</v>
      </c>
      <c r="E3602">
        <v>16957349.207199</v>
      </c>
      <c r="F3602">
        <f t="shared" si="295"/>
        <v>4.916666666666667</v>
      </c>
      <c r="G3602">
        <f t="shared" si="296"/>
        <v>7.2293579638014815</v>
      </c>
    </row>
    <row r="3603" spans="2:7" x14ac:dyDescent="0.25">
      <c r="B3603">
        <v>16</v>
      </c>
      <c r="C3603">
        <v>61</v>
      </c>
      <c r="D3603" t="s">
        <v>3595</v>
      </c>
      <c r="E3603">
        <v>13850689.8324544</v>
      </c>
      <c r="F3603">
        <f t="shared" ref="F3603:F3666" si="297">(C3603-1)*5/60</f>
        <v>5</v>
      </c>
      <c r="G3603">
        <f t="shared" ref="G3603:G3666" si="298">LOG10(E3603)</f>
        <v>7.1414714039396534</v>
      </c>
    </row>
    <row r="3604" spans="2:7" x14ac:dyDescent="0.25">
      <c r="B3604">
        <v>16</v>
      </c>
      <c r="C3604">
        <v>62</v>
      </c>
      <c r="D3604" t="s">
        <v>3596</v>
      </c>
      <c r="E3604">
        <v>16246532.462098399</v>
      </c>
      <c r="F3604">
        <f t="shared" si="297"/>
        <v>5.083333333333333</v>
      </c>
      <c r="G3604">
        <f t="shared" si="298"/>
        <v>7.2107606826519701</v>
      </c>
    </row>
    <row r="3605" spans="2:7" x14ac:dyDescent="0.25">
      <c r="B3605">
        <v>16</v>
      </c>
      <c r="C3605">
        <v>63</v>
      </c>
      <c r="D3605" t="s">
        <v>3597</v>
      </c>
      <c r="E3605">
        <v>13059008.294629</v>
      </c>
      <c r="F3605">
        <f t="shared" si="297"/>
        <v>5.166666666666667</v>
      </c>
      <c r="G3605">
        <f t="shared" si="298"/>
        <v>7.1159101977259356</v>
      </c>
    </row>
    <row r="3606" spans="2:7" x14ac:dyDescent="0.25">
      <c r="B3606">
        <v>16</v>
      </c>
      <c r="C3606">
        <v>64</v>
      </c>
      <c r="D3606" t="s">
        <v>3598</v>
      </c>
      <c r="E3606">
        <v>16468977.3613321</v>
      </c>
      <c r="F3606">
        <f t="shared" si="297"/>
        <v>5.25</v>
      </c>
      <c r="G3606">
        <f t="shared" si="298"/>
        <v>7.2166666325565698</v>
      </c>
    </row>
    <row r="3607" spans="2:7" x14ac:dyDescent="0.25">
      <c r="B3607">
        <v>16</v>
      </c>
      <c r="C3607">
        <v>65</v>
      </c>
      <c r="D3607" t="s">
        <v>3599</v>
      </c>
      <c r="E3607">
        <v>13938899.9069572</v>
      </c>
      <c r="F3607">
        <f t="shared" si="297"/>
        <v>5.333333333333333</v>
      </c>
      <c r="G3607">
        <f t="shared" si="298"/>
        <v>7.1442284995015344</v>
      </c>
    </row>
    <row r="3608" spans="2:7" x14ac:dyDescent="0.25">
      <c r="B3608">
        <v>16</v>
      </c>
      <c r="C3608">
        <v>66</v>
      </c>
      <c r="D3608" t="s">
        <v>3600</v>
      </c>
      <c r="E3608">
        <v>11849489.1690154</v>
      </c>
      <c r="F3608">
        <f t="shared" si="297"/>
        <v>5.416666666666667</v>
      </c>
      <c r="G3608">
        <f t="shared" si="298"/>
        <v>7.0736996283326441</v>
      </c>
    </row>
    <row r="3609" spans="2:7" x14ac:dyDescent="0.25">
      <c r="B3609">
        <v>16</v>
      </c>
      <c r="C3609">
        <v>67</v>
      </c>
      <c r="D3609" t="s">
        <v>3601</v>
      </c>
      <c r="E3609">
        <v>13243207.9137723</v>
      </c>
      <c r="F3609">
        <f t="shared" si="297"/>
        <v>5.5</v>
      </c>
      <c r="G3609">
        <f t="shared" si="298"/>
        <v>7.1219931973771402</v>
      </c>
    </row>
    <row r="3610" spans="2:7" x14ac:dyDescent="0.25">
      <c r="B3610">
        <v>16</v>
      </c>
      <c r="C3610">
        <v>68</v>
      </c>
      <c r="D3610" t="s">
        <v>3602</v>
      </c>
      <c r="E3610">
        <v>13360184.739055</v>
      </c>
      <c r="F3610">
        <f t="shared" si="297"/>
        <v>5.583333333333333</v>
      </c>
      <c r="G3610">
        <f t="shared" si="298"/>
        <v>7.1258124634237694</v>
      </c>
    </row>
    <row r="3611" spans="2:7" x14ac:dyDescent="0.25">
      <c r="B3611">
        <v>16</v>
      </c>
      <c r="C3611">
        <v>69</v>
      </c>
      <c r="D3611" t="s">
        <v>3603</v>
      </c>
      <c r="E3611">
        <v>14488114.855195399</v>
      </c>
      <c r="F3611">
        <f t="shared" si="297"/>
        <v>5.666666666666667</v>
      </c>
      <c r="G3611">
        <f t="shared" si="298"/>
        <v>7.1610118802090845</v>
      </c>
    </row>
    <row r="3612" spans="2:7" x14ac:dyDescent="0.25">
      <c r="B3612">
        <v>16</v>
      </c>
      <c r="C3612">
        <v>70</v>
      </c>
      <c r="D3612" t="s">
        <v>3604</v>
      </c>
      <c r="E3612">
        <v>13008192.302952399</v>
      </c>
      <c r="F3612">
        <f t="shared" si="297"/>
        <v>5.75</v>
      </c>
      <c r="G3612">
        <f t="shared" si="298"/>
        <v>7.1142169485677789</v>
      </c>
    </row>
    <row r="3613" spans="2:7" x14ac:dyDescent="0.25">
      <c r="B3613">
        <v>16</v>
      </c>
      <c r="C3613">
        <v>71</v>
      </c>
      <c r="D3613" t="s">
        <v>3605</v>
      </c>
      <c r="E3613">
        <v>11624979.8524912</v>
      </c>
      <c r="F3613">
        <f t="shared" si="297"/>
        <v>5.833333333333333</v>
      </c>
      <c r="G3613">
        <f t="shared" si="298"/>
        <v>7.0653922088773049</v>
      </c>
    </row>
    <row r="3614" spans="2:7" x14ac:dyDescent="0.25">
      <c r="B3614">
        <v>16</v>
      </c>
      <c r="C3614">
        <v>72</v>
      </c>
      <c r="D3614" t="s">
        <v>3606</v>
      </c>
      <c r="E3614">
        <v>9294972.45669383</v>
      </c>
      <c r="F3614">
        <f t="shared" si="297"/>
        <v>5.916666666666667</v>
      </c>
      <c r="G3614">
        <f t="shared" si="298"/>
        <v>6.9682481071876801</v>
      </c>
    </row>
    <row r="3615" spans="2:7" x14ac:dyDescent="0.25">
      <c r="B3615">
        <v>16</v>
      </c>
      <c r="C3615">
        <v>73</v>
      </c>
      <c r="D3615" t="s">
        <v>3607</v>
      </c>
      <c r="E3615">
        <v>16303511.8483158</v>
      </c>
      <c r="F3615">
        <f t="shared" si="297"/>
        <v>6</v>
      </c>
      <c r="G3615">
        <f t="shared" si="298"/>
        <v>7.212281163426546</v>
      </c>
    </row>
    <row r="3616" spans="2:7" x14ac:dyDescent="0.25">
      <c r="B3616">
        <v>16</v>
      </c>
      <c r="C3616">
        <v>74</v>
      </c>
      <c r="D3616" t="s">
        <v>3608</v>
      </c>
      <c r="E3616">
        <v>11915273.307473499</v>
      </c>
      <c r="F3616">
        <f t="shared" si="297"/>
        <v>6.083333333333333</v>
      </c>
      <c r="G3616">
        <f t="shared" si="298"/>
        <v>7.0761040084589162</v>
      </c>
    </row>
    <row r="3617" spans="2:7" x14ac:dyDescent="0.25">
      <c r="B3617">
        <v>16</v>
      </c>
      <c r="C3617">
        <v>75</v>
      </c>
      <c r="D3617" t="s">
        <v>3609</v>
      </c>
      <c r="E3617">
        <v>10314712.0227043</v>
      </c>
      <c r="F3617">
        <f t="shared" si="297"/>
        <v>6.166666666666667</v>
      </c>
      <c r="G3617">
        <f t="shared" si="298"/>
        <v>7.0134571073749683</v>
      </c>
    </row>
    <row r="3618" spans="2:7" x14ac:dyDescent="0.25">
      <c r="B3618">
        <v>16</v>
      </c>
      <c r="C3618">
        <v>76</v>
      </c>
      <c r="D3618" t="s">
        <v>3610</v>
      </c>
      <c r="E3618">
        <v>10734000.3825558</v>
      </c>
      <c r="F3618">
        <f t="shared" si="297"/>
        <v>6.25</v>
      </c>
      <c r="G3618">
        <f t="shared" si="298"/>
        <v>7.0307616064291114</v>
      </c>
    </row>
    <row r="3619" spans="2:7" x14ac:dyDescent="0.25">
      <c r="B3619">
        <v>16</v>
      </c>
      <c r="C3619">
        <v>77</v>
      </c>
      <c r="D3619" t="s">
        <v>3611</v>
      </c>
      <c r="E3619">
        <v>12209140.3741943</v>
      </c>
      <c r="F3619">
        <f t="shared" si="297"/>
        <v>6.333333333333333</v>
      </c>
      <c r="G3619">
        <f t="shared" si="298"/>
        <v>7.0866850870500082</v>
      </c>
    </row>
    <row r="3620" spans="2:7" x14ac:dyDescent="0.25">
      <c r="B3620">
        <v>16</v>
      </c>
      <c r="C3620">
        <v>78</v>
      </c>
      <c r="D3620" t="s">
        <v>3612</v>
      </c>
      <c r="E3620">
        <v>10416622.7610508</v>
      </c>
      <c r="F3620">
        <f t="shared" si="297"/>
        <v>6.416666666666667</v>
      </c>
      <c r="G3620">
        <f t="shared" si="298"/>
        <v>7.0177269364317709</v>
      </c>
    </row>
    <row r="3621" spans="2:7" x14ac:dyDescent="0.25">
      <c r="B3621">
        <v>16</v>
      </c>
      <c r="C3621">
        <v>79</v>
      </c>
      <c r="D3621" t="s">
        <v>3613</v>
      </c>
      <c r="E3621">
        <v>12844004.9733568</v>
      </c>
      <c r="F3621">
        <f t="shared" si="297"/>
        <v>6.5</v>
      </c>
      <c r="G3621">
        <f t="shared" si="298"/>
        <v>7.108700465058666</v>
      </c>
    </row>
    <row r="3622" spans="2:7" x14ac:dyDescent="0.25">
      <c r="B3622">
        <v>16</v>
      </c>
      <c r="C3622">
        <v>80</v>
      </c>
      <c r="D3622" t="s">
        <v>3614</v>
      </c>
      <c r="E3622">
        <v>12496778.393723501</v>
      </c>
      <c r="F3622">
        <f t="shared" si="297"/>
        <v>6.583333333333333</v>
      </c>
      <c r="G3622">
        <f t="shared" si="298"/>
        <v>7.0967980685154934</v>
      </c>
    </row>
    <row r="3623" spans="2:7" x14ac:dyDescent="0.25">
      <c r="B3623">
        <v>16</v>
      </c>
      <c r="C3623">
        <v>81</v>
      </c>
      <c r="D3623" t="s">
        <v>3615</v>
      </c>
      <c r="E3623">
        <v>14377175.863372801</v>
      </c>
      <c r="F3623">
        <f t="shared" si="297"/>
        <v>6.666666666666667</v>
      </c>
      <c r="G3623">
        <f t="shared" si="298"/>
        <v>7.1576735851144564</v>
      </c>
    </row>
    <row r="3624" spans="2:7" x14ac:dyDescent="0.25">
      <c r="B3624">
        <v>16</v>
      </c>
      <c r="C3624">
        <v>82</v>
      </c>
      <c r="D3624" t="s">
        <v>3616</v>
      </c>
      <c r="E3624">
        <v>11118001.0590626</v>
      </c>
      <c r="F3624">
        <f t="shared" si="297"/>
        <v>6.75</v>
      </c>
      <c r="G3624">
        <f t="shared" si="298"/>
        <v>7.0460267110719439</v>
      </c>
    </row>
    <row r="3625" spans="2:7" x14ac:dyDescent="0.25">
      <c r="B3625">
        <v>16</v>
      </c>
      <c r="C3625">
        <v>83</v>
      </c>
      <c r="D3625" t="s">
        <v>3617</v>
      </c>
      <c r="E3625">
        <v>16379866.5843322</v>
      </c>
      <c r="F3625">
        <f t="shared" si="297"/>
        <v>6.833333333333333</v>
      </c>
      <c r="G3625">
        <f t="shared" si="298"/>
        <v>7.214310360066384</v>
      </c>
    </row>
    <row r="3626" spans="2:7" x14ac:dyDescent="0.25">
      <c r="B3626">
        <v>16</v>
      </c>
      <c r="C3626">
        <v>84</v>
      </c>
      <c r="D3626" t="s">
        <v>3618</v>
      </c>
      <c r="E3626">
        <v>10855400.3697374</v>
      </c>
      <c r="F3626">
        <f t="shared" si="297"/>
        <v>6.916666666666667</v>
      </c>
      <c r="G3626">
        <f t="shared" si="298"/>
        <v>7.0356458457693556</v>
      </c>
    </row>
    <row r="3627" spans="2:7" x14ac:dyDescent="0.25">
      <c r="B3627">
        <v>16</v>
      </c>
      <c r="C3627">
        <v>85</v>
      </c>
      <c r="D3627" t="s">
        <v>3619</v>
      </c>
      <c r="E3627">
        <v>9904966.2643438093</v>
      </c>
      <c r="F3627">
        <f t="shared" si="297"/>
        <v>7</v>
      </c>
      <c r="G3627">
        <f t="shared" si="298"/>
        <v>6.9958530006989701</v>
      </c>
    </row>
    <row r="3628" spans="2:7" x14ac:dyDescent="0.25">
      <c r="B3628">
        <v>16</v>
      </c>
      <c r="C3628">
        <v>86</v>
      </c>
      <c r="D3628" t="s">
        <v>3620</v>
      </c>
      <c r="E3628">
        <v>11882336.1302676</v>
      </c>
      <c r="F3628">
        <f t="shared" si="297"/>
        <v>7.083333333333333</v>
      </c>
      <c r="G3628">
        <f t="shared" si="298"/>
        <v>7.0749018336370026</v>
      </c>
    </row>
    <row r="3629" spans="2:7" x14ac:dyDescent="0.25">
      <c r="B3629">
        <v>16</v>
      </c>
      <c r="C3629">
        <v>87</v>
      </c>
      <c r="D3629" t="s">
        <v>3621</v>
      </c>
      <c r="E3629">
        <v>8860942.4806983396</v>
      </c>
      <c r="F3629">
        <f t="shared" si="297"/>
        <v>7.166666666666667</v>
      </c>
      <c r="G3629">
        <f t="shared" si="298"/>
        <v>6.9474799174172741</v>
      </c>
    </row>
    <row r="3630" spans="2:7" x14ac:dyDescent="0.25">
      <c r="B3630">
        <v>16</v>
      </c>
      <c r="C3630">
        <v>88</v>
      </c>
      <c r="D3630" t="s">
        <v>3622</v>
      </c>
      <c r="E3630">
        <v>9744638.3100473899</v>
      </c>
      <c r="F3630">
        <f t="shared" si="297"/>
        <v>7.25</v>
      </c>
      <c r="G3630">
        <f t="shared" si="298"/>
        <v>6.9887657241241694</v>
      </c>
    </row>
    <row r="3631" spans="2:7" x14ac:dyDescent="0.25">
      <c r="B3631">
        <v>16</v>
      </c>
      <c r="C3631">
        <v>89</v>
      </c>
      <c r="D3631" t="s">
        <v>3623</v>
      </c>
      <c r="E3631">
        <v>9502187.9076811597</v>
      </c>
      <c r="F3631">
        <f t="shared" si="297"/>
        <v>7.333333333333333</v>
      </c>
      <c r="G3631">
        <f t="shared" si="298"/>
        <v>6.9778236144290222</v>
      </c>
    </row>
    <row r="3632" spans="2:7" x14ac:dyDescent="0.25">
      <c r="B3632">
        <v>16</v>
      </c>
      <c r="C3632">
        <v>90</v>
      </c>
      <c r="D3632" t="s">
        <v>3624</v>
      </c>
      <c r="E3632">
        <v>12753835.8849771</v>
      </c>
      <c r="F3632">
        <f t="shared" si="297"/>
        <v>7.416666666666667</v>
      </c>
      <c r="G3632">
        <f t="shared" si="298"/>
        <v>7.1056408242313358</v>
      </c>
    </row>
    <row r="3633" spans="2:7" x14ac:dyDescent="0.25">
      <c r="B3633">
        <v>16</v>
      </c>
      <c r="C3633">
        <v>91</v>
      </c>
      <c r="D3633" t="s">
        <v>3625</v>
      </c>
      <c r="E3633">
        <v>9323837.0723483097</v>
      </c>
      <c r="F3633">
        <f t="shared" si="297"/>
        <v>7.5</v>
      </c>
      <c r="G3633">
        <f t="shared" si="298"/>
        <v>6.969594675916932</v>
      </c>
    </row>
    <row r="3634" spans="2:7" x14ac:dyDescent="0.25">
      <c r="B3634">
        <v>16</v>
      </c>
      <c r="C3634">
        <v>92</v>
      </c>
      <c r="D3634" t="s">
        <v>3626</v>
      </c>
      <c r="E3634">
        <v>9881823.11920131</v>
      </c>
      <c r="F3634">
        <f t="shared" si="297"/>
        <v>7.583333333333333</v>
      </c>
      <c r="G3634">
        <f t="shared" si="298"/>
        <v>6.9948370759202945</v>
      </c>
    </row>
    <row r="3635" spans="2:7" x14ac:dyDescent="0.25">
      <c r="B3635">
        <v>16</v>
      </c>
      <c r="C3635">
        <v>93</v>
      </c>
      <c r="D3635" t="s">
        <v>3627</v>
      </c>
      <c r="E3635">
        <v>10342201.163311601</v>
      </c>
      <c r="F3635">
        <f t="shared" si="297"/>
        <v>7.666666666666667</v>
      </c>
      <c r="G3635">
        <f t="shared" si="298"/>
        <v>7.0146129808607789</v>
      </c>
    </row>
    <row r="3636" spans="2:7" x14ac:dyDescent="0.25">
      <c r="B3636">
        <v>16</v>
      </c>
      <c r="C3636">
        <v>94</v>
      </c>
      <c r="D3636" t="s">
        <v>3628</v>
      </c>
      <c r="E3636">
        <v>9974528.1292776205</v>
      </c>
      <c r="F3636">
        <f t="shared" si="297"/>
        <v>7.75</v>
      </c>
      <c r="G3636">
        <f t="shared" si="298"/>
        <v>6.9988923594266339</v>
      </c>
    </row>
    <row r="3637" spans="2:7" x14ac:dyDescent="0.25">
      <c r="B3637">
        <v>16</v>
      </c>
      <c r="C3637">
        <v>95</v>
      </c>
      <c r="D3637" t="s">
        <v>3629</v>
      </c>
      <c r="E3637">
        <v>7931267.2247780804</v>
      </c>
      <c r="F3637">
        <f t="shared" si="297"/>
        <v>7.833333333333333</v>
      </c>
      <c r="G3637">
        <f t="shared" si="298"/>
        <v>6.8993425826215002</v>
      </c>
    </row>
    <row r="3638" spans="2:7" x14ac:dyDescent="0.25">
      <c r="B3638">
        <v>16</v>
      </c>
      <c r="C3638">
        <v>96</v>
      </c>
      <c r="D3638" t="s">
        <v>3630</v>
      </c>
      <c r="E3638">
        <v>10114524.573037</v>
      </c>
      <c r="F3638">
        <f t="shared" si="297"/>
        <v>7.916666666666667</v>
      </c>
      <c r="G3638">
        <f t="shared" si="298"/>
        <v>7.0049454738434402</v>
      </c>
    </row>
    <row r="3639" spans="2:7" x14ac:dyDescent="0.25">
      <c r="B3639">
        <v>16</v>
      </c>
      <c r="C3639">
        <v>97</v>
      </c>
      <c r="D3639" t="s">
        <v>3631</v>
      </c>
      <c r="E3639">
        <v>13875457.044228099</v>
      </c>
      <c r="F3639">
        <f t="shared" si="297"/>
        <v>8</v>
      </c>
      <c r="G3639">
        <f t="shared" si="298"/>
        <v>7.1422472972734274</v>
      </c>
    </row>
    <row r="3640" spans="2:7" x14ac:dyDescent="0.25">
      <c r="B3640">
        <v>16</v>
      </c>
      <c r="C3640">
        <v>98</v>
      </c>
      <c r="D3640" t="s">
        <v>3632</v>
      </c>
      <c r="E3640">
        <v>12141187.038835799</v>
      </c>
      <c r="F3640">
        <f t="shared" si="297"/>
        <v>8.0833333333333339</v>
      </c>
      <c r="G3640">
        <f t="shared" si="298"/>
        <v>7.0842611496069541</v>
      </c>
    </row>
    <row r="3641" spans="2:7" x14ac:dyDescent="0.25">
      <c r="B3641">
        <v>16</v>
      </c>
      <c r="C3641">
        <v>99</v>
      </c>
      <c r="D3641" t="s">
        <v>3633</v>
      </c>
      <c r="E3641">
        <v>10315818.230864201</v>
      </c>
      <c r="F3641">
        <f t="shared" si="297"/>
        <v>8.1666666666666661</v>
      </c>
      <c r="G3641">
        <f t="shared" si="298"/>
        <v>7.0135036810785261</v>
      </c>
    </row>
    <row r="3642" spans="2:7" x14ac:dyDescent="0.25">
      <c r="B3642">
        <v>16</v>
      </c>
      <c r="C3642">
        <v>100</v>
      </c>
      <c r="D3642" t="s">
        <v>3634</v>
      </c>
      <c r="E3642">
        <v>11849033.4767811</v>
      </c>
      <c r="F3642">
        <f t="shared" si="297"/>
        <v>8.25</v>
      </c>
      <c r="G3642">
        <f t="shared" si="298"/>
        <v>7.0736829264794707</v>
      </c>
    </row>
    <row r="3643" spans="2:7" x14ac:dyDescent="0.25">
      <c r="B3643">
        <v>16</v>
      </c>
      <c r="C3643">
        <v>101</v>
      </c>
      <c r="D3643" t="s">
        <v>3635</v>
      </c>
      <c r="E3643">
        <v>10329545.6779847</v>
      </c>
      <c r="F3643">
        <f t="shared" si="297"/>
        <v>8.3333333333333339</v>
      </c>
      <c r="G3643">
        <f t="shared" si="298"/>
        <v>7.0140812204660579</v>
      </c>
    </row>
    <row r="3644" spans="2:7" x14ac:dyDescent="0.25">
      <c r="B3644">
        <v>16</v>
      </c>
      <c r="C3644">
        <v>102</v>
      </c>
      <c r="D3644" t="s">
        <v>3636</v>
      </c>
      <c r="E3644">
        <v>12180606.1834831</v>
      </c>
      <c r="F3644">
        <f t="shared" si="297"/>
        <v>8.4166666666666661</v>
      </c>
      <c r="G3644">
        <f t="shared" si="298"/>
        <v>7.0856689020563666</v>
      </c>
    </row>
    <row r="3645" spans="2:7" x14ac:dyDescent="0.25">
      <c r="B3645">
        <v>16</v>
      </c>
      <c r="C3645">
        <v>103</v>
      </c>
      <c r="D3645" t="s">
        <v>3637</v>
      </c>
      <c r="E3645">
        <v>11065890.7320552</v>
      </c>
      <c r="F3645">
        <f t="shared" si="297"/>
        <v>8.5</v>
      </c>
      <c r="G3645">
        <f t="shared" si="298"/>
        <v>7.0439863775445204</v>
      </c>
    </row>
    <row r="3646" spans="2:7" x14ac:dyDescent="0.25">
      <c r="B3646">
        <v>16</v>
      </c>
      <c r="C3646">
        <v>104</v>
      </c>
      <c r="D3646" t="s">
        <v>3638</v>
      </c>
      <c r="E3646">
        <v>11173267.282523001</v>
      </c>
      <c r="F3646">
        <f t="shared" si="297"/>
        <v>8.5833333333333339</v>
      </c>
      <c r="G3646">
        <f t="shared" si="298"/>
        <v>7.0481801879127497</v>
      </c>
    </row>
    <row r="3647" spans="2:7" x14ac:dyDescent="0.25">
      <c r="B3647">
        <v>16</v>
      </c>
      <c r="C3647">
        <v>105</v>
      </c>
      <c r="D3647" t="s">
        <v>3639</v>
      </c>
      <c r="E3647">
        <v>10169479.0619423</v>
      </c>
      <c r="F3647">
        <f t="shared" si="297"/>
        <v>8.6666666666666661</v>
      </c>
      <c r="G3647">
        <f t="shared" si="298"/>
        <v>7.0072987064804213</v>
      </c>
    </row>
    <row r="3648" spans="2:7" x14ac:dyDescent="0.25">
      <c r="B3648">
        <v>16</v>
      </c>
      <c r="C3648">
        <v>106</v>
      </c>
      <c r="D3648" t="s">
        <v>3640</v>
      </c>
      <c r="E3648">
        <v>12530514.212778199</v>
      </c>
      <c r="F3648">
        <f t="shared" si="297"/>
        <v>8.75</v>
      </c>
      <c r="G3648">
        <f t="shared" si="298"/>
        <v>7.0979688934354801</v>
      </c>
    </row>
    <row r="3649" spans="2:7" x14ac:dyDescent="0.25">
      <c r="B3649">
        <v>16</v>
      </c>
      <c r="C3649">
        <v>107</v>
      </c>
      <c r="D3649" t="s">
        <v>3641</v>
      </c>
      <c r="E3649">
        <v>10548128.1544044</v>
      </c>
      <c r="F3649">
        <f t="shared" si="297"/>
        <v>8.8333333333333339</v>
      </c>
      <c r="G3649">
        <f t="shared" si="298"/>
        <v>7.0231753976110216</v>
      </c>
    </row>
    <row r="3650" spans="2:7" x14ac:dyDescent="0.25">
      <c r="B3650">
        <v>16</v>
      </c>
      <c r="C3650">
        <v>108</v>
      </c>
      <c r="D3650" t="s">
        <v>3642</v>
      </c>
      <c r="E3650">
        <v>11378388.5789553</v>
      </c>
      <c r="F3650">
        <f t="shared" si="297"/>
        <v>8.9166666666666661</v>
      </c>
      <c r="G3650">
        <f t="shared" si="298"/>
        <v>7.0560807611081851</v>
      </c>
    </row>
    <row r="3651" spans="2:7" x14ac:dyDescent="0.25">
      <c r="B3651">
        <v>16</v>
      </c>
      <c r="C3651">
        <v>109</v>
      </c>
      <c r="D3651" t="s">
        <v>3643</v>
      </c>
      <c r="E3651">
        <v>11316684.7540046</v>
      </c>
      <c r="F3651">
        <f t="shared" si="297"/>
        <v>9</v>
      </c>
      <c r="G3651">
        <f t="shared" si="298"/>
        <v>7.0537192180257042</v>
      </c>
    </row>
    <row r="3652" spans="2:7" x14ac:dyDescent="0.25">
      <c r="B3652">
        <v>16</v>
      </c>
      <c r="C3652">
        <v>110</v>
      </c>
      <c r="D3652" t="s">
        <v>3644</v>
      </c>
      <c r="E3652">
        <v>12468967.580766199</v>
      </c>
      <c r="F3652">
        <f t="shared" si="297"/>
        <v>9.0833333333333339</v>
      </c>
      <c r="G3652">
        <f t="shared" si="298"/>
        <v>7.0958304957770011</v>
      </c>
    </row>
    <row r="3653" spans="2:7" x14ac:dyDescent="0.25">
      <c r="B3653">
        <v>16</v>
      </c>
      <c r="C3653">
        <v>111</v>
      </c>
      <c r="D3653" t="s">
        <v>3645</v>
      </c>
      <c r="E3653">
        <v>12565173.583403001</v>
      </c>
      <c r="F3653">
        <f t="shared" si="297"/>
        <v>9.1666666666666661</v>
      </c>
      <c r="G3653">
        <f t="shared" si="298"/>
        <v>7.0991684925938037</v>
      </c>
    </row>
    <row r="3654" spans="2:7" x14ac:dyDescent="0.25">
      <c r="B3654">
        <v>16</v>
      </c>
      <c r="C3654">
        <v>112</v>
      </c>
      <c r="D3654" t="s">
        <v>3646</v>
      </c>
      <c r="E3654">
        <v>13842749.130745901</v>
      </c>
      <c r="F3654">
        <f t="shared" si="297"/>
        <v>9.25</v>
      </c>
      <c r="G3654">
        <f t="shared" si="298"/>
        <v>7.141222348339622</v>
      </c>
    </row>
    <row r="3655" spans="2:7" x14ac:dyDescent="0.25">
      <c r="B3655">
        <v>16</v>
      </c>
      <c r="C3655">
        <v>113</v>
      </c>
      <c r="D3655" t="s">
        <v>3647</v>
      </c>
      <c r="E3655">
        <v>9155043.1483896896</v>
      </c>
      <c r="F3655">
        <f t="shared" si="297"/>
        <v>9.3333333333333339</v>
      </c>
      <c r="G3655">
        <f t="shared" si="298"/>
        <v>6.9616603955042784</v>
      </c>
    </row>
    <row r="3656" spans="2:7" x14ac:dyDescent="0.25">
      <c r="B3656">
        <v>16</v>
      </c>
      <c r="C3656">
        <v>114</v>
      </c>
      <c r="D3656" t="s">
        <v>3648</v>
      </c>
      <c r="E3656">
        <v>10462717.646087499</v>
      </c>
      <c r="F3656">
        <f t="shared" si="297"/>
        <v>9.4166666666666661</v>
      </c>
      <c r="G3656">
        <f t="shared" si="298"/>
        <v>7.0196445053154548</v>
      </c>
    </row>
    <row r="3657" spans="2:7" x14ac:dyDescent="0.25">
      <c r="B3657">
        <v>16</v>
      </c>
      <c r="C3657">
        <v>115</v>
      </c>
      <c r="D3657" t="s">
        <v>3649</v>
      </c>
      <c r="E3657">
        <v>9860150.2040265407</v>
      </c>
      <c r="F3657">
        <f t="shared" si="297"/>
        <v>9.5</v>
      </c>
      <c r="G3657">
        <f t="shared" si="298"/>
        <v>6.9938835307914164</v>
      </c>
    </row>
    <row r="3658" spans="2:7" x14ac:dyDescent="0.25">
      <c r="B3658">
        <v>16</v>
      </c>
      <c r="C3658">
        <v>116</v>
      </c>
      <c r="D3658" t="s">
        <v>3650</v>
      </c>
      <c r="E3658">
        <v>10555972.637907799</v>
      </c>
      <c r="F3658">
        <f t="shared" si="297"/>
        <v>9.5833333333333339</v>
      </c>
      <c r="G3658">
        <f t="shared" si="298"/>
        <v>7.0234982558165742</v>
      </c>
    </row>
    <row r="3659" spans="2:7" x14ac:dyDescent="0.25">
      <c r="B3659">
        <v>16</v>
      </c>
      <c r="C3659">
        <v>117</v>
      </c>
      <c r="D3659" t="s">
        <v>3651</v>
      </c>
      <c r="E3659">
        <v>12037506.502378199</v>
      </c>
      <c r="F3659">
        <f t="shared" si="297"/>
        <v>9.6666666666666661</v>
      </c>
      <c r="G3659">
        <f t="shared" si="298"/>
        <v>7.0805365347283296</v>
      </c>
    </row>
    <row r="3660" spans="2:7" x14ac:dyDescent="0.25">
      <c r="B3660">
        <v>16</v>
      </c>
      <c r="C3660">
        <v>118</v>
      </c>
      <c r="D3660" t="s">
        <v>3652</v>
      </c>
      <c r="E3660">
        <v>12668643.0924764</v>
      </c>
      <c r="F3660">
        <f t="shared" si="297"/>
        <v>9.75</v>
      </c>
      <c r="G3660">
        <f t="shared" si="298"/>
        <v>7.1027301011495867</v>
      </c>
    </row>
    <row r="3661" spans="2:7" x14ac:dyDescent="0.25">
      <c r="B3661">
        <v>16</v>
      </c>
      <c r="C3661">
        <v>119</v>
      </c>
      <c r="D3661" t="s">
        <v>3653</v>
      </c>
      <c r="E3661">
        <v>11983040.9125097</v>
      </c>
      <c r="F3661">
        <f t="shared" si="297"/>
        <v>9.8333333333333339</v>
      </c>
      <c r="G3661">
        <f t="shared" si="298"/>
        <v>7.0785670420882827</v>
      </c>
    </row>
    <row r="3662" spans="2:7" x14ac:dyDescent="0.25">
      <c r="B3662">
        <v>16</v>
      </c>
      <c r="C3662">
        <v>120</v>
      </c>
      <c r="D3662" t="s">
        <v>3654</v>
      </c>
      <c r="E3662">
        <v>9673143.3961408399</v>
      </c>
      <c r="F3662">
        <f t="shared" si="297"/>
        <v>9.9166666666666661</v>
      </c>
      <c r="G3662">
        <f t="shared" si="298"/>
        <v>6.9855676258681552</v>
      </c>
    </row>
    <row r="3663" spans="2:7" x14ac:dyDescent="0.25">
      <c r="B3663">
        <v>16</v>
      </c>
      <c r="C3663">
        <v>121</v>
      </c>
      <c r="D3663" t="s">
        <v>3655</v>
      </c>
      <c r="E3663">
        <v>10630110.175974</v>
      </c>
      <c r="F3663">
        <f t="shared" si="297"/>
        <v>10</v>
      </c>
      <c r="G3663">
        <f t="shared" si="298"/>
        <v>7.0265377657998327</v>
      </c>
    </row>
    <row r="3664" spans="2:7" x14ac:dyDescent="0.25">
      <c r="B3664">
        <v>16</v>
      </c>
      <c r="C3664">
        <v>122</v>
      </c>
      <c r="D3664" t="s">
        <v>3656</v>
      </c>
      <c r="E3664">
        <v>13520002.300031601</v>
      </c>
      <c r="F3664">
        <f t="shared" si="297"/>
        <v>10.083333333333334</v>
      </c>
      <c r="G3664">
        <f t="shared" si="298"/>
        <v>7.130976765488084</v>
      </c>
    </row>
    <row r="3665" spans="2:7" x14ac:dyDescent="0.25">
      <c r="B3665">
        <v>16</v>
      </c>
      <c r="C3665">
        <v>123</v>
      </c>
      <c r="D3665" t="s">
        <v>3657</v>
      </c>
      <c r="E3665">
        <v>11917463.407439601</v>
      </c>
      <c r="F3665">
        <f t="shared" si="297"/>
        <v>10.166666666666666</v>
      </c>
      <c r="G3665">
        <f t="shared" si="298"/>
        <v>7.076183827100321</v>
      </c>
    </row>
    <row r="3666" spans="2:7" x14ac:dyDescent="0.25">
      <c r="B3666">
        <v>16</v>
      </c>
      <c r="C3666">
        <v>124</v>
      </c>
      <c r="D3666" t="s">
        <v>3658</v>
      </c>
      <c r="E3666">
        <v>10979266.9968151</v>
      </c>
      <c r="F3666">
        <f t="shared" si="297"/>
        <v>10.25</v>
      </c>
      <c r="G3666">
        <f t="shared" si="298"/>
        <v>7.0405733465016196</v>
      </c>
    </row>
    <row r="3667" spans="2:7" x14ac:dyDescent="0.25">
      <c r="B3667">
        <v>16</v>
      </c>
      <c r="C3667">
        <v>125</v>
      </c>
      <c r="D3667" t="s">
        <v>3659</v>
      </c>
      <c r="E3667">
        <v>9976701.5406813901</v>
      </c>
      <c r="F3667">
        <f t="shared" ref="F3667:F3730" si="299">(C3667-1)*5/60</f>
        <v>10.333333333333334</v>
      </c>
      <c r="G3667">
        <f t="shared" ref="G3667:G3730" si="300">LOG10(E3667)</f>
        <v>6.9989869802193283</v>
      </c>
    </row>
    <row r="3668" spans="2:7" x14ac:dyDescent="0.25">
      <c r="B3668">
        <v>16</v>
      </c>
      <c r="C3668">
        <v>126</v>
      </c>
      <c r="D3668" t="s">
        <v>3660</v>
      </c>
      <c r="E3668">
        <v>13790876.2370976</v>
      </c>
      <c r="F3668">
        <f t="shared" si="299"/>
        <v>10.416666666666666</v>
      </c>
      <c r="G3668">
        <f t="shared" si="300"/>
        <v>7.1395918610160702</v>
      </c>
    </row>
    <row r="3669" spans="2:7" x14ac:dyDescent="0.25">
      <c r="B3669">
        <v>16</v>
      </c>
      <c r="C3669">
        <v>127</v>
      </c>
      <c r="D3669" t="s">
        <v>3661</v>
      </c>
      <c r="E3669">
        <v>12839055.923845099</v>
      </c>
      <c r="F3669">
        <f t="shared" si="299"/>
        <v>10.5</v>
      </c>
      <c r="G3669">
        <f t="shared" si="300"/>
        <v>7.1085330905444826</v>
      </c>
    </row>
    <row r="3670" spans="2:7" x14ac:dyDescent="0.25">
      <c r="B3670">
        <v>16</v>
      </c>
      <c r="C3670">
        <v>128</v>
      </c>
      <c r="D3670" t="s">
        <v>3662</v>
      </c>
      <c r="E3670">
        <v>12551529.122594399</v>
      </c>
      <c r="F3670">
        <f t="shared" si="299"/>
        <v>10.583333333333334</v>
      </c>
      <c r="G3670">
        <f t="shared" si="300"/>
        <v>7.0986966380920409</v>
      </c>
    </row>
    <row r="3671" spans="2:7" x14ac:dyDescent="0.25">
      <c r="B3671">
        <v>16</v>
      </c>
      <c r="C3671">
        <v>129</v>
      </c>
      <c r="D3671" t="s">
        <v>3663</v>
      </c>
      <c r="E3671">
        <v>12346630.1433171</v>
      </c>
      <c r="F3671">
        <f t="shared" si="299"/>
        <v>10.666666666666666</v>
      </c>
      <c r="G3671">
        <f t="shared" si="300"/>
        <v>7.0915484385780871</v>
      </c>
    </row>
    <row r="3672" spans="2:7" x14ac:dyDescent="0.25">
      <c r="B3672">
        <v>16</v>
      </c>
      <c r="C3672">
        <v>130</v>
      </c>
      <c r="D3672" t="s">
        <v>3664</v>
      </c>
      <c r="E3672">
        <v>11480158.289297501</v>
      </c>
      <c r="F3672">
        <f t="shared" si="299"/>
        <v>10.75</v>
      </c>
      <c r="G3672">
        <f t="shared" si="300"/>
        <v>7.0599478761886552</v>
      </c>
    </row>
    <row r="3673" spans="2:7" x14ac:dyDescent="0.25">
      <c r="B3673">
        <v>16</v>
      </c>
      <c r="C3673">
        <v>131</v>
      </c>
      <c r="D3673" t="s">
        <v>3665</v>
      </c>
      <c r="E3673">
        <v>12349832.345165901</v>
      </c>
      <c r="F3673">
        <f t="shared" si="299"/>
        <v>10.833333333333334</v>
      </c>
      <c r="G3673">
        <f t="shared" si="300"/>
        <v>7.0916610618820375</v>
      </c>
    </row>
    <row r="3674" spans="2:7" x14ac:dyDescent="0.25">
      <c r="B3674">
        <v>16</v>
      </c>
      <c r="C3674">
        <v>132</v>
      </c>
      <c r="D3674" t="s">
        <v>3666</v>
      </c>
      <c r="E3674">
        <v>13059206.4870065</v>
      </c>
      <c r="F3674">
        <f t="shared" si="299"/>
        <v>10.916666666666666</v>
      </c>
      <c r="G3674">
        <f t="shared" si="300"/>
        <v>7.1159167888238821</v>
      </c>
    </row>
    <row r="3675" spans="2:7" x14ac:dyDescent="0.25">
      <c r="B3675">
        <v>16</v>
      </c>
      <c r="C3675">
        <v>133</v>
      </c>
      <c r="D3675" t="s">
        <v>3667</v>
      </c>
      <c r="E3675">
        <v>11777636.5725886</v>
      </c>
      <c r="F3675">
        <f t="shared" si="299"/>
        <v>11</v>
      </c>
      <c r="G3675">
        <f t="shared" si="300"/>
        <v>7.071058148985645</v>
      </c>
    </row>
    <row r="3676" spans="2:7" x14ac:dyDescent="0.25">
      <c r="B3676">
        <v>16</v>
      </c>
      <c r="C3676">
        <v>134</v>
      </c>
      <c r="D3676" t="s">
        <v>3668</v>
      </c>
      <c r="E3676">
        <v>14100977.190474199</v>
      </c>
      <c r="F3676">
        <f t="shared" si="299"/>
        <v>11.083333333333334</v>
      </c>
      <c r="G3676">
        <f t="shared" si="300"/>
        <v>7.149249210082715</v>
      </c>
    </row>
    <row r="3677" spans="2:7" x14ac:dyDescent="0.25">
      <c r="B3677">
        <v>16</v>
      </c>
      <c r="C3677">
        <v>135</v>
      </c>
      <c r="D3677" t="s">
        <v>3669</v>
      </c>
      <c r="E3677">
        <v>14493210.6054415</v>
      </c>
      <c r="F3677">
        <f t="shared" si="299"/>
        <v>11.166666666666666</v>
      </c>
      <c r="G3677">
        <f t="shared" si="300"/>
        <v>7.1611646031229386</v>
      </c>
    </row>
    <row r="3678" spans="2:7" x14ac:dyDescent="0.25">
      <c r="B3678">
        <v>16</v>
      </c>
      <c r="C3678">
        <v>136</v>
      </c>
      <c r="D3678" t="s">
        <v>3670</v>
      </c>
      <c r="E3678">
        <v>10180635.6099231</v>
      </c>
      <c r="F3678">
        <f t="shared" si="299"/>
        <v>11.25</v>
      </c>
      <c r="G3678">
        <f t="shared" si="300"/>
        <v>7.0077748932527015</v>
      </c>
    </row>
    <row r="3679" spans="2:7" x14ac:dyDescent="0.25">
      <c r="B3679">
        <v>16</v>
      </c>
      <c r="C3679">
        <v>137</v>
      </c>
      <c r="D3679" t="s">
        <v>3671</v>
      </c>
      <c r="E3679">
        <v>12546846.598100601</v>
      </c>
      <c r="F3679">
        <f t="shared" si="299"/>
        <v>11.333333333333334</v>
      </c>
      <c r="G3679">
        <f t="shared" si="300"/>
        <v>7.0985345881972384</v>
      </c>
    </row>
    <row r="3680" spans="2:7" x14ac:dyDescent="0.25">
      <c r="B3680">
        <v>16</v>
      </c>
      <c r="C3680">
        <v>138</v>
      </c>
      <c r="D3680" t="s">
        <v>3672</v>
      </c>
      <c r="E3680">
        <v>10573189.1118661</v>
      </c>
      <c r="F3680">
        <f t="shared" si="299"/>
        <v>11.416666666666666</v>
      </c>
      <c r="G3680">
        <f t="shared" si="300"/>
        <v>7.0242060000594568</v>
      </c>
    </row>
    <row r="3681" spans="2:7" x14ac:dyDescent="0.25">
      <c r="B3681">
        <v>16</v>
      </c>
      <c r="C3681">
        <v>139</v>
      </c>
      <c r="D3681" t="s">
        <v>3673</v>
      </c>
      <c r="E3681">
        <v>10900342.6744157</v>
      </c>
      <c r="F3681">
        <f t="shared" si="299"/>
        <v>11.5</v>
      </c>
      <c r="G3681">
        <f t="shared" si="300"/>
        <v>7.0374401510845273</v>
      </c>
    </row>
    <row r="3682" spans="2:7" x14ac:dyDescent="0.25">
      <c r="B3682">
        <v>16</v>
      </c>
      <c r="C3682">
        <v>140</v>
      </c>
      <c r="D3682" t="s">
        <v>3674</v>
      </c>
      <c r="E3682">
        <v>12421377.720859099</v>
      </c>
      <c r="F3682">
        <f t="shared" si="299"/>
        <v>11.583333333333334</v>
      </c>
      <c r="G3682">
        <f t="shared" si="300"/>
        <v>7.0941697684156937</v>
      </c>
    </row>
    <row r="3683" spans="2:7" x14ac:dyDescent="0.25">
      <c r="B3683">
        <v>16</v>
      </c>
      <c r="C3683">
        <v>141</v>
      </c>
      <c r="D3683" t="s">
        <v>3675</v>
      </c>
      <c r="E3683">
        <v>13554894.9322749</v>
      </c>
      <c r="F3683">
        <f t="shared" si="299"/>
        <v>11.666666666666666</v>
      </c>
      <c r="G3683">
        <f t="shared" si="300"/>
        <v>7.13209615559337</v>
      </c>
    </row>
    <row r="3684" spans="2:7" x14ac:dyDescent="0.25">
      <c r="B3684">
        <v>16</v>
      </c>
      <c r="C3684">
        <v>142</v>
      </c>
      <c r="D3684" t="s">
        <v>3676</v>
      </c>
      <c r="E3684">
        <v>14976962.6798674</v>
      </c>
      <c r="F3684">
        <f t="shared" si="299"/>
        <v>11.75</v>
      </c>
      <c r="G3684">
        <f t="shared" si="300"/>
        <v>7.1754237476011085</v>
      </c>
    </row>
    <row r="3685" spans="2:7" x14ac:dyDescent="0.25">
      <c r="B3685">
        <v>16</v>
      </c>
      <c r="C3685">
        <v>143</v>
      </c>
      <c r="D3685" t="s">
        <v>3677</v>
      </c>
      <c r="E3685">
        <v>13902967.4223026</v>
      </c>
      <c r="F3685">
        <f t="shared" si="299"/>
        <v>11.833333333333334</v>
      </c>
      <c r="G3685">
        <f t="shared" si="300"/>
        <v>7.1431075051166237</v>
      </c>
    </row>
    <row r="3686" spans="2:7" x14ac:dyDescent="0.25">
      <c r="B3686">
        <v>16</v>
      </c>
      <c r="C3686">
        <v>144</v>
      </c>
      <c r="D3686" t="s">
        <v>3678</v>
      </c>
      <c r="E3686">
        <v>11661360.6184339</v>
      </c>
      <c r="F3686">
        <f t="shared" si="299"/>
        <v>11.916666666666666</v>
      </c>
      <c r="G3686">
        <f t="shared" si="300"/>
        <v>7.0667492257749318</v>
      </c>
    </row>
    <row r="3687" spans="2:7" x14ac:dyDescent="0.25">
      <c r="B3687">
        <v>16</v>
      </c>
      <c r="C3687">
        <v>145</v>
      </c>
      <c r="D3687" t="s">
        <v>3679</v>
      </c>
      <c r="E3687">
        <v>12914750.0450873</v>
      </c>
      <c r="F3687">
        <f t="shared" si="299"/>
        <v>12</v>
      </c>
      <c r="G3687">
        <f t="shared" si="300"/>
        <v>7.1110860051597582</v>
      </c>
    </row>
    <row r="3688" spans="2:7" x14ac:dyDescent="0.25">
      <c r="B3688">
        <v>16</v>
      </c>
      <c r="C3688">
        <v>146</v>
      </c>
      <c r="D3688" t="s">
        <v>3680</v>
      </c>
      <c r="E3688">
        <v>11387311.6692321</v>
      </c>
      <c r="F3688">
        <f t="shared" si="299"/>
        <v>12.083333333333334</v>
      </c>
      <c r="G3688">
        <f t="shared" si="300"/>
        <v>7.0564212073957968</v>
      </c>
    </row>
    <row r="3689" spans="2:7" x14ac:dyDescent="0.25">
      <c r="B3689">
        <v>16</v>
      </c>
      <c r="C3689">
        <v>147</v>
      </c>
      <c r="D3689" t="s">
        <v>3681</v>
      </c>
      <c r="E3689">
        <v>11336079.059495401</v>
      </c>
      <c r="F3689">
        <f t="shared" si="299"/>
        <v>12.166666666666666</v>
      </c>
      <c r="G3689">
        <f t="shared" si="300"/>
        <v>7.0544628660840463</v>
      </c>
    </row>
    <row r="3690" spans="2:7" x14ac:dyDescent="0.25">
      <c r="B3690">
        <v>16</v>
      </c>
      <c r="C3690">
        <v>148</v>
      </c>
      <c r="D3690" t="s">
        <v>3682</v>
      </c>
      <c r="E3690">
        <v>11624815.9914218</v>
      </c>
      <c r="F3690">
        <f t="shared" si="299"/>
        <v>12.25</v>
      </c>
      <c r="G3690">
        <f t="shared" si="300"/>
        <v>7.065386087192735</v>
      </c>
    </row>
    <row r="3691" spans="2:7" x14ac:dyDescent="0.25">
      <c r="B3691">
        <v>16</v>
      </c>
      <c r="C3691">
        <v>149</v>
      </c>
      <c r="D3691" t="s">
        <v>3683</v>
      </c>
      <c r="E3691">
        <v>12282290.795244301</v>
      </c>
      <c r="F3691">
        <f t="shared" si="299"/>
        <v>12.333333333333334</v>
      </c>
      <c r="G3691">
        <f t="shared" si="300"/>
        <v>7.0892793755143888</v>
      </c>
    </row>
    <row r="3692" spans="2:7" x14ac:dyDescent="0.25">
      <c r="B3692">
        <v>16</v>
      </c>
      <c r="C3692">
        <v>150</v>
      </c>
      <c r="D3692" t="s">
        <v>3684</v>
      </c>
      <c r="E3692">
        <v>12048264.371022001</v>
      </c>
      <c r="F3692">
        <f t="shared" si="299"/>
        <v>12.416666666666666</v>
      </c>
      <c r="G3692">
        <f t="shared" si="300"/>
        <v>7.0809244885392575</v>
      </c>
    </row>
    <row r="3693" spans="2:7" x14ac:dyDescent="0.25">
      <c r="B3693">
        <v>16</v>
      </c>
      <c r="C3693">
        <v>151</v>
      </c>
      <c r="D3693" t="s">
        <v>3685</v>
      </c>
      <c r="E3693">
        <v>12919205.6683065</v>
      </c>
      <c r="F3693">
        <f t="shared" si="299"/>
        <v>12.5</v>
      </c>
      <c r="G3693">
        <f t="shared" si="300"/>
        <v>7.1112358120742085</v>
      </c>
    </row>
    <row r="3694" spans="2:7" x14ac:dyDescent="0.25">
      <c r="B3694">
        <v>16</v>
      </c>
      <c r="C3694">
        <v>152</v>
      </c>
      <c r="D3694" t="s">
        <v>3686</v>
      </c>
      <c r="E3694">
        <v>12937172.989136601</v>
      </c>
      <c r="F3694">
        <f t="shared" si="299"/>
        <v>12.583333333333334</v>
      </c>
      <c r="G3694">
        <f t="shared" si="300"/>
        <v>7.1118393853472055</v>
      </c>
    </row>
    <row r="3695" spans="2:7" x14ac:dyDescent="0.25">
      <c r="B3695">
        <v>16</v>
      </c>
      <c r="C3695">
        <v>153</v>
      </c>
      <c r="D3695" t="s">
        <v>3687</v>
      </c>
      <c r="E3695">
        <v>13830583.206439201</v>
      </c>
      <c r="F3695">
        <f t="shared" si="299"/>
        <v>12.666666666666666</v>
      </c>
      <c r="G3695">
        <f t="shared" si="300"/>
        <v>7.1408404937751149</v>
      </c>
    </row>
    <row r="3696" spans="2:7" x14ac:dyDescent="0.25">
      <c r="B3696">
        <v>16</v>
      </c>
      <c r="C3696">
        <v>154</v>
      </c>
      <c r="D3696" t="s">
        <v>3688</v>
      </c>
      <c r="E3696">
        <v>11154673.641024699</v>
      </c>
      <c r="F3696">
        <f t="shared" si="299"/>
        <v>12.75</v>
      </c>
      <c r="G3696">
        <f t="shared" si="300"/>
        <v>7.047456868391663</v>
      </c>
    </row>
    <row r="3697" spans="2:7" x14ac:dyDescent="0.25">
      <c r="B3697">
        <v>16</v>
      </c>
      <c r="C3697">
        <v>155</v>
      </c>
      <c r="D3697" t="s">
        <v>3689</v>
      </c>
      <c r="E3697">
        <v>12031268.786804499</v>
      </c>
      <c r="F3697">
        <f t="shared" si="299"/>
        <v>12.833333333333334</v>
      </c>
      <c r="G3697">
        <f t="shared" si="300"/>
        <v>7.080311429339174</v>
      </c>
    </row>
    <row r="3698" spans="2:7" x14ac:dyDescent="0.25">
      <c r="B3698">
        <v>16</v>
      </c>
      <c r="C3698">
        <v>156</v>
      </c>
      <c r="D3698" t="s">
        <v>3690</v>
      </c>
      <c r="E3698">
        <v>17085784.449869301</v>
      </c>
      <c r="F3698">
        <f t="shared" si="299"/>
        <v>12.916666666666666</v>
      </c>
      <c r="G3698">
        <f t="shared" si="300"/>
        <v>7.2326349231071942</v>
      </c>
    </row>
    <row r="3699" spans="2:7" x14ac:dyDescent="0.25">
      <c r="B3699">
        <v>16</v>
      </c>
      <c r="C3699">
        <v>157</v>
      </c>
      <c r="D3699" t="s">
        <v>3691</v>
      </c>
      <c r="E3699">
        <v>10808403.0443263</v>
      </c>
      <c r="F3699">
        <f t="shared" si="299"/>
        <v>13</v>
      </c>
      <c r="G3699">
        <f t="shared" si="300"/>
        <v>7.0337615311160491</v>
      </c>
    </row>
    <row r="3700" spans="2:7" x14ac:dyDescent="0.25">
      <c r="B3700">
        <v>16</v>
      </c>
      <c r="C3700">
        <v>158</v>
      </c>
      <c r="D3700" t="s">
        <v>3692</v>
      </c>
      <c r="E3700">
        <v>13532934.5821713</v>
      </c>
      <c r="F3700">
        <f t="shared" si="299"/>
        <v>13.083333333333334</v>
      </c>
      <c r="G3700">
        <f t="shared" si="300"/>
        <v>7.131391982455022</v>
      </c>
    </row>
    <row r="3701" spans="2:7" x14ac:dyDescent="0.25">
      <c r="B3701">
        <v>16</v>
      </c>
      <c r="C3701">
        <v>159</v>
      </c>
      <c r="D3701" t="s">
        <v>3693</v>
      </c>
      <c r="E3701">
        <v>15091239.202879099</v>
      </c>
      <c r="F3701">
        <f t="shared" si="299"/>
        <v>13.166666666666666</v>
      </c>
      <c r="G3701">
        <f t="shared" si="300"/>
        <v>7.1787249029217604</v>
      </c>
    </row>
    <row r="3702" spans="2:7" x14ac:dyDescent="0.25">
      <c r="B3702">
        <v>16</v>
      </c>
      <c r="C3702">
        <v>160</v>
      </c>
      <c r="D3702" t="s">
        <v>3694</v>
      </c>
      <c r="E3702">
        <v>16386010.611485099</v>
      </c>
      <c r="F3702">
        <f t="shared" si="299"/>
        <v>13.25</v>
      </c>
      <c r="G3702">
        <f t="shared" si="300"/>
        <v>7.2144732317700466</v>
      </c>
    </row>
    <row r="3703" spans="2:7" x14ac:dyDescent="0.25">
      <c r="B3703">
        <v>16</v>
      </c>
      <c r="C3703">
        <v>161</v>
      </c>
      <c r="D3703" t="s">
        <v>3695</v>
      </c>
      <c r="E3703">
        <v>14904565.735899899</v>
      </c>
      <c r="F3703">
        <f t="shared" si="299"/>
        <v>13.333333333333334</v>
      </c>
      <c r="G3703">
        <f t="shared" si="300"/>
        <v>7.1733193268128046</v>
      </c>
    </row>
    <row r="3704" spans="2:7" x14ac:dyDescent="0.25">
      <c r="B3704">
        <v>16</v>
      </c>
      <c r="C3704">
        <v>162</v>
      </c>
      <c r="D3704" t="s">
        <v>3696</v>
      </c>
      <c r="E3704">
        <v>14453478.4292381</v>
      </c>
      <c r="F3704">
        <f t="shared" si="299"/>
        <v>13.416666666666666</v>
      </c>
      <c r="G3704">
        <f t="shared" si="300"/>
        <v>7.1599723786377778</v>
      </c>
    </row>
    <row r="3705" spans="2:7" x14ac:dyDescent="0.25">
      <c r="B3705">
        <v>16</v>
      </c>
      <c r="C3705">
        <v>163</v>
      </c>
      <c r="D3705" t="s">
        <v>3697</v>
      </c>
      <c r="E3705">
        <v>20908773.256877501</v>
      </c>
      <c r="F3705">
        <f t="shared" si="299"/>
        <v>13.5</v>
      </c>
      <c r="G3705">
        <f t="shared" si="300"/>
        <v>7.3203285529803894</v>
      </c>
    </row>
    <row r="3706" spans="2:7" x14ac:dyDescent="0.25">
      <c r="B3706">
        <v>16</v>
      </c>
      <c r="C3706">
        <v>164</v>
      </c>
      <c r="D3706" t="s">
        <v>3698</v>
      </c>
      <c r="E3706">
        <v>17448438.171040099</v>
      </c>
      <c r="F3706">
        <f t="shared" si="299"/>
        <v>13.583333333333334</v>
      </c>
      <c r="G3706">
        <f t="shared" si="300"/>
        <v>7.2417565588564905</v>
      </c>
    </row>
    <row r="3707" spans="2:7" x14ac:dyDescent="0.25">
      <c r="B3707">
        <v>16</v>
      </c>
      <c r="C3707">
        <v>165</v>
      </c>
      <c r="D3707" t="s">
        <v>3699</v>
      </c>
      <c r="E3707">
        <v>16479721.708995201</v>
      </c>
      <c r="F3707">
        <f t="shared" si="299"/>
        <v>13.666666666666666</v>
      </c>
      <c r="G3707">
        <f t="shared" si="300"/>
        <v>7.2169498735462776</v>
      </c>
    </row>
    <row r="3708" spans="2:7" x14ac:dyDescent="0.25">
      <c r="B3708">
        <v>16</v>
      </c>
      <c r="C3708">
        <v>166</v>
      </c>
      <c r="D3708" t="s">
        <v>3700</v>
      </c>
      <c r="E3708">
        <v>12935414.7258118</v>
      </c>
      <c r="F3708">
        <f t="shared" si="299"/>
        <v>13.75</v>
      </c>
      <c r="G3708">
        <f t="shared" si="300"/>
        <v>7.1117803573080094</v>
      </c>
    </row>
    <row r="3709" spans="2:7" x14ac:dyDescent="0.25">
      <c r="B3709">
        <v>16</v>
      </c>
      <c r="C3709">
        <v>167</v>
      </c>
      <c r="D3709" t="s">
        <v>3701</v>
      </c>
      <c r="E3709">
        <v>11944101.279336801</v>
      </c>
      <c r="F3709">
        <f t="shared" si="299"/>
        <v>13.833333333333334</v>
      </c>
      <c r="G3709">
        <f t="shared" si="300"/>
        <v>7.07715347730828</v>
      </c>
    </row>
    <row r="3710" spans="2:7" x14ac:dyDescent="0.25">
      <c r="B3710">
        <v>16</v>
      </c>
      <c r="C3710">
        <v>168</v>
      </c>
      <c r="D3710" t="s">
        <v>3702</v>
      </c>
      <c r="E3710">
        <v>12358440.5284185</v>
      </c>
      <c r="F3710">
        <f t="shared" si="299"/>
        <v>13.916666666666666</v>
      </c>
      <c r="G3710">
        <f t="shared" si="300"/>
        <v>7.0919636719961643</v>
      </c>
    </row>
    <row r="3711" spans="2:7" x14ac:dyDescent="0.25">
      <c r="B3711">
        <v>16</v>
      </c>
      <c r="C3711">
        <v>169</v>
      </c>
      <c r="D3711" t="s">
        <v>3703</v>
      </c>
      <c r="E3711">
        <v>12851974.6722204</v>
      </c>
      <c r="F3711">
        <f t="shared" si="299"/>
        <v>14</v>
      </c>
      <c r="G3711">
        <f t="shared" si="300"/>
        <v>7.1089698610029046</v>
      </c>
    </row>
    <row r="3712" spans="2:7" x14ac:dyDescent="0.25">
      <c r="B3712">
        <v>16</v>
      </c>
      <c r="C3712">
        <v>170</v>
      </c>
      <c r="D3712" t="s">
        <v>3704</v>
      </c>
      <c r="E3712">
        <v>14838244.075885501</v>
      </c>
      <c r="F3712">
        <f t="shared" si="299"/>
        <v>14.083333333333334</v>
      </c>
      <c r="G3712">
        <f t="shared" si="300"/>
        <v>7.1713825105607132</v>
      </c>
    </row>
    <row r="3713" spans="2:7" x14ac:dyDescent="0.25">
      <c r="B3713">
        <v>16</v>
      </c>
      <c r="C3713">
        <v>171</v>
      </c>
      <c r="D3713" t="s">
        <v>3705</v>
      </c>
      <c r="E3713">
        <v>10718115.467044801</v>
      </c>
      <c r="F3713">
        <f t="shared" si="299"/>
        <v>14.166666666666666</v>
      </c>
      <c r="G3713">
        <f t="shared" si="300"/>
        <v>7.0301184314191323</v>
      </c>
    </row>
    <row r="3714" spans="2:7" x14ac:dyDescent="0.25">
      <c r="B3714">
        <v>16</v>
      </c>
      <c r="C3714">
        <v>172</v>
      </c>
      <c r="D3714" t="s">
        <v>3706</v>
      </c>
      <c r="E3714">
        <v>12056707.803247301</v>
      </c>
      <c r="F3714">
        <f t="shared" si="299"/>
        <v>14.25</v>
      </c>
      <c r="G3714">
        <f t="shared" si="300"/>
        <v>7.0812287358246087</v>
      </c>
    </row>
    <row r="3715" spans="2:7" x14ac:dyDescent="0.25">
      <c r="B3715">
        <v>16</v>
      </c>
      <c r="C3715">
        <v>173</v>
      </c>
      <c r="D3715" t="s">
        <v>3707</v>
      </c>
      <c r="E3715">
        <v>10678878.740086401</v>
      </c>
      <c r="F3715">
        <f t="shared" si="299"/>
        <v>14.333333333333334</v>
      </c>
      <c r="G3715">
        <f t="shared" si="300"/>
        <v>7.0285256550748318</v>
      </c>
    </row>
    <row r="3716" spans="2:7" x14ac:dyDescent="0.25">
      <c r="B3716">
        <v>16</v>
      </c>
      <c r="C3716">
        <v>174</v>
      </c>
      <c r="D3716" t="s">
        <v>3708</v>
      </c>
      <c r="E3716">
        <v>8435690.0952337701</v>
      </c>
      <c r="F3716">
        <f t="shared" si="299"/>
        <v>14.416666666666666</v>
      </c>
      <c r="G3716">
        <f t="shared" si="300"/>
        <v>6.9261206165389879</v>
      </c>
    </row>
    <row r="3717" spans="2:7" x14ac:dyDescent="0.25">
      <c r="B3717">
        <v>16</v>
      </c>
      <c r="C3717">
        <v>175</v>
      </c>
      <c r="D3717" t="s">
        <v>3709</v>
      </c>
      <c r="E3717">
        <v>12158889.551586499</v>
      </c>
      <c r="F3717">
        <f t="shared" si="299"/>
        <v>14.5</v>
      </c>
      <c r="G3717">
        <f t="shared" si="300"/>
        <v>7.0848939134531825</v>
      </c>
    </row>
    <row r="3718" spans="2:7" x14ac:dyDescent="0.25">
      <c r="B3718">
        <v>16</v>
      </c>
      <c r="C3718">
        <v>176</v>
      </c>
      <c r="D3718" t="s">
        <v>3710</v>
      </c>
      <c r="E3718">
        <v>11178716.545241499</v>
      </c>
      <c r="F3718">
        <f t="shared" si="299"/>
        <v>14.583333333333334</v>
      </c>
      <c r="G3718">
        <f t="shared" si="300"/>
        <v>7.0483919440409037</v>
      </c>
    </row>
    <row r="3719" spans="2:7" x14ac:dyDescent="0.25">
      <c r="B3719">
        <v>16</v>
      </c>
      <c r="C3719">
        <v>177</v>
      </c>
      <c r="D3719" t="s">
        <v>3711</v>
      </c>
      <c r="E3719">
        <v>9020301.0581019409</v>
      </c>
      <c r="F3719">
        <f t="shared" si="299"/>
        <v>14.666666666666666</v>
      </c>
      <c r="G3719">
        <f t="shared" si="300"/>
        <v>6.9552210326295789</v>
      </c>
    </row>
    <row r="3720" spans="2:7" x14ac:dyDescent="0.25">
      <c r="B3720">
        <v>16</v>
      </c>
      <c r="C3720">
        <v>178</v>
      </c>
      <c r="D3720" t="s">
        <v>3712</v>
      </c>
      <c r="E3720">
        <v>11521640.513476299</v>
      </c>
      <c r="F3720">
        <f t="shared" si="299"/>
        <v>14.75</v>
      </c>
      <c r="G3720">
        <f t="shared" si="300"/>
        <v>7.0615143206866255</v>
      </c>
    </row>
    <row r="3721" spans="2:7" x14ac:dyDescent="0.25">
      <c r="B3721">
        <v>16</v>
      </c>
      <c r="C3721">
        <v>179</v>
      </c>
      <c r="D3721" t="s">
        <v>3713</v>
      </c>
      <c r="E3721">
        <v>12215659.2631537</v>
      </c>
      <c r="F3721">
        <f t="shared" si="299"/>
        <v>14.833333333333334</v>
      </c>
      <c r="G3721">
        <f t="shared" si="300"/>
        <v>7.0869169102471243</v>
      </c>
    </row>
    <row r="3722" spans="2:7" x14ac:dyDescent="0.25">
      <c r="B3722">
        <v>16</v>
      </c>
      <c r="C3722">
        <v>180</v>
      </c>
      <c r="D3722" t="s">
        <v>3714</v>
      </c>
      <c r="E3722">
        <v>8086851.12925201</v>
      </c>
      <c r="F3722">
        <f t="shared" si="299"/>
        <v>14.916666666666666</v>
      </c>
      <c r="G3722">
        <f t="shared" si="300"/>
        <v>6.9077794482621595</v>
      </c>
    </row>
    <row r="3723" spans="2:7" x14ac:dyDescent="0.25">
      <c r="B3723">
        <v>16</v>
      </c>
      <c r="C3723">
        <v>181</v>
      </c>
      <c r="D3723" t="s">
        <v>3715</v>
      </c>
      <c r="E3723">
        <v>11743898.330399301</v>
      </c>
      <c r="F3723">
        <f t="shared" si="299"/>
        <v>15</v>
      </c>
      <c r="G3723">
        <f t="shared" si="300"/>
        <v>7.0698122828020971</v>
      </c>
    </row>
    <row r="3724" spans="2:7" x14ac:dyDescent="0.25">
      <c r="B3724">
        <v>16</v>
      </c>
      <c r="C3724">
        <v>182</v>
      </c>
      <c r="D3724" t="s">
        <v>3716</v>
      </c>
      <c r="E3724">
        <v>12346316.577862199</v>
      </c>
      <c r="F3724">
        <f t="shared" si="299"/>
        <v>15.083333333333334</v>
      </c>
      <c r="G3724">
        <f t="shared" si="300"/>
        <v>7.091537408728283</v>
      </c>
    </row>
    <row r="3725" spans="2:7" x14ac:dyDescent="0.25">
      <c r="B3725">
        <v>16</v>
      </c>
      <c r="C3725">
        <v>183</v>
      </c>
      <c r="D3725" t="s">
        <v>3717</v>
      </c>
      <c r="E3725">
        <v>12586300.8133769</v>
      </c>
      <c r="F3725">
        <f t="shared" si="299"/>
        <v>15.166666666666666</v>
      </c>
      <c r="G3725">
        <f t="shared" si="300"/>
        <v>7.0998981072007954</v>
      </c>
    </row>
    <row r="3726" spans="2:7" x14ac:dyDescent="0.25">
      <c r="B3726">
        <v>16</v>
      </c>
      <c r="C3726">
        <v>184</v>
      </c>
      <c r="D3726" t="s">
        <v>3718</v>
      </c>
      <c r="E3726">
        <v>12892933.1891619</v>
      </c>
      <c r="F3726">
        <f t="shared" si="299"/>
        <v>15.25</v>
      </c>
      <c r="G3726">
        <f t="shared" si="300"/>
        <v>7.110351732167338</v>
      </c>
    </row>
    <row r="3727" spans="2:7" x14ac:dyDescent="0.25">
      <c r="B3727">
        <v>16</v>
      </c>
      <c r="C3727">
        <v>185</v>
      </c>
      <c r="D3727" t="s">
        <v>3719</v>
      </c>
      <c r="E3727">
        <v>11089759.601164101</v>
      </c>
      <c r="F3727">
        <f t="shared" si="299"/>
        <v>15.333333333333334</v>
      </c>
      <c r="G3727">
        <f t="shared" si="300"/>
        <v>7.0449221318101616</v>
      </c>
    </row>
    <row r="3728" spans="2:7" x14ac:dyDescent="0.25">
      <c r="B3728">
        <v>16</v>
      </c>
      <c r="C3728">
        <v>186</v>
      </c>
      <c r="D3728" t="s">
        <v>3720</v>
      </c>
      <c r="E3728">
        <v>11870255.694449401</v>
      </c>
      <c r="F3728">
        <f t="shared" si="299"/>
        <v>15.416666666666666</v>
      </c>
      <c r="G3728">
        <f t="shared" si="300"/>
        <v>7.0744600740929569</v>
      </c>
    </row>
    <row r="3729" spans="2:7" x14ac:dyDescent="0.25">
      <c r="B3729">
        <v>16</v>
      </c>
      <c r="C3729">
        <v>187</v>
      </c>
      <c r="D3729" t="s">
        <v>3721</v>
      </c>
      <c r="E3729">
        <v>10641383.0906088</v>
      </c>
      <c r="F3729">
        <f t="shared" si="299"/>
        <v>15.5</v>
      </c>
      <c r="G3729">
        <f t="shared" si="300"/>
        <v>7.0269980781077495</v>
      </c>
    </row>
    <row r="3730" spans="2:7" x14ac:dyDescent="0.25">
      <c r="B3730">
        <v>16</v>
      </c>
      <c r="C3730">
        <v>188</v>
      </c>
      <c r="D3730" t="s">
        <v>3722</v>
      </c>
      <c r="E3730">
        <v>9166054.5608451609</v>
      </c>
      <c r="F3730">
        <f t="shared" si="299"/>
        <v>15.583333333333334</v>
      </c>
      <c r="G3730">
        <f t="shared" si="300"/>
        <v>6.9621824380498829</v>
      </c>
    </row>
    <row r="3731" spans="2:7" x14ac:dyDescent="0.25">
      <c r="B3731">
        <v>16</v>
      </c>
      <c r="C3731">
        <v>189</v>
      </c>
      <c r="D3731" t="s">
        <v>3723</v>
      </c>
      <c r="E3731">
        <v>8576127.1432857495</v>
      </c>
      <c r="F3731">
        <f t="shared" ref="F3731:F3794" si="301">(C3731-1)*5/60</f>
        <v>15.666666666666666</v>
      </c>
      <c r="G3731">
        <f t="shared" ref="G3731:G3794" si="302">LOG10(E3731)</f>
        <v>6.9332912109235671</v>
      </c>
    </row>
    <row r="3732" spans="2:7" x14ac:dyDescent="0.25">
      <c r="B3732">
        <v>16</v>
      </c>
      <c r="C3732">
        <v>190</v>
      </c>
      <c r="D3732" t="s">
        <v>3724</v>
      </c>
      <c r="E3732">
        <v>10244367.2626257</v>
      </c>
      <c r="F3732">
        <f t="shared" si="301"/>
        <v>15.75</v>
      </c>
      <c r="G3732">
        <f t="shared" si="302"/>
        <v>7.0104851396199628</v>
      </c>
    </row>
    <row r="3733" spans="2:7" x14ac:dyDescent="0.25">
      <c r="B3733">
        <v>16</v>
      </c>
      <c r="C3733">
        <v>191</v>
      </c>
      <c r="D3733" t="s">
        <v>3725</v>
      </c>
      <c r="E3733">
        <v>12180006.7222255</v>
      </c>
      <c r="F3733">
        <f t="shared" si="301"/>
        <v>15.833333333333334</v>
      </c>
      <c r="G3733">
        <f t="shared" si="302"/>
        <v>7.0856475279868922</v>
      </c>
    </row>
    <row r="3734" spans="2:7" x14ac:dyDescent="0.25">
      <c r="B3734">
        <v>16</v>
      </c>
      <c r="C3734">
        <v>192</v>
      </c>
      <c r="D3734" t="s">
        <v>3726</v>
      </c>
      <c r="E3734">
        <v>11562924.590196401</v>
      </c>
      <c r="F3734">
        <f t="shared" si="301"/>
        <v>15.916666666666666</v>
      </c>
      <c r="G3734">
        <f t="shared" si="302"/>
        <v>7.0630676933184446</v>
      </c>
    </row>
    <row r="3735" spans="2:7" x14ac:dyDescent="0.25">
      <c r="B3735">
        <v>16</v>
      </c>
      <c r="C3735">
        <v>193</v>
      </c>
      <c r="D3735" t="s">
        <v>3727</v>
      </c>
      <c r="E3735">
        <v>12772539.760853101</v>
      </c>
      <c r="F3735">
        <f t="shared" si="301"/>
        <v>16</v>
      </c>
      <c r="G3735">
        <f t="shared" si="302"/>
        <v>7.1062772633129798</v>
      </c>
    </row>
    <row r="3736" spans="2:7" x14ac:dyDescent="0.25">
      <c r="B3736">
        <v>16</v>
      </c>
      <c r="C3736">
        <v>194</v>
      </c>
      <c r="D3736" t="s">
        <v>3728</v>
      </c>
      <c r="E3736">
        <v>10031205.325919401</v>
      </c>
      <c r="F3736">
        <f t="shared" si="301"/>
        <v>16.083333333333332</v>
      </c>
      <c r="G3736">
        <f t="shared" si="302"/>
        <v>7.0013531199541355</v>
      </c>
    </row>
    <row r="3737" spans="2:7" x14ac:dyDescent="0.25">
      <c r="B3737">
        <v>16</v>
      </c>
      <c r="C3737">
        <v>195</v>
      </c>
      <c r="D3737" t="s">
        <v>3729</v>
      </c>
      <c r="E3737">
        <v>12425448.1022173</v>
      </c>
      <c r="F3737">
        <f t="shared" si="301"/>
        <v>16.166666666666668</v>
      </c>
      <c r="G3737">
        <f t="shared" si="302"/>
        <v>7.094312059764416</v>
      </c>
    </row>
    <row r="3738" spans="2:7" x14ac:dyDescent="0.25">
      <c r="B3738">
        <v>16</v>
      </c>
      <c r="C3738">
        <v>196</v>
      </c>
      <c r="D3738" t="s">
        <v>3730</v>
      </c>
      <c r="E3738">
        <v>12866324.0609271</v>
      </c>
      <c r="F3738">
        <f t="shared" si="301"/>
        <v>16.25</v>
      </c>
      <c r="G3738">
        <f t="shared" si="302"/>
        <v>7.1094544856699811</v>
      </c>
    </row>
    <row r="3739" spans="2:7" x14ac:dyDescent="0.25">
      <c r="B3739">
        <v>16</v>
      </c>
      <c r="C3739">
        <v>197</v>
      </c>
      <c r="D3739" t="s">
        <v>3731</v>
      </c>
      <c r="E3739">
        <v>13355593.908433599</v>
      </c>
      <c r="F3739">
        <f t="shared" si="301"/>
        <v>16.333333333333332</v>
      </c>
      <c r="G3739">
        <f t="shared" si="302"/>
        <v>7.1256632053802615</v>
      </c>
    </row>
    <row r="3740" spans="2:7" x14ac:dyDescent="0.25">
      <c r="B3740">
        <v>16</v>
      </c>
      <c r="C3740">
        <v>198</v>
      </c>
      <c r="D3740" t="s">
        <v>3732</v>
      </c>
      <c r="E3740">
        <v>13575367.569168299</v>
      </c>
      <c r="F3740">
        <f t="shared" si="301"/>
        <v>16.416666666666668</v>
      </c>
      <c r="G3740">
        <f t="shared" si="302"/>
        <v>7.1327515974579647</v>
      </c>
    </row>
    <row r="3741" spans="2:7" x14ac:dyDescent="0.25">
      <c r="B3741">
        <v>16</v>
      </c>
      <c r="C3741">
        <v>199</v>
      </c>
      <c r="D3741" t="s">
        <v>3733</v>
      </c>
      <c r="E3741">
        <v>12165930.2389789</v>
      </c>
      <c r="F3741">
        <f t="shared" si="301"/>
        <v>16.5</v>
      </c>
      <c r="G3741">
        <f t="shared" si="302"/>
        <v>7.0851453218331857</v>
      </c>
    </row>
    <row r="3742" spans="2:7" x14ac:dyDescent="0.25">
      <c r="B3742">
        <v>16</v>
      </c>
      <c r="C3742">
        <v>200</v>
      </c>
      <c r="D3742" t="s">
        <v>3734</v>
      </c>
      <c r="E3742">
        <v>11072272.100761199</v>
      </c>
      <c r="F3742">
        <f t="shared" si="301"/>
        <v>16.583333333333332</v>
      </c>
      <c r="G3742">
        <f t="shared" si="302"/>
        <v>7.0442367500179452</v>
      </c>
    </row>
    <row r="3743" spans="2:7" x14ac:dyDescent="0.25">
      <c r="B3743">
        <v>16</v>
      </c>
      <c r="C3743">
        <v>201</v>
      </c>
      <c r="D3743" t="s">
        <v>3735</v>
      </c>
      <c r="E3743">
        <v>10337555.0489127</v>
      </c>
      <c r="F3743">
        <f t="shared" si="301"/>
        <v>16.666666666666668</v>
      </c>
      <c r="G3743">
        <f t="shared" si="302"/>
        <v>7.0144178352450401</v>
      </c>
    </row>
    <row r="3744" spans="2:7" x14ac:dyDescent="0.25">
      <c r="B3744">
        <v>16</v>
      </c>
      <c r="C3744">
        <v>202</v>
      </c>
      <c r="D3744" t="s">
        <v>3736</v>
      </c>
      <c r="E3744">
        <v>16542527.6800674</v>
      </c>
      <c r="F3744">
        <f t="shared" si="301"/>
        <v>16.75</v>
      </c>
      <c r="G3744">
        <f t="shared" si="302"/>
        <v>7.2186018700069114</v>
      </c>
    </row>
    <row r="3745" spans="2:7" x14ac:dyDescent="0.25">
      <c r="B3745">
        <v>16</v>
      </c>
      <c r="C3745">
        <v>203</v>
      </c>
      <c r="D3745" t="s">
        <v>3737</v>
      </c>
      <c r="E3745">
        <v>13601011.519182401</v>
      </c>
      <c r="F3745">
        <f t="shared" si="301"/>
        <v>16.833333333333332</v>
      </c>
      <c r="G3745">
        <f t="shared" si="302"/>
        <v>7.1335712084337022</v>
      </c>
    </row>
    <row r="3746" spans="2:7" x14ac:dyDescent="0.25">
      <c r="B3746">
        <v>16</v>
      </c>
      <c r="C3746">
        <v>204</v>
      </c>
      <c r="D3746" t="s">
        <v>3738</v>
      </c>
      <c r="E3746">
        <v>10834251.6740645</v>
      </c>
      <c r="F3746">
        <f t="shared" si="301"/>
        <v>16.916666666666668</v>
      </c>
      <c r="G3746">
        <f t="shared" si="302"/>
        <v>7.0347989198046212</v>
      </c>
    </row>
    <row r="3747" spans="2:7" x14ac:dyDescent="0.25">
      <c r="B3747">
        <v>16</v>
      </c>
      <c r="C3747">
        <v>205</v>
      </c>
      <c r="D3747" t="s">
        <v>3739</v>
      </c>
      <c r="E3747">
        <v>7138970.6242228998</v>
      </c>
      <c r="F3747">
        <f t="shared" si="301"/>
        <v>17</v>
      </c>
      <c r="G3747">
        <f t="shared" si="302"/>
        <v>6.8536355949066063</v>
      </c>
    </row>
    <row r="3748" spans="2:7" x14ac:dyDescent="0.25">
      <c r="B3748">
        <v>16</v>
      </c>
      <c r="C3748">
        <v>206</v>
      </c>
      <c r="D3748" t="s">
        <v>3740</v>
      </c>
      <c r="E3748">
        <v>13280432.854300199</v>
      </c>
      <c r="F3748">
        <f t="shared" si="301"/>
        <v>17.083333333333332</v>
      </c>
      <c r="G3748">
        <f t="shared" si="302"/>
        <v>7.1232122303912195</v>
      </c>
    </row>
    <row r="3749" spans="2:7" x14ac:dyDescent="0.25">
      <c r="B3749">
        <v>16</v>
      </c>
      <c r="C3749">
        <v>207</v>
      </c>
      <c r="D3749" t="s">
        <v>3741</v>
      </c>
      <c r="E3749">
        <v>12309982.1493042</v>
      </c>
      <c r="F3749">
        <f t="shared" si="301"/>
        <v>17.166666666666668</v>
      </c>
      <c r="G3749">
        <f t="shared" si="302"/>
        <v>7.0902574231616731</v>
      </c>
    </row>
    <row r="3750" spans="2:7" x14ac:dyDescent="0.25">
      <c r="B3750">
        <v>16</v>
      </c>
      <c r="C3750">
        <v>208</v>
      </c>
      <c r="D3750" t="s">
        <v>3742</v>
      </c>
      <c r="E3750">
        <v>11451638.843358001</v>
      </c>
      <c r="F3750">
        <f t="shared" si="301"/>
        <v>17.25</v>
      </c>
      <c r="G3750">
        <f t="shared" si="302"/>
        <v>7.0588676429812409</v>
      </c>
    </row>
    <row r="3751" spans="2:7" x14ac:dyDescent="0.25">
      <c r="B3751">
        <v>16</v>
      </c>
      <c r="C3751">
        <v>209</v>
      </c>
      <c r="D3751" t="s">
        <v>3743</v>
      </c>
      <c r="E3751">
        <v>14349468.6497391</v>
      </c>
      <c r="F3751">
        <f t="shared" si="301"/>
        <v>17.333333333333332</v>
      </c>
      <c r="G3751">
        <f t="shared" si="302"/>
        <v>7.1568358197627848</v>
      </c>
    </row>
    <row r="3752" spans="2:7" x14ac:dyDescent="0.25">
      <c r="B3752">
        <v>16</v>
      </c>
      <c r="C3752">
        <v>210</v>
      </c>
      <c r="D3752" t="s">
        <v>3744</v>
      </c>
      <c r="E3752">
        <v>10635338.557101</v>
      </c>
      <c r="F3752">
        <f t="shared" si="301"/>
        <v>17.416666666666668</v>
      </c>
      <c r="G3752">
        <f t="shared" si="302"/>
        <v>7.0267513194517681</v>
      </c>
    </row>
    <row r="3753" spans="2:7" x14ac:dyDescent="0.25">
      <c r="B3753">
        <v>16</v>
      </c>
      <c r="C3753">
        <v>211</v>
      </c>
      <c r="D3753" t="s">
        <v>3745</v>
      </c>
      <c r="E3753">
        <v>8109418.4161804803</v>
      </c>
      <c r="F3753">
        <f t="shared" si="301"/>
        <v>17.5</v>
      </c>
      <c r="G3753">
        <f t="shared" si="302"/>
        <v>6.9089897089953158</v>
      </c>
    </row>
    <row r="3754" spans="2:7" x14ac:dyDescent="0.25">
      <c r="B3754">
        <v>16</v>
      </c>
      <c r="C3754">
        <v>212</v>
      </c>
      <c r="D3754" t="s">
        <v>3746</v>
      </c>
      <c r="E3754">
        <v>8250916.6715270597</v>
      </c>
      <c r="F3754">
        <f t="shared" si="301"/>
        <v>17.583333333333332</v>
      </c>
      <c r="G3754">
        <f t="shared" si="302"/>
        <v>6.9165022010675585</v>
      </c>
    </row>
    <row r="3755" spans="2:7" x14ac:dyDescent="0.25">
      <c r="B3755">
        <v>16</v>
      </c>
      <c r="C3755">
        <v>213</v>
      </c>
      <c r="D3755" t="s">
        <v>3747</v>
      </c>
      <c r="E3755">
        <v>11360962.704173701</v>
      </c>
      <c r="F3755">
        <f t="shared" si="301"/>
        <v>17.666666666666668</v>
      </c>
      <c r="G3755">
        <f t="shared" si="302"/>
        <v>7.0554151341386886</v>
      </c>
    </row>
    <row r="3756" spans="2:7" x14ac:dyDescent="0.25">
      <c r="B3756">
        <v>16</v>
      </c>
      <c r="C3756">
        <v>214</v>
      </c>
      <c r="D3756" t="s">
        <v>3748</v>
      </c>
      <c r="E3756">
        <v>13871913.846071299</v>
      </c>
      <c r="F3756">
        <f t="shared" si="301"/>
        <v>17.75</v>
      </c>
      <c r="G3756">
        <f t="shared" si="302"/>
        <v>7.1421363828792499</v>
      </c>
    </row>
    <row r="3757" spans="2:7" x14ac:dyDescent="0.25">
      <c r="B3757">
        <v>16</v>
      </c>
      <c r="C3757">
        <v>215</v>
      </c>
      <c r="D3757" t="s">
        <v>3749</v>
      </c>
      <c r="E3757">
        <v>11753265.441694001</v>
      </c>
      <c r="F3757">
        <f t="shared" si="301"/>
        <v>17.833333333333332</v>
      </c>
      <c r="G3757">
        <f t="shared" si="302"/>
        <v>7.0701585445894022</v>
      </c>
    </row>
    <row r="3758" spans="2:7" x14ac:dyDescent="0.25">
      <c r="B3758">
        <v>16</v>
      </c>
      <c r="C3758">
        <v>216</v>
      </c>
      <c r="D3758" t="s">
        <v>3750</v>
      </c>
      <c r="E3758">
        <v>11745312.545745101</v>
      </c>
      <c r="F3758">
        <f t="shared" si="301"/>
        <v>17.916666666666668</v>
      </c>
      <c r="G3758">
        <f t="shared" si="302"/>
        <v>7.0698645779536777</v>
      </c>
    </row>
    <row r="3759" spans="2:7" x14ac:dyDescent="0.25">
      <c r="B3759">
        <v>16</v>
      </c>
      <c r="C3759">
        <v>217</v>
      </c>
      <c r="D3759" t="s">
        <v>3751</v>
      </c>
      <c r="E3759">
        <v>8034201.0594075397</v>
      </c>
      <c r="F3759">
        <f t="shared" si="301"/>
        <v>18</v>
      </c>
      <c r="G3759">
        <f t="shared" si="302"/>
        <v>6.90494269594166</v>
      </c>
    </row>
    <row r="3760" spans="2:7" x14ac:dyDescent="0.25">
      <c r="B3760">
        <v>16</v>
      </c>
      <c r="C3760">
        <v>218</v>
      </c>
      <c r="D3760" t="s">
        <v>3752</v>
      </c>
      <c r="E3760">
        <v>9149469.7069568504</v>
      </c>
      <c r="F3760">
        <f t="shared" si="301"/>
        <v>18.083333333333332</v>
      </c>
      <c r="G3760">
        <f t="shared" si="302"/>
        <v>6.9613959235728569</v>
      </c>
    </row>
    <row r="3761" spans="2:7" x14ac:dyDescent="0.25">
      <c r="B3761">
        <v>16</v>
      </c>
      <c r="C3761">
        <v>219</v>
      </c>
      <c r="D3761" t="s">
        <v>3753</v>
      </c>
      <c r="E3761">
        <v>10428732.439448901</v>
      </c>
      <c r="F3761">
        <f t="shared" si="301"/>
        <v>18.166666666666668</v>
      </c>
      <c r="G3761">
        <f t="shared" si="302"/>
        <v>7.018231525300318</v>
      </c>
    </row>
    <row r="3762" spans="2:7" x14ac:dyDescent="0.25">
      <c r="B3762">
        <v>16</v>
      </c>
      <c r="C3762">
        <v>220</v>
      </c>
      <c r="D3762" t="s">
        <v>3754</v>
      </c>
      <c r="E3762">
        <v>10922769.352570901</v>
      </c>
      <c r="F3762">
        <f t="shared" si="301"/>
        <v>18.25</v>
      </c>
      <c r="G3762">
        <f t="shared" si="302"/>
        <v>7.0383327630994259</v>
      </c>
    </row>
    <row r="3763" spans="2:7" x14ac:dyDescent="0.25">
      <c r="B3763">
        <v>16</v>
      </c>
      <c r="C3763">
        <v>221</v>
      </c>
      <c r="D3763" t="s">
        <v>3755</v>
      </c>
      <c r="E3763">
        <v>14289670.5599037</v>
      </c>
      <c r="F3763">
        <f t="shared" si="301"/>
        <v>18.333333333333332</v>
      </c>
      <c r="G3763">
        <f t="shared" si="302"/>
        <v>7.1550222164980957</v>
      </c>
    </row>
    <row r="3764" spans="2:7" x14ac:dyDescent="0.25">
      <c r="B3764">
        <v>16</v>
      </c>
      <c r="C3764">
        <v>222</v>
      </c>
      <c r="D3764" t="s">
        <v>3756</v>
      </c>
      <c r="E3764">
        <v>11334738.153866</v>
      </c>
      <c r="F3764">
        <f t="shared" si="301"/>
        <v>18.416666666666668</v>
      </c>
      <c r="G3764">
        <f t="shared" si="302"/>
        <v>7.0544114918516314</v>
      </c>
    </row>
    <row r="3765" spans="2:7" x14ac:dyDescent="0.25">
      <c r="B3765">
        <v>16</v>
      </c>
      <c r="C3765">
        <v>223</v>
      </c>
      <c r="D3765" t="s">
        <v>3757</v>
      </c>
      <c r="E3765">
        <v>9396369.7988195699</v>
      </c>
      <c r="F3765">
        <f t="shared" si="301"/>
        <v>18.5</v>
      </c>
      <c r="G3765">
        <f t="shared" si="302"/>
        <v>6.9729601003178328</v>
      </c>
    </row>
    <row r="3766" spans="2:7" x14ac:dyDescent="0.25">
      <c r="B3766">
        <v>16</v>
      </c>
      <c r="C3766">
        <v>224</v>
      </c>
      <c r="D3766" t="s">
        <v>3758</v>
      </c>
      <c r="E3766">
        <v>11410803.512234099</v>
      </c>
      <c r="F3766">
        <f t="shared" si="301"/>
        <v>18.583333333333332</v>
      </c>
      <c r="G3766">
        <f t="shared" si="302"/>
        <v>7.0573162271213494</v>
      </c>
    </row>
    <row r="3767" spans="2:7" x14ac:dyDescent="0.25">
      <c r="B3767">
        <v>16</v>
      </c>
      <c r="C3767">
        <v>225</v>
      </c>
      <c r="D3767" t="s">
        <v>3759</v>
      </c>
      <c r="E3767">
        <v>10886891.287461201</v>
      </c>
      <c r="F3767">
        <f t="shared" si="301"/>
        <v>18.666666666666668</v>
      </c>
      <c r="G3767">
        <f t="shared" si="302"/>
        <v>7.0369038862350495</v>
      </c>
    </row>
    <row r="3768" spans="2:7" x14ac:dyDescent="0.25">
      <c r="B3768">
        <v>16</v>
      </c>
      <c r="C3768">
        <v>226</v>
      </c>
      <c r="D3768" t="s">
        <v>3760</v>
      </c>
      <c r="E3768">
        <v>11169911.0190455</v>
      </c>
      <c r="F3768">
        <f t="shared" si="301"/>
        <v>18.75</v>
      </c>
      <c r="G3768">
        <f t="shared" si="302"/>
        <v>7.0480497134834286</v>
      </c>
    </row>
    <row r="3769" spans="2:7" x14ac:dyDescent="0.25">
      <c r="B3769">
        <v>16</v>
      </c>
      <c r="C3769">
        <v>227</v>
      </c>
      <c r="D3769" t="s">
        <v>3761</v>
      </c>
      <c r="E3769">
        <v>10023681.9240305</v>
      </c>
      <c r="F3769">
        <f t="shared" si="301"/>
        <v>18.833333333333332</v>
      </c>
      <c r="G3769">
        <f t="shared" si="302"/>
        <v>7.0010272769775046</v>
      </c>
    </row>
    <row r="3770" spans="2:7" x14ac:dyDescent="0.25">
      <c r="B3770">
        <v>16</v>
      </c>
      <c r="C3770">
        <v>228</v>
      </c>
      <c r="D3770" t="s">
        <v>3762</v>
      </c>
      <c r="E3770">
        <v>11772537.003892099</v>
      </c>
      <c r="F3770">
        <f t="shared" si="301"/>
        <v>18.916666666666668</v>
      </c>
      <c r="G3770">
        <f t="shared" si="302"/>
        <v>7.0708700642080613</v>
      </c>
    </row>
    <row r="3771" spans="2:7" x14ac:dyDescent="0.25">
      <c r="B3771">
        <v>16</v>
      </c>
      <c r="C3771">
        <v>229</v>
      </c>
      <c r="D3771" t="s">
        <v>3763</v>
      </c>
      <c r="E3771">
        <v>11067971.792591</v>
      </c>
      <c r="F3771">
        <f t="shared" si="301"/>
        <v>19</v>
      </c>
      <c r="G3771">
        <f t="shared" si="302"/>
        <v>7.0440680436440424</v>
      </c>
    </row>
    <row r="3772" spans="2:7" x14ac:dyDescent="0.25">
      <c r="B3772">
        <v>16</v>
      </c>
      <c r="C3772">
        <v>230</v>
      </c>
      <c r="D3772" t="s">
        <v>3764</v>
      </c>
      <c r="E3772">
        <v>8605415.9813227002</v>
      </c>
      <c r="F3772">
        <f t="shared" si="301"/>
        <v>19.083333333333332</v>
      </c>
      <c r="G3772">
        <f t="shared" si="302"/>
        <v>6.9347718687398707</v>
      </c>
    </row>
    <row r="3773" spans="2:7" x14ac:dyDescent="0.25">
      <c r="B3773">
        <v>16</v>
      </c>
      <c r="C3773">
        <v>231</v>
      </c>
      <c r="D3773" t="s">
        <v>3765</v>
      </c>
      <c r="E3773">
        <v>10353931.929182701</v>
      </c>
      <c r="F3773">
        <f t="shared" si="301"/>
        <v>19.166666666666668</v>
      </c>
      <c r="G3773">
        <f t="shared" si="302"/>
        <v>7.0151053054326331</v>
      </c>
    </row>
    <row r="3774" spans="2:7" x14ac:dyDescent="0.25">
      <c r="B3774">
        <v>16</v>
      </c>
      <c r="C3774">
        <v>232</v>
      </c>
      <c r="D3774" t="s">
        <v>3766</v>
      </c>
      <c r="E3774">
        <v>12573884.6575235</v>
      </c>
      <c r="F3774">
        <f t="shared" si="301"/>
        <v>19.25</v>
      </c>
      <c r="G3774">
        <f t="shared" si="302"/>
        <v>7.0994694721720482</v>
      </c>
    </row>
    <row r="3775" spans="2:7" x14ac:dyDescent="0.25">
      <c r="B3775">
        <v>16</v>
      </c>
      <c r="C3775">
        <v>233</v>
      </c>
      <c r="D3775" t="s">
        <v>3767</v>
      </c>
      <c r="E3775">
        <v>12665277.9697168</v>
      </c>
      <c r="F3775">
        <f t="shared" si="301"/>
        <v>19.333333333333332</v>
      </c>
      <c r="G3775">
        <f t="shared" si="302"/>
        <v>7.1026147258588512</v>
      </c>
    </row>
    <row r="3776" spans="2:7" x14ac:dyDescent="0.25">
      <c r="B3776">
        <v>16</v>
      </c>
      <c r="C3776">
        <v>234</v>
      </c>
      <c r="D3776" t="s">
        <v>3768</v>
      </c>
      <c r="E3776">
        <v>11321787.487217899</v>
      </c>
      <c r="F3776">
        <f t="shared" si="301"/>
        <v>19.416666666666668</v>
      </c>
      <c r="G3776">
        <f t="shared" si="302"/>
        <v>7.053914998809061</v>
      </c>
    </row>
    <row r="3777" spans="2:7" x14ac:dyDescent="0.25">
      <c r="B3777">
        <v>16</v>
      </c>
      <c r="C3777">
        <v>235</v>
      </c>
      <c r="D3777" t="s">
        <v>3769</v>
      </c>
      <c r="E3777">
        <v>10446719.027423199</v>
      </c>
      <c r="F3777">
        <f t="shared" si="301"/>
        <v>19.5</v>
      </c>
      <c r="G3777">
        <f t="shared" si="302"/>
        <v>7.0189799141771694</v>
      </c>
    </row>
    <row r="3778" spans="2:7" x14ac:dyDescent="0.25">
      <c r="B3778">
        <v>17</v>
      </c>
      <c r="C3778">
        <v>1</v>
      </c>
      <c r="D3778" t="s">
        <v>3770</v>
      </c>
      <c r="E3778">
        <v>2740000.9195886198</v>
      </c>
      <c r="F3778">
        <f t="shared" si="301"/>
        <v>0</v>
      </c>
      <c r="G3778">
        <f t="shared" si="302"/>
        <v>6.4377507085766643</v>
      </c>
    </row>
    <row r="3779" spans="2:7" x14ac:dyDescent="0.25">
      <c r="B3779">
        <v>17</v>
      </c>
      <c r="C3779">
        <v>2</v>
      </c>
      <c r="D3779" t="s">
        <v>3771</v>
      </c>
      <c r="E3779">
        <v>2532091.1616547802</v>
      </c>
      <c r="F3779">
        <f t="shared" si="301"/>
        <v>8.3333333333333329E-2</v>
      </c>
      <c r="G3779">
        <f t="shared" si="302"/>
        <v>6.4034793373212002</v>
      </c>
    </row>
    <row r="3780" spans="2:7" x14ac:dyDescent="0.25">
      <c r="B3780">
        <v>17</v>
      </c>
      <c r="C3780">
        <v>3</v>
      </c>
      <c r="D3780" t="s">
        <v>3772</v>
      </c>
      <c r="E3780">
        <v>2372839.7849026299</v>
      </c>
      <c r="F3780">
        <f t="shared" si="301"/>
        <v>0.16666666666666666</v>
      </c>
      <c r="G3780">
        <f t="shared" si="302"/>
        <v>6.3752684154690433</v>
      </c>
    </row>
    <row r="3781" spans="2:7" x14ac:dyDescent="0.25">
      <c r="B3781">
        <v>17</v>
      </c>
      <c r="C3781">
        <v>4</v>
      </c>
      <c r="D3781" t="s">
        <v>3773</v>
      </c>
      <c r="E3781">
        <v>2130932.2784221298</v>
      </c>
      <c r="F3781">
        <f t="shared" si="301"/>
        <v>0.25</v>
      </c>
      <c r="G3781">
        <f t="shared" si="302"/>
        <v>6.3285696479427722</v>
      </c>
    </row>
    <row r="3782" spans="2:7" x14ac:dyDescent="0.25">
      <c r="B3782">
        <v>17</v>
      </c>
      <c r="C3782">
        <v>5</v>
      </c>
      <c r="D3782" t="s">
        <v>3774</v>
      </c>
      <c r="E3782">
        <v>2227673.0280635902</v>
      </c>
      <c r="F3782">
        <f t="shared" si="301"/>
        <v>0.33333333333333331</v>
      </c>
      <c r="G3782">
        <f t="shared" si="302"/>
        <v>6.3478514465876179</v>
      </c>
    </row>
    <row r="3783" spans="2:7" x14ac:dyDescent="0.25">
      <c r="B3783">
        <v>17</v>
      </c>
      <c r="C3783">
        <v>6</v>
      </c>
      <c r="D3783" t="s">
        <v>3775</v>
      </c>
      <c r="E3783">
        <v>2060275.84990117</v>
      </c>
      <c r="F3783">
        <f t="shared" si="301"/>
        <v>0.41666666666666669</v>
      </c>
      <c r="G3783">
        <f t="shared" si="302"/>
        <v>6.3139253718592263</v>
      </c>
    </row>
    <row r="3784" spans="2:7" x14ac:dyDescent="0.25">
      <c r="B3784">
        <v>17</v>
      </c>
      <c r="C3784">
        <v>7</v>
      </c>
      <c r="D3784" t="s">
        <v>3776</v>
      </c>
      <c r="E3784">
        <v>2277544.4212981202</v>
      </c>
      <c r="F3784">
        <f t="shared" si="301"/>
        <v>0.5</v>
      </c>
      <c r="G3784">
        <f t="shared" si="302"/>
        <v>6.3574668562208938</v>
      </c>
    </row>
    <row r="3785" spans="2:7" x14ac:dyDescent="0.25">
      <c r="B3785">
        <v>17</v>
      </c>
      <c r="C3785">
        <v>8</v>
      </c>
      <c r="D3785" t="s">
        <v>3777</v>
      </c>
      <c r="E3785">
        <v>2531339.91006919</v>
      </c>
      <c r="F3785">
        <f t="shared" si="301"/>
        <v>0.58333333333333337</v>
      </c>
      <c r="G3785">
        <f t="shared" si="302"/>
        <v>6.4033504664366498</v>
      </c>
    </row>
    <row r="3786" spans="2:7" x14ac:dyDescent="0.25">
      <c r="B3786">
        <v>17</v>
      </c>
      <c r="C3786">
        <v>9</v>
      </c>
      <c r="D3786" t="s">
        <v>3778</v>
      </c>
      <c r="E3786">
        <v>2027983.51123532</v>
      </c>
      <c r="F3786">
        <f t="shared" si="301"/>
        <v>0.66666666666666663</v>
      </c>
      <c r="G3786">
        <f t="shared" si="302"/>
        <v>6.3070644195919563</v>
      </c>
    </row>
    <row r="3787" spans="2:7" x14ac:dyDescent="0.25">
      <c r="B3787">
        <v>17</v>
      </c>
      <c r="C3787">
        <v>10</v>
      </c>
      <c r="D3787" t="s">
        <v>3779</v>
      </c>
      <c r="E3787">
        <v>2121586.0896269502</v>
      </c>
      <c r="F3787">
        <f t="shared" si="301"/>
        <v>0.75</v>
      </c>
      <c r="G3787">
        <f t="shared" si="302"/>
        <v>6.3266606592425614</v>
      </c>
    </row>
    <row r="3788" spans="2:7" x14ac:dyDescent="0.25">
      <c r="B3788">
        <v>17</v>
      </c>
      <c r="C3788">
        <v>11</v>
      </c>
      <c r="D3788" t="s">
        <v>3780</v>
      </c>
      <c r="E3788">
        <v>1993219.12280475</v>
      </c>
      <c r="F3788">
        <f t="shared" si="301"/>
        <v>0.83333333333333337</v>
      </c>
      <c r="G3788">
        <f t="shared" si="302"/>
        <v>6.2995550451098676</v>
      </c>
    </row>
    <row r="3789" spans="2:7" x14ac:dyDescent="0.25">
      <c r="B3789">
        <v>17</v>
      </c>
      <c r="C3789">
        <v>12</v>
      </c>
      <c r="D3789" t="s">
        <v>3781</v>
      </c>
      <c r="E3789">
        <v>2245119.0027829101</v>
      </c>
      <c r="F3789">
        <f t="shared" si="301"/>
        <v>0.91666666666666663</v>
      </c>
      <c r="G3789">
        <f t="shared" si="302"/>
        <v>6.3512393657768538</v>
      </c>
    </row>
    <row r="3790" spans="2:7" x14ac:dyDescent="0.25">
      <c r="B3790">
        <v>17</v>
      </c>
      <c r="C3790">
        <v>13</v>
      </c>
      <c r="D3790" t="s">
        <v>3782</v>
      </c>
      <c r="E3790">
        <v>2638445.7713107299</v>
      </c>
      <c r="F3790">
        <f t="shared" si="301"/>
        <v>1</v>
      </c>
      <c r="G3790">
        <f t="shared" si="302"/>
        <v>6.4213481724329693</v>
      </c>
    </row>
    <row r="3791" spans="2:7" x14ac:dyDescent="0.25">
      <c r="B3791">
        <v>17</v>
      </c>
      <c r="C3791">
        <v>14</v>
      </c>
      <c r="D3791" t="s">
        <v>3783</v>
      </c>
      <c r="E3791">
        <v>2504713.31189101</v>
      </c>
      <c r="F3791">
        <f t="shared" si="301"/>
        <v>1.0833333333333333</v>
      </c>
      <c r="G3791">
        <f t="shared" si="302"/>
        <v>6.3987580239401929</v>
      </c>
    </row>
    <row r="3792" spans="2:7" x14ac:dyDescent="0.25">
      <c r="B3792">
        <v>17</v>
      </c>
      <c r="C3792">
        <v>15</v>
      </c>
      <c r="D3792" t="s">
        <v>3784</v>
      </c>
      <c r="E3792">
        <v>4013114.3109894302</v>
      </c>
      <c r="F3792">
        <f t="shared" si="301"/>
        <v>1.1666666666666667</v>
      </c>
      <c r="G3792">
        <f t="shared" si="302"/>
        <v>6.6034815305100354</v>
      </c>
    </row>
    <row r="3793" spans="2:7" x14ac:dyDescent="0.25">
      <c r="B3793">
        <v>17</v>
      </c>
      <c r="C3793">
        <v>16</v>
      </c>
      <c r="D3793" t="s">
        <v>3785</v>
      </c>
      <c r="E3793">
        <v>3562000.7920203102</v>
      </c>
      <c r="F3793">
        <f t="shared" si="301"/>
        <v>1.25</v>
      </c>
      <c r="G3793">
        <f t="shared" si="302"/>
        <v>6.5516940116937636</v>
      </c>
    </row>
    <row r="3794" spans="2:7" x14ac:dyDescent="0.25">
      <c r="B3794">
        <v>17</v>
      </c>
      <c r="C3794">
        <v>17</v>
      </c>
      <c r="D3794" t="s">
        <v>3786</v>
      </c>
      <c r="E3794">
        <v>3672028.8370489101</v>
      </c>
      <c r="F3794">
        <f t="shared" si="301"/>
        <v>1.3333333333333333</v>
      </c>
      <c r="G3794">
        <f t="shared" si="302"/>
        <v>6.5649060831288892</v>
      </c>
    </row>
    <row r="3795" spans="2:7" x14ac:dyDescent="0.25">
      <c r="B3795">
        <v>17</v>
      </c>
      <c r="C3795">
        <v>18</v>
      </c>
      <c r="D3795" t="s">
        <v>3787</v>
      </c>
      <c r="E3795">
        <v>3912942.9410856501</v>
      </c>
      <c r="F3795">
        <f t="shared" ref="F3795:F3858" si="303">(C3795-1)*5/60</f>
        <v>1.4166666666666667</v>
      </c>
      <c r="G3795">
        <f t="shared" ref="G3795:G3858" si="304">LOG10(E3795)</f>
        <v>6.5925035150225</v>
      </c>
    </row>
    <row r="3796" spans="2:7" x14ac:dyDescent="0.25">
      <c r="B3796">
        <v>17</v>
      </c>
      <c r="C3796">
        <v>19</v>
      </c>
      <c r="D3796" t="s">
        <v>3788</v>
      </c>
      <c r="E3796">
        <v>3981791.8912785701</v>
      </c>
      <c r="F3796">
        <f t="shared" si="303"/>
        <v>1.5</v>
      </c>
      <c r="G3796">
        <f t="shared" si="304"/>
        <v>6.6000785578432781</v>
      </c>
    </row>
    <row r="3797" spans="2:7" x14ac:dyDescent="0.25">
      <c r="B3797">
        <v>17</v>
      </c>
      <c r="C3797">
        <v>20</v>
      </c>
      <c r="D3797" t="s">
        <v>3789</v>
      </c>
      <c r="E3797">
        <v>4002905.7570910999</v>
      </c>
      <c r="F3797">
        <f t="shared" si="303"/>
        <v>1.5833333333333333</v>
      </c>
      <c r="G3797">
        <f t="shared" si="304"/>
        <v>6.6023753653593893</v>
      </c>
    </row>
    <row r="3798" spans="2:7" x14ac:dyDescent="0.25">
      <c r="B3798">
        <v>17</v>
      </c>
      <c r="C3798">
        <v>21</v>
      </c>
      <c r="D3798" t="s">
        <v>3790</v>
      </c>
      <c r="E3798">
        <v>3412512.8942954</v>
      </c>
      <c r="F3798">
        <f t="shared" si="303"/>
        <v>1.6666666666666667</v>
      </c>
      <c r="G3798">
        <f t="shared" si="304"/>
        <v>6.5330743010483028</v>
      </c>
    </row>
    <row r="3799" spans="2:7" x14ac:dyDescent="0.25">
      <c r="B3799">
        <v>17</v>
      </c>
      <c r="C3799">
        <v>22</v>
      </c>
      <c r="D3799" t="s">
        <v>3791</v>
      </c>
      <c r="E3799">
        <v>3743411.4392423299</v>
      </c>
      <c r="F3799">
        <f t="shared" si="303"/>
        <v>1.75</v>
      </c>
      <c r="G3799">
        <f t="shared" si="304"/>
        <v>6.5732675631476907</v>
      </c>
    </row>
    <row r="3800" spans="2:7" x14ac:dyDescent="0.25">
      <c r="B3800">
        <v>17</v>
      </c>
      <c r="C3800">
        <v>23</v>
      </c>
      <c r="D3800" t="s">
        <v>3792</v>
      </c>
      <c r="E3800">
        <v>3617318.7685264102</v>
      </c>
      <c r="F3800">
        <f t="shared" si="303"/>
        <v>1.8333333333333333</v>
      </c>
      <c r="G3800">
        <f t="shared" si="304"/>
        <v>6.5583867817259565</v>
      </c>
    </row>
    <row r="3801" spans="2:7" x14ac:dyDescent="0.25">
      <c r="B3801">
        <v>17</v>
      </c>
      <c r="C3801">
        <v>24</v>
      </c>
      <c r="D3801" t="s">
        <v>3793</v>
      </c>
      <c r="E3801">
        <v>3426423.4061001199</v>
      </c>
      <c r="F3801">
        <f t="shared" si="303"/>
        <v>1.9166666666666667</v>
      </c>
      <c r="G3801">
        <f t="shared" si="304"/>
        <v>6.5348410280898337</v>
      </c>
    </row>
    <row r="3802" spans="2:7" x14ac:dyDescent="0.25">
      <c r="B3802">
        <v>17</v>
      </c>
      <c r="C3802">
        <v>25</v>
      </c>
      <c r="D3802" t="s">
        <v>3794</v>
      </c>
      <c r="E3802">
        <v>3001307.1778668701</v>
      </c>
      <c r="F3802">
        <f t="shared" si="303"/>
        <v>2</v>
      </c>
      <c r="G3802">
        <f t="shared" si="304"/>
        <v>6.4773104468828366</v>
      </c>
    </row>
    <row r="3803" spans="2:7" x14ac:dyDescent="0.25">
      <c r="B3803">
        <v>17</v>
      </c>
      <c r="C3803">
        <v>26</v>
      </c>
      <c r="D3803" t="s">
        <v>3795</v>
      </c>
      <c r="E3803">
        <v>2669257.8110034498</v>
      </c>
      <c r="F3803">
        <f t="shared" si="303"/>
        <v>2.0833333333333335</v>
      </c>
      <c r="G3803">
        <f t="shared" si="304"/>
        <v>6.4263905222659155</v>
      </c>
    </row>
    <row r="3804" spans="2:7" x14ac:dyDescent="0.25">
      <c r="B3804">
        <v>17</v>
      </c>
      <c r="C3804">
        <v>27</v>
      </c>
      <c r="D3804" t="s">
        <v>3796</v>
      </c>
      <c r="E3804">
        <v>2197528.5506028198</v>
      </c>
      <c r="F3804">
        <f t="shared" si="303"/>
        <v>2.1666666666666665</v>
      </c>
      <c r="G3804">
        <f t="shared" si="304"/>
        <v>6.3419345261980107</v>
      </c>
    </row>
    <row r="3805" spans="2:7" x14ac:dyDescent="0.25">
      <c r="B3805">
        <v>17</v>
      </c>
      <c r="C3805">
        <v>28</v>
      </c>
      <c r="D3805" t="s">
        <v>3797</v>
      </c>
      <c r="E3805">
        <v>2507481.6838040999</v>
      </c>
      <c r="F3805">
        <f t="shared" si="303"/>
        <v>2.25</v>
      </c>
      <c r="G3805">
        <f t="shared" si="304"/>
        <v>6.3992377693487423</v>
      </c>
    </row>
    <row r="3806" spans="2:7" x14ac:dyDescent="0.25">
      <c r="B3806">
        <v>17</v>
      </c>
      <c r="C3806">
        <v>29</v>
      </c>
      <c r="D3806" t="s">
        <v>3798</v>
      </c>
      <c r="E3806">
        <v>2357229.3528487901</v>
      </c>
      <c r="F3806">
        <f t="shared" si="303"/>
        <v>2.3333333333333335</v>
      </c>
      <c r="G3806">
        <f t="shared" si="304"/>
        <v>6.3724018404075373</v>
      </c>
    </row>
    <row r="3807" spans="2:7" x14ac:dyDescent="0.25">
      <c r="B3807">
        <v>17</v>
      </c>
      <c r="C3807">
        <v>30</v>
      </c>
      <c r="D3807" t="s">
        <v>3799</v>
      </c>
      <c r="E3807">
        <v>2270856.23615957</v>
      </c>
      <c r="F3807">
        <f t="shared" si="303"/>
        <v>2.4166666666666665</v>
      </c>
      <c r="G3807">
        <f t="shared" si="304"/>
        <v>6.3561896406843301</v>
      </c>
    </row>
    <row r="3808" spans="2:7" x14ac:dyDescent="0.25">
      <c r="B3808">
        <v>17</v>
      </c>
      <c r="C3808">
        <v>31</v>
      </c>
      <c r="D3808" t="s">
        <v>3800</v>
      </c>
      <c r="E3808">
        <v>2337050.96387805</v>
      </c>
      <c r="F3808">
        <f t="shared" si="303"/>
        <v>2.5</v>
      </c>
      <c r="G3808">
        <f t="shared" si="304"/>
        <v>6.3686681831195191</v>
      </c>
    </row>
    <row r="3809" spans="2:7" x14ac:dyDescent="0.25">
      <c r="B3809">
        <v>17</v>
      </c>
      <c r="C3809">
        <v>32</v>
      </c>
      <c r="D3809" t="s">
        <v>3801</v>
      </c>
      <c r="E3809">
        <v>2090898.1820240901</v>
      </c>
      <c r="F3809">
        <f t="shared" si="303"/>
        <v>2.5833333333333335</v>
      </c>
      <c r="G3809">
        <f t="shared" si="304"/>
        <v>6.3203328850119718</v>
      </c>
    </row>
    <row r="3810" spans="2:7" x14ac:dyDescent="0.25">
      <c r="B3810">
        <v>17</v>
      </c>
      <c r="C3810">
        <v>33</v>
      </c>
      <c r="D3810" t="s">
        <v>3802</v>
      </c>
      <c r="E3810">
        <v>2224588.1093645301</v>
      </c>
      <c r="F3810">
        <f t="shared" si="303"/>
        <v>2.6666666666666665</v>
      </c>
      <c r="G3810">
        <f t="shared" si="304"/>
        <v>6.347249611546423</v>
      </c>
    </row>
    <row r="3811" spans="2:7" x14ac:dyDescent="0.25">
      <c r="B3811">
        <v>17</v>
      </c>
      <c r="C3811">
        <v>34</v>
      </c>
      <c r="D3811" t="s">
        <v>3803</v>
      </c>
      <c r="E3811">
        <v>1979699.4661208501</v>
      </c>
      <c r="F3811">
        <f t="shared" si="303"/>
        <v>2.75</v>
      </c>
      <c r="G3811">
        <f t="shared" si="304"/>
        <v>6.2965992659626258</v>
      </c>
    </row>
    <row r="3812" spans="2:7" x14ac:dyDescent="0.25">
      <c r="B3812">
        <v>17</v>
      </c>
      <c r="C3812">
        <v>35</v>
      </c>
      <c r="D3812" t="s">
        <v>3804</v>
      </c>
      <c r="E3812">
        <v>1930687.5670574901</v>
      </c>
      <c r="F3812">
        <f t="shared" si="303"/>
        <v>2.8333333333333335</v>
      </c>
      <c r="G3812">
        <f t="shared" si="304"/>
        <v>6.2857119998896316</v>
      </c>
    </row>
    <row r="3813" spans="2:7" x14ac:dyDescent="0.25">
      <c r="B3813">
        <v>17</v>
      </c>
      <c r="C3813">
        <v>36</v>
      </c>
      <c r="D3813" t="s">
        <v>3805</v>
      </c>
      <c r="E3813">
        <v>2052473.33426204</v>
      </c>
      <c r="F3813">
        <f t="shared" si="303"/>
        <v>2.9166666666666665</v>
      </c>
      <c r="G3813">
        <f t="shared" si="304"/>
        <v>6.3122775234732904</v>
      </c>
    </row>
    <row r="3814" spans="2:7" x14ac:dyDescent="0.25">
      <c r="B3814">
        <v>17</v>
      </c>
      <c r="C3814">
        <v>37</v>
      </c>
      <c r="D3814" t="s">
        <v>3806</v>
      </c>
      <c r="E3814">
        <v>2076472.74475566</v>
      </c>
      <c r="F3814">
        <f t="shared" si="303"/>
        <v>3</v>
      </c>
      <c r="G3814">
        <f t="shared" si="304"/>
        <v>6.3173262350462327</v>
      </c>
    </row>
    <row r="3815" spans="2:7" x14ac:dyDescent="0.25">
      <c r="B3815">
        <v>17</v>
      </c>
      <c r="C3815">
        <v>38</v>
      </c>
      <c r="D3815" t="s">
        <v>3807</v>
      </c>
      <c r="E3815">
        <v>2328718.2314989902</v>
      </c>
      <c r="F3815">
        <f t="shared" si="303"/>
        <v>3.0833333333333335</v>
      </c>
      <c r="G3815">
        <f t="shared" si="304"/>
        <v>6.3671169432757235</v>
      </c>
    </row>
    <row r="3816" spans="2:7" x14ac:dyDescent="0.25">
      <c r="B3816">
        <v>17</v>
      </c>
      <c r="C3816">
        <v>39</v>
      </c>
      <c r="D3816" t="s">
        <v>3808</v>
      </c>
      <c r="E3816">
        <v>1977652.54032901</v>
      </c>
      <c r="F3816">
        <f t="shared" si="303"/>
        <v>3.1666666666666665</v>
      </c>
      <c r="G3816">
        <f t="shared" si="304"/>
        <v>6.2961499914709496</v>
      </c>
    </row>
    <row r="3817" spans="2:7" x14ac:dyDescent="0.25">
      <c r="B3817">
        <v>17</v>
      </c>
      <c r="C3817">
        <v>40</v>
      </c>
      <c r="D3817" t="s">
        <v>3809</v>
      </c>
      <c r="E3817">
        <v>1980899.53720801</v>
      </c>
      <c r="F3817">
        <f t="shared" si="303"/>
        <v>3.25</v>
      </c>
      <c r="G3817">
        <f t="shared" si="304"/>
        <v>6.2968624505296855</v>
      </c>
    </row>
    <row r="3818" spans="2:7" x14ac:dyDescent="0.25">
      <c r="B3818">
        <v>17</v>
      </c>
      <c r="C3818">
        <v>41</v>
      </c>
      <c r="D3818" t="s">
        <v>3810</v>
      </c>
      <c r="E3818">
        <v>2088002.2279793699</v>
      </c>
      <c r="F3818">
        <f t="shared" si="303"/>
        <v>3.3333333333333335</v>
      </c>
      <c r="G3818">
        <f t="shared" si="304"/>
        <v>6.3197309577395302</v>
      </c>
    </row>
    <row r="3819" spans="2:7" x14ac:dyDescent="0.25">
      <c r="B3819">
        <v>17</v>
      </c>
      <c r="C3819">
        <v>42</v>
      </c>
      <c r="D3819" t="s">
        <v>3811</v>
      </c>
      <c r="E3819">
        <v>2008912.71636085</v>
      </c>
      <c r="F3819">
        <f t="shared" si="303"/>
        <v>3.4166666666666665</v>
      </c>
      <c r="G3819">
        <f t="shared" si="304"/>
        <v>6.3029610678451515</v>
      </c>
    </row>
    <row r="3820" spans="2:7" x14ac:dyDescent="0.25">
      <c r="B3820">
        <v>17</v>
      </c>
      <c r="C3820">
        <v>43</v>
      </c>
      <c r="D3820" t="s">
        <v>3812</v>
      </c>
      <c r="E3820">
        <v>1901367.2007341301</v>
      </c>
      <c r="F3820">
        <f t="shared" si="303"/>
        <v>3.5</v>
      </c>
      <c r="G3820">
        <f t="shared" si="304"/>
        <v>6.2790659979030501</v>
      </c>
    </row>
    <row r="3821" spans="2:7" x14ac:dyDescent="0.25">
      <c r="B3821">
        <v>17</v>
      </c>
      <c r="C3821">
        <v>44</v>
      </c>
      <c r="D3821" t="s">
        <v>3813</v>
      </c>
      <c r="E3821">
        <v>1690644.13796775</v>
      </c>
      <c r="F3821">
        <f t="shared" si="303"/>
        <v>3.5833333333333335</v>
      </c>
      <c r="G3821">
        <f t="shared" si="304"/>
        <v>6.2280522029961984</v>
      </c>
    </row>
    <row r="3822" spans="2:7" x14ac:dyDescent="0.25">
      <c r="B3822">
        <v>17</v>
      </c>
      <c r="C3822">
        <v>45</v>
      </c>
      <c r="D3822" t="s">
        <v>3814</v>
      </c>
      <c r="E3822">
        <v>1751562.4547433499</v>
      </c>
      <c r="F3822">
        <f t="shared" si="303"/>
        <v>3.6666666666666665</v>
      </c>
      <c r="G3822">
        <f t="shared" si="304"/>
        <v>6.2434256273898399</v>
      </c>
    </row>
    <row r="3823" spans="2:7" x14ac:dyDescent="0.25">
      <c r="B3823">
        <v>17</v>
      </c>
      <c r="C3823">
        <v>46</v>
      </c>
      <c r="D3823" t="s">
        <v>3815</v>
      </c>
      <c r="E3823">
        <v>2124100.71980015</v>
      </c>
      <c r="F3823">
        <f t="shared" si="303"/>
        <v>3.75</v>
      </c>
      <c r="G3823">
        <f t="shared" si="304"/>
        <v>6.3271751061082711</v>
      </c>
    </row>
    <row r="3824" spans="2:7" x14ac:dyDescent="0.25">
      <c r="B3824">
        <v>17</v>
      </c>
      <c r="C3824">
        <v>47</v>
      </c>
      <c r="D3824" t="s">
        <v>3816</v>
      </c>
      <c r="E3824">
        <v>1868481.65576794</v>
      </c>
      <c r="F3824">
        <f t="shared" si="303"/>
        <v>3.8333333333333335</v>
      </c>
      <c r="G3824">
        <f t="shared" si="304"/>
        <v>6.2714888384244221</v>
      </c>
    </row>
    <row r="3825" spans="2:7" x14ac:dyDescent="0.25">
      <c r="B3825">
        <v>17</v>
      </c>
      <c r="C3825">
        <v>48</v>
      </c>
      <c r="D3825" t="s">
        <v>3817</v>
      </c>
      <c r="E3825">
        <v>1874474.05811329</v>
      </c>
      <c r="F3825">
        <f t="shared" si="303"/>
        <v>3.9166666666666665</v>
      </c>
      <c r="G3825">
        <f t="shared" si="304"/>
        <v>6.2728794343568177</v>
      </c>
    </row>
    <row r="3826" spans="2:7" x14ac:dyDescent="0.25">
      <c r="B3826">
        <v>17</v>
      </c>
      <c r="C3826">
        <v>49</v>
      </c>
      <c r="D3826" t="s">
        <v>3818</v>
      </c>
      <c r="E3826">
        <v>1525847.6627185901</v>
      </c>
      <c r="F3826">
        <f t="shared" si="303"/>
        <v>4</v>
      </c>
      <c r="G3826">
        <f t="shared" si="304"/>
        <v>6.1835111767753546</v>
      </c>
    </row>
    <row r="3827" spans="2:7" x14ac:dyDescent="0.25">
      <c r="B3827">
        <v>17</v>
      </c>
      <c r="C3827">
        <v>50</v>
      </c>
      <c r="D3827" t="s">
        <v>3819</v>
      </c>
      <c r="E3827">
        <v>1598944.05165849</v>
      </c>
      <c r="F3827">
        <f t="shared" si="303"/>
        <v>4.083333333333333</v>
      </c>
      <c r="G3827">
        <f t="shared" si="304"/>
        <v>6.2038332676980241</v>
      </c>
    </row>
    <row r="3828" spans="2:7" x14ac:dyDescent="0.25">
      <c r="B3828">
        <v>17</v>
      </c>
      <c r="C3828">
        <v>51</v>
      </c>
      <c r="D3828" t="s">
        <v>3820</v>
      </c>
      <c r="E3828">
        <v>1455765.31118859</v>
      </c>
      <c r="F3828">
        <f t="shared" si="303"/>
        <v>4.166666666666667</v>
      </c>
      <c r="G3828">
        <f t="shared" si="304"/>
        <v>6.1630913665490805</v>
      </c>
    </row>
    <row r="3829" spans="2:7" x14ac:dyDescent="0.25">
      <c r="B3829">
        <v>17</v>
      </c>
      <c r="C3829">
        <v>52</v>
      </c>
      <c r="D3829" t="s">
        <v>3821</v>
      </c>
      <c r="E3829">
        <v>1724904.2603435901</v>
      </c>
      <c r="F3829">
        <f t="shared" si="303"/>
        <v>4.25</v>
      </c>
      <c r="G3829">
        <f t="shared" si="304"/>
        <v>6.2367649948537158</v>
      </c>
    </row>
    <row r="3830" spans="2:7" x14ac:dyDescent="0.25">
      <c r="B3830">
        <v>17</v>
      </c>
      <c r="C3830">
        <v>53</v>
      </c>
      <c r="D3830" t="s">
        <v>3822</v>
      </c>
      <c r="E3830">
        <v>1757123.3003600601</v>
      </c>
      <c r="F3830">
        <f t="shared" si="303"/>
        <v>4.333333333333333</v>
      </c>
      <c r="G3830">
        <f t="shared" si="304"/>
        <v>6.2448022377543424</v>
      </c>
    </row>
    <row r="3831" spans="2:7" x14ac:dyDescent="0.25">
      <c r="B3831">
        <v>17</v>
      </c>
      <c r="C3831">
        <v>54</v>
      </c>
      <c r="D3831" t="s">
        <v>3823</v>
      </c>
      <c r="E3831">
        <v>2044306.5085817601</v>
      </c>
      <c r="F3831">
        <f t="shared" si="303"/>
        <v>4.416666666666667</v>
      </c>
      <c r="G3831">
        <f t="shared" si="304"/>
        <v>6.3105460113286558</v>
      </c>
    </row>
    <row r="3832" spans="2:7" x14ac:dyDescent="0.25">
      <c r="B3832">
        <v>17</v>
      </c>
      <c r="C3832">
        <v>55</v>
      </c>
      <c r="D3832" t="s">
        <v>3824</v>
      </c>
      <c r="E3832">
        <v>1697046.8408252699</v>
      </c>
      <c r="F3832">
        <f t="shared" si="303"/>
        <v>4.5</v>
      </c>
      <c r="G3832">
        <f t="shared" si="304"/>
        <v>6.2296938296077151</v>
      </c>
    </row>
    <row r="3833" spans="2:7" x14ac:dyDescent="0.25">
      <c r="B3833">
        <v>17</v>
      </c>
      <c r="C3833">
        <v>56</v>
      </c>
      <c r="D3833" t="s">
        <v>3825</v>
      </c>
      <c r="E3833">
        <v>1658031.38458117</v>
      </c>
      <c r="F3833">
        <f t="shared" si="303"/>
        <v>4.583333333333333</v>
      </c>
      <c r="G3833">
        <f t="shared" si="304"/>
        <v>6.2195927469750609</v>
      </c>
    </row>
    <row r="3834" spans="2:7" x14ac:dyDescent="0.25">
      <c r="B3834">
        <v>17</v>
      </c>
      <c r="C3834">
        <v>57</v>
      </c>
      <c r="D3834" t="s">
        <v>3826</v>
      </c>
      <c r="E3834">
        <v>1580776.32563331</v>
      </c>
      <c r="F3834">
        <f t="shared" si="303"/>
        <v>4.666666666666667</v>
      </c>
      <c r="G3834">
        <f t="shared" si="304"/>
        <v>6.1988704231166505</v>
      </c>
    </row>
    <row r="3835" spans="2:7" x14ac:dyDescent="0.25">
      <c r="B3835">
        <v>17</v>
      </c>
      <c r="C3835">
        <v>58</v>
      </c>
      <c r="D3835" t="s">
        <v>3827</v>
      </c>
      <c r="E3835">
        <v>1669028.2824327101</v>
      </c>
      <c r="F3835">
        <f t="shared" si="303"/>
        <v>4.75</v>
      </c>
      <c r="G3835">
        <f t="shared" si="304"/>
        <v>6.2224636960563533</v>
      </c>
    </row>
    <row r="3836" spans="2:7" x14ac:dyDescent="0.25">
      <c r="B3836">
        <v>17</v>
      </c>
      <c r="C3836">
        <v>59</v>
      </c>
      <c r="D3836" t="s">
        <v>3828</v>
      </c>
      <c r="E3836">
        <v>1614446.76534784</v>
      </c>
      <c r="F3836">
        <f t="shared" si="303"/>
        <v>4.833333333333333</v>
      </c>
      <c r="G3836">
        <f t="shared" si="304"/>
        <v>6.2080237291940934</v>
      </c>
    </row>
    <row r="3837" spans="2:7" x14ac:dyDescent="0.25">
      <c r="B3837">
        <v>17</v>
      </c>
      <c r="C3837">
        <v>60</v>
      </c>
      <c r="D3837" t="s">
        <v>3829</v>
      </c>
      <c r="E3837">
        <v>1638847.0749905601</v>
      </c>
      <c r="F3837">
        <f t="shared" si="303"/>
        <v>4.916666666666667</v>
      </c>
      <c r="G3837">
        <f t="shared" si="304"/>
        <v>6.2145384303329756</v>
      </c>
    </row>
    <row r="3838" spans="2:7" x14ac:dyDescent="0.25">
      <c r="B3838">
        <v>17</v>
      </c>
      <c r="C3838">
        <v>61</v>
      </c>
      <c r="D3838" t="s">
        <v>3830</v>
      </c>
      <c r="E3838">
        <v>1589109.3813062999</v>
      </c>
      <c r="F3838">
        <f t="shared" si="303"/>
        <v>5</v>
      </c>
      <c r="G3838">
        <f t="shared" si="304"/>
        <v>6.2011537915200474</v>
      </c>
    </row>
    <row r="3839" spans="2:7" x14ac:dyDescent="0.25">
      <c r="B3839">
        <v>17</v>
      </c>
      <c r="C3839">
        <v>62</v>
      </c>
      <c r="D3839" t="s">
        <v>3831</v>
      </c>
      <c r="E3839">
        <v>1762461.3987266801</v>
      </c>
      <c r="F3839">
        <f t="shared" si="303"/>
        <v>5.083333333333333</v>
      </c>
      <c r="G3839">
        <f t="shared" si="304"/>
        <v>6.2461196138883546</v>
      </c>
    </row>
    <row r="3840" spans="2:7" x14ac:dyDescent="0.25">
      <c r="B3840">
        <v>17</v>
      </c>
      <c r="C3840">
        <v>63</v>
      </c>
      <c r="D3840" t="s">
        <v>3832</v>
      </c>
      <c r="E3840">
        <v>1531320.41698302</v>
      </c>
      <c r="F3840">
        <f t="shared" si="303"/>
        <v>5.166666666666667</v>
      </c>
      <c r="G3840">
        <f t="shared" si="304"/>
        <v>6.1850660729765297</v>
      </c>
    </row>
    <row r="3841" spans="2:7" x14ac:dyDescent="0.25">
      <c r="B3841">
        <v>17</v>
      </c>
      <c r="C3841">
        <v>64</v>
      </c>
      <c r="D3841" t="s">
        <v>3833</v>
      </c>
      <c r="E3841">
        <v>1765035.10904994</v>
      </c>
      <c r="F3841">
        <f t="shared" si="303"/>
        <v>5.25</v>
      </c>
      <c r="G3841">
        <f t="shared" si="304"/>
        <v>6.2467533485425406</v>
      </c>
    </row>
    <row r="3842" spans="2:7" x14ac:dyDescent="0.25">
      <c r="B3842">
        <v>17</v>
      </c>
      <c r="C3842">
        <v>65</v>
      </c>
      <c r="D3842" t="s">
        <v>3834</v>
      </c>
      <c r="E3842">
        <v>1635678.8809225201</v>
      </c>
      <c r="F3842">
        <f t="shared" si="303"/>
        <v>5.333333333333333</v>
      </c>
      <c r="G3842">
        <f t="shared" si="304"/>
        <v>6.2136980463206246</v>
      </c>
    </row>
    <row r="3843" spans="2:7" x14ac:dyDescent="0.25">
      <c r="B3843">
        <v>17</v>
      </c>
      <c r="C3843">
        <v>66</v>
      </c>
      <c r="D3843" t="s">
        <v>3835</v>
      </c>
      <c r="E3843">
        <v>1503411.37270066</v>
      </c>
      <c r="F3843">
        <f t="shared" si="303"/>
        <v>5.416666666666667</v>
      </c>
      <c r="G3843">
        <f t="shared" si="304"/>
        <v>6.1770778311850929</v>
      </c>
    </row>
    <row r="3844" spans="2:7" x14ac:dyDescent="0.25">
      <c r="B3844">
        <v>17</v>
      </c>
      <c r="C3844">
        <v>67</v>
      </c>
      <c r="D3844" t="s">
        <v>3836</v>
      </c>
      <c r="E3844">
        <v>1777414.61687813</v>
      </c>
      <c r="F3844">
        <f t="shared" si="303"/>
        <v>5.5</v>
      </c>
      <c r="G3844">
        <f t="shared" si="304"/>
        <v>6.2497887473431168</v>
      </c>
    </row>
    <row r="3845" spans="2:7" x14ac:dyDescent="0.25">
      <c r="B3845">
        <v>17</v>
      </c>
      <c r="C3845">
        <v>68</v>
      </c>
      <c r="D3845" t="s">
        <v>3837</v>
      </c>
      <c r="E3845">
        <v>1512207.6465376699</v>
      </c>
      <c r="F3845">
        <f t="shared" si="303"/>
        <v>5.583333333333333</v>
      </c>
      <c r="G3845">
        <f t="shared" si="304"/>
        <v>6.1796114297589471</v>
      </c>
    </row>
    <row r="3846" spans="2:7" x14ac:dyDescent="0.25">
      <c r="B3846">
        <v>17</v>
      </c>
      <c r="C3846">
        <v>69</v>
      </c>
      <c r="D3846" t="s">
        <v>3838</v>
      </c>
      <c r="E3846">
        <v>1485525.5395092</v>
      </c>
      <c r="F3846">
        <f t="shared" si="303"/>
        <v>5.666666666666667</v>
      </c>
      <c r="G3846">
        <f t="shared" si="304"/>
        <v>6.1718801226981279</v>
      </c>
    </row>
    <row r="3847" spans="2:7" x14ac:dyDescent="0.25">
      <c r="B3847">
        <v>17</v>
      </c>
      <c r="C3847">
        <v>70</v>
      </c>
      <c r="D3847" t="s">
        <v>3839</v>
      </c>
      <c r="E3847">
        <v>1494150.7992466099</v>
      </c>
      <c r="F3847">
        <f t="shared" si="303"/>
        <v>5.75</v>
      </c>
      <c r="G3847">
        <f t="shared" si="304"/>
        <v>6.1743944314657702</v>
      </c>
    </row>
    <row r="3848" spans="2:7" x14ac:dyDescent="0.25">
      <c r="B3848">
        <v>17</v>
      </c>
      <c r="C3848">
        <v>71</v>
      </c>
      <c r="D3848" t="s">
        <v>3840</v>
      </c>
      <c r="E3848">
        <v>1550857.0077412999</v>
      </c>
      <c r="F3848">
        <f t="shared" si="303"/>
        <v>5.833333333333333</v>
      </c>
      <c r="G3848">
        <f t="shared" si="304"/>
        <v>6.1905717568002396</v>
      </c>
    </row>
    <row r="3849" spans="2:7" x14ac:dyDescent="0.25">
      <c r="B3849">
        <v>17</v>
      </c>
      <c r="C3849">
        <v>72</v>
      </c>
      <c r="D3849" t="s">
        <v>3841</v>
      </c>
      <c r="E3849">
        <v>1596560.7046017901</v>
      </c>
      <c r="F3849">
        <f t="shared" si="303"/>
        <v>5.916666666666667</v>
      </c>
      <c r="G3849">
        <f t="shared" si="304"/>
        <v>6.2031854359806164</v>
      </c>
    </row>
    <row r="3850" spans="2:7" x14ac:dyDescent="0.25">
      <c r="B3850">
        <v>17</v>
      </c>
      <c r="C3850">
        <v>73</v>
      </c>
      <c r="D3850" t="s">
        <v>3842</v>
      </c>
      <c r="E3850">
        <v>1513379.95041694</v>
      </c>
      <c r="F3850">
        <f t="shared" si="303"/>
        <v>6</v>
      </c>
      <c r="G3850">
        <f t="shared" si="304"/>
        <v>6.1799479760429623</v>
      </c>
    </row>
    <row r="3851" spans="2:7" x14ac:dyDescent="0.25">
      <c r="B3851">
        <v>17</v>
      </c>
      <c r="C3851">
        <v>74</v>
      </c>
      <c r="D3851" t="s">
        <v>3843</v>
      </c>
      <c r="E3851">
        <v>1265058.1772660101</v>
      </c>
      <c r="F3851">
        <f t="shared" si="303"/>
        <v>6.083333333333333</v>
      </c>
      <c r="G3851">
        <f t="shared" si="304"/>
        <v>6.1021104982269563</v>
      </c>
    </row>
    <row r="3852" spans="2:7" x14ac:dyDescent="0.25">
      <c r="B3852">
        <v>17</v>
      </c>
      <c r="C3852">
        <v>75</v>
      </c>
      <c r="D3852" t="s">
        <v>3844</v>
      </c>
      <c r="E3852">
        <v>1625774.70441576</v>
      </c>
      <c r="F3852">
        <f t="shared" si="303"/>
        <v>6.166666666666667</v>
      </c>
      <c r="G3852">
        <f t="shared" si="304"/>
        <v>6.2110603620401861</v>
      </c>
    </row>
    <row r="3853" spans="2:7" x14ac:dyDescent="0.25">
      <c r="B3853">
        <v>17</v>
      </c>
      <c r="C3853">
        <v>76</v>
      </c>
      <c r="D3853" t="s">
        <v>3845</v>
      </c>
      <c r="E3853">
        <v>1473280.4464815301</v>
      </c>
      <c r="F3853">
        <f t="shared" si="303"/>
        <v>6.25</v>
      </c>
      <c r="G3853">
        <f t="shared" si="304"/>
        <v>6.1682854248917698</v>
      </c>
    </row>
    <row r="3854" spans="2:7" x14ac:dyDescent="0.25">
      <c r="B3854">
        <v>17</v>
      </c>
      <c r="C3854">
        <v>77</v>
      </c>
      <c r="D3854" t="s">
        <v>3846</v>
      </c>
      <c r="E3854">
        <v>1807391.4751575701</v>
      </c>
      <c r="F3854">
        <f t="shared" si="303"/>
        <v>6.333333333333333</v>
      </c>
      <c r="G3854">
        <f t="shared" si="304"/>
        <v>6.2570522295321558</v>
      </c>
    </row>
    <row r="3855" spans="2:7" x14ac:dyDescent="0.25">
      <c r="B3855">
        <v>17</v>
      </c>
      <c r="C3855">
        <v>78</v>
      </c>
      <c r="D3855" t="s">
        <v>3847</v>
      </c>
      <c r="E3855">
        <v>1588633.8475902099</v>
      </c>
      <c r="F3855">
        <f t="shared" si="303"/>
        <v>6.416666666666667</v>
      </c>
      <c r="G3855">
        <f t="shared" si="304"/>
        <v>6.201023811433223</v>
      </c>
    </row>
    <row r="3856" spans="2:7" x14ac:dyDescent="0.25">
      <c r="B3856">
        <v>17</v>
      </c>
      <c r="C3856">
        <v>79</v>
      </c>
      <c r="D3856" t="s">
        <v>3848</v>
      </c>
      <c r="E3856">
        <v>1470367.5916255601</v>
      </c>
      <c r="F3856">
        <f t="shared" si="303"/>
        <v>6.5</v>
      </c>
      <c r="G3856">
        <f t="shared" si="304"/>
        <v>6.1674259218621552</v>
      </c>
    </row>
    <row r="3857" spans="2:7" x14ac:dyDescent="0.25">
      <c r="B3857">
        <v>17</v>
      </c>
      <c r="C3857">
        <v>80</v>
      </c>
      <c r="D3857" t="s">
        <v>3849</v>
      </c>
      <c r="E3857">
        <v>1588861.1552758401</v>
      </c>
      <c r="F3857">
        <f t="shared" si="303"/>
        <v>6.583333333333333</v>
      </c>
      <c r="G3857">
        <f t="shared" si="304"/>
        <v>6.2010859474703484</v>
      </c>
    </row>
    <row r="3858" spans="2:7" x14ac:dyDescent="0.25">
      <c r="B3858">
        <v>17</v>
      </c>
      <c r="C3858">
        <v>81</v>
      </c>
      <c r="D3858" t="s">
        <v>3850</v>
      </c>
      <c r="E3858">
        <v>1612046.46543154</v>
      </c>
      <c r="F3858">
        <f t="shared" si="303"/>
        <v>6.666666666666667</v>
      </c>
      <c r="G3858">
        <f t="shared" si="304"/>
        <v>6.2073775557008872</v>
      </c>
    </row>
    <row r="3859" spans="2:7" x14ac:dyDescent="0.25">
      <c r="B3859">
        <v>17</v>
      </c>
      <c r="C3859">
        <v>82</v>
      </c>
      <c r="D3859" t="s">
        <v>3851</v>
      </c>
      <c r="E3859">
        <v>1299779.6483923099</v>
      </c>
      <c r="F3859">
        <f t="shared" ref="F3859:F3922" si="305">(C3859-1)*5/60</f>
        <v>6.75</v>
      </c>
      <c r="G3859">
        <f t="shared" ref="G3859:G3922" si="306">LOG10(E3859)</f>
        <v>6.1138697326155782</v>
      </c>
    </row>
    <row r="3860" spans="2:7" x14ac:dyDescent="0.25">
      <c r="B3860">
        <v>17</v>
      </c>
      <c r="C3860">
        <v>83</v>
      </c>
      <c r="D3860" t="s">
        <v>3852</v>
      </c>
      <c r="E3860">
        <v>1362758.24286232</v>
      </c>
      <c r="F3860">
        <f t="shared" si="305"/>
        <v>6.833333333333333</v>
      </c>
      <c r="G3860">
        <f t="shared" si="306"/>
        <v>6.1344188176076733</v>
      </c>
    </row>
    <row r="3861" spans="2:7" x14ac:dyDescent="0.25">
      <c r="B3861">
        <v>17</v>
      </c>
      <c r="C3861">
        <v>84</v>
      </c>
      <c r="D3861" t="s">
        <v>3853</v>
      </c>
      <c r="E3861">
        <v>1545533.6941136699</v>
      </c>
      <c r="F3861">
        <f t="shared" si="305"/>
        <v>6.916666666666667</v>
      </c>
      <c r="G3861">
        <f t="shared" si="306"/>
        <v>6.1890784775378744</v>
      </c>
    </row>
    <row r="3862" spans="2:7" x14ac:dyDescent="0.25">
      <c r="B3862">
        <v>17</v>
      </c>
      <c r="C3862">
        <v>85</v>
      </c>
      <c r="D3862" t="s">
        <v>3854</v>
      </c>
      <c r="E3862">
        <v>1525569.22968152</v>
      </c>
      <c r="F3862">
        <f t="shared" si="305"/>
        <v>7</v>
      </c>
      <c r="G3862">
        <f t="shared" si="306"/>
        <v>6.1834319205241259</v>
      </c>
    </row>
    <row r="3863" spans="2:7" x14ac:dyDescent="0.25">
      <c r="B3863">
        <v>17</v>
      </c>
      <c r="C3863">
        <v>86</v>
      </c>
      <c r="D3863" t="s">
        <v>3855</v>
      </c>
      <c r="E3863">
        <v>1701139.0098385301</v>
      </c>
      <c r="F3863">
        <f t="shared" si="305"/>
        <v>7.083333333333333</v>
      </c>
      <c r="G3863">
        <f t="shared" si="306"/>
        <v>6.2307398037590112</v>
      </c>
    </row>
    <row r="3864" spans="2:7" x14ac:dyDescent="0.25">
      <c r="B3864">
        <v>17</v>
      </c>
      <c r="C3864">
        <v>87</v>
      </c>
      <c r="D3864" t="s">
        <v>3856</v>
      </c>
      <c r="E3864">
        <v>1564851.0303793801</v>
      </c>
      <c r="F3864">
        <f t="shared" si="305"/>
        <v>7.166666666666667</v>
      </c>
      <c r="G3864">
        <f t="shared" si="306"/>
        <v>6.1944730001804968</v>
      </c>
    </row>
    <row r="3865" spans="2:7" x14ac:dyDescent="0.25">
      <c r="B3865">
        <v>17</v>
      </c>
      <c r="C3865">
        <v>88</v>
      </c>
      <c r="D3865" t="s">
        <v>3857</v>
      </c>
      <c r="E3865">
        <v>1374736.4567787801</v>
      </c>
      <c r="F3865">
        <f t="shared" si="305"/>
        <v>7.25</v>
      </c>
      <c r="G3865">
        <f t="shared" si="306"/>
        <v>6.1382194499213183</v>
      </c>
    </row>
    <row r="3866" spans="2:7" x14ac:dyDescent="0.25">
      <c r="B3866">
        <v>17</v>
      </c>
      <c r="C3866">
        <v>89</v>
      </c>
      <c r="D3866" t="s">
        <v>3858</v>
      </c>
      <c r="E3866">
        <v>1511031.38762185</v>
      </c>
      <c r="F3866">
        <f t="shared" si="305"/>
        <v>7.333333333333333</v>
      </c>
      <c r="G3866">
        <f t="shared" si="306"/>
        <v>6.179273485735048</v>
      </c>
    </row>
    <row r="3867" spans="2:7" x14ac:dyDescent="0.25">
      <c r="B3867">
        <v>17</v>
      </c>
      <c r="C3867">
        <v>90</v>
      </c>
      <c r="D3867" t="s">
        <v>3859</v>
      </c>
      <c r="E3867">
        <v>1359570.8946217899</v>
      </c>
      <c r="F3867">
        <f t="shared" si="305"/>
        <v>7.416666666666667</v>
      </c>
      <c r="G3867">
        <f t="shared" si="306"/>
        <v>6.1334018587350512</v>
      </c>
    </row>
    <row r="3868" spans="2:7" x14ac:dyDescent="0.25">
      <c r="B3868">
        <v>17</v>
      </c>
      <c r="C3868">
        <v>91</v>
      </c>
      <c r="D3868" t="s">
        <v>3860</v>
      </c>
      <c r="E3868">
        <v>1392177.8658733501</v>
      </c>
      <c r="F3868">
        <f t="shared" si="305"/>
        <v>7.5</v>
      </c>
      <c r="G3868">
        <f t="shared" si="306"/>
        <v>6.1436947246657683</v>
      </c>
    </row>
    <row r="3869" spans="2:7" x14ac:dyDescent="0.25">
      <c r="B3869">
        <v>17</v>
      </c>
      <c r="C3869">
        <v>92</v>
      </c>
      <c r="D3869" t="s">
        <v>3861</v>
      </c>
      <c r="E3869">
        <v>1498553.5290355701</v>
      </c>
      <c r="F3869">
        <f t="shared" si="305"/>
        <v>7.583333333333333</v>
      </c>
      <c r="G3869">
        <f t="shared" si="306"/>
        <v>6.1756722607615178</v>
      </c>
    </row>
    <row r="3870" spans="2:7" x14ac:dyDescent="0.25">
      <c r="B3870">
        <v>17</v>
      </c>
      <c r="C3870">
        <v>93</v>
      </c>
      <c r="D3870" t="s">
        <v>3862</v>
      </c>
      <c r="E3870">
        <v>1381220.0405592199</v>
      </c>
      <c r="F3870">
        <f t="shared" si="305"/>
        <v>7.666666666666667</v>
      </c>
      <c r="G3870">
        <f t="shared" si="306"/>
        <v>6.1402628710393792</v>
      </c>
    </row>
    <row r="3871" spans="2:7" x14ac:dyDescent="0.25">
      <c r="B3871">
        <v>17</v>
      </c>
      <c r="C3871">
        <v>94</v>
      </c>
      <c r="D3871" t="s">
        <v>3863</v>
      </c>
      <c r="E3871">
        <v>1482230.5435818399</v>
      </c>
      <c r="F3871">
        <f t="shared" si="305"/>
        <v>7.75</v>
      </c>
      <c r="G3871">
        <f t="shared" si="306"/>
        <v>6.1709157583116534</v>
      </c>
    </row>
    <row r="3872" spans="2:7" x14ac:dyDescent="0.25">
      <c r="B3872">
        <v>17</v>
      </c>
      <c r="C3872">
        <v>95</v>
      </c>
      <c r="D3872" t="s">
        <v>3864</v>
      </c>
      <c r="E3872">
        <v>1460277.1689688901</v>
      </c>
      <c r="F3872">
        <f t="shared" si="305"/>
        <v>7.833333333333333</v>
      </c>
      <c r="G3872">
        <f t="shared" si="306"/>
        <v>6.1644352951880554</v>
      </c>
    </row>
    <row r="3873" spans="2:7" x14ac:dyDescent="0.25">
      <c r="B3873">
        <v>17</v>
      </c>
      <c r="C3873">
        <v>96</v>
      </c>
      <c r="D3873" t="s">
        <v>3865</v>
      </c>
      <c r="E3873">
        <v>1180834.9571453701</v>
      </c>
      <c r="F3873">
        <f t="shared" si="305"/>
        <v>7.916666666666667</v>
      </c>
      <c r="G3873">
        <f t="shared" si="306"/>
        <v>6.0721892014154646</v>
      </c>
    </row>
    <row r="3874" spans="2:7" x14ac:dyDescent="0.25">
      <c r="B3874">
        <v>17</v>
      </c>
      <c r="C3874">
        <v>97</v>
      </c>
      <c r="D3874" t="s">
        <v>3866</v>
      </c>
      <c r="E3874">
        <v>1473315.16569183</v>
      </c>
      <c r="F3874">
        <f t="shared" si="305"/>
        <v>8</v>
      </c>
      <c r="G3874">
        <f t="shared" si="306"/>
        <v>6.1682956593205374</v>
      </c>
    </row>
    <row r="3875" spans="2:7" x14ac:dyDescent="0.25">
      <c r="B3875">
        <v>17</v>
      </c>
      <c r="C3875">
        <v>98</v>
      </c>
      <c r="D3875" t="s">
        <v>3867</v>
      </c>
      <c r="E3875">
        <v>1398041.3880602701</v>
      </c>
      <c r="F3875">
        <f t="shared" si="305"/>
        <v>8.0833333333333339</v>
      </c>
      <c r="G3875">
        <f t="shared" si="306"/>
        <v>6.1455200285914415</v>
      </c>
    </row>
    <row r="3876" spans="2:7" x14ac:dyDescent="0.25">
      <c r="B3876">
        <v>17</v>
      </c>
      <c r="C3876">
        <v>99</v>
      </c>
      <c r="D3876" t="s">
        <v>3868</v>
      </c>
      <c r="E3876">
        <v>1598107.4899462799</v>
      </c>
      <c r="F3876">
        <f t="shared" si="305"/>
        <v>8.1666666666666661</v>
      </c>
      <c r="G3876">
        <f t="shared" si="306"/>
        <v>6.2036059869432734</v>
      </c>
    </row>
    <row r="3877" spans="2:7" x14ac:dyDescent="0.25">
      <c r="B3877">
        <v>17</v>
      </c>
      <c r="C3877">
        <v>100</v>
      </c>
      <c r="D3877" t="s">
        <v>3869</v>
      </c>
      <c r="E3877">
        <v>1440023.1767327599</v>
      </c>
      <c r="F3877">
        <f t="shared" si="305"/>
        <v>8.25</v>
      </c>
      <c r="G3877">
        <f t="shared" si="306"/>
        <v>6.1583694819884061</v>
      </c>
    </row>
    <row r="3878" spans="2:7" x14ac:dyDescent="0.25">
      <c r="B3878">
        <v>17</v>
      </c>
      <c r="C3878">
        <v>101</v>
      </c>
      <c r="D3878" t="s">
        <v>3870</v>
      </c>
      <c r="E3878">
        <v>1531412.7611291099</v>
      </c>
      <c r="F3878">
        <f t="shared" si="305"/>
        <v>8.3333333333333339</v>
      </c>
      <c r="G3878">
        <f t="shared" si="306"/>
        <v>6.1850922617110768</v>
      </c>
    </row>
    <row r="3879" spans="2:7" x14ac:dyDescent="0.25">
      <c r="B3879">
        <v>17</v>
      </c>
      <c r="C3879">
        <v>102</v>
      </c>
      <c r="D3879" t="s">
        <v>3871</v>
      </c>
      <c r="E3879">
        <v>1466914.67146988</v>
      </c>
      <c r="F3879">
        <f t="shared" si="305"/>
        <v>8.4166666666666661</v>
      </c>
      <c r="G3879">
        <f t="shared" si="306"/>
        <v>6.1664048522294053</v>
      </c>
    </row>
    <row r="3880" spans="2:7" x14ac:dyDescent="0.25">
      <c r="B3880">
        <v>17</v>
      </c>
      <c r="C3880">
        <v>103</v>
      </c>
      <c r="D3880" t="s">
        <v>3872</v>
      </c>
      <c r="E3880">
        <v>1538791.4374530001</v>
      </c>
      <c r="F3880">
        <f t="shared" si="305"/>
        <v>8.5</v>
      </c>
      <c r="G3880">
        <f t="shared" si="306"/>
        <v>6.1871797610262131</v>
      </c>
    </row>
    <row r="3881" spans="2:7" x14ac:dyDescent="0.25">
      <c r="B3881">
        <v>17</v>
      </c>
      <c r="C3881">
        <v>104</v>
      </c>
      <c r="D3881" t="s">
        <v>3873</v>
      </c>
      <c r="E3881">
        <v>1574613.83945493</v>
      </c>
      <c r="F3881">
        <f t="shared" si="305"/>
        <v>8.5833333333333339</v>
      </c>
      <c r="G3881">
        <f t="shared" si="306"/>
        <v>6.1971740641849387</v>
      </c>
    </row>
    <row r="3882" spans="2:7" x14ac:dyDescent="0.25">
      <c r="B3882">
        <v>17</v>
      </c>
      <c r="C3882">
        <v>105</v>
      </c>
      <c r="D3882" t="s">
        <v>3874</v>
      </c>
      <c r="E3882">
        <v>1588402.51024455</v>
      </c>
      <c r="F3882">
        <f t="shared" si="305"/>
        <v>8.6666666666666661</v>
      </c>
      <c r="G3882">
        <f t="shared" si="306"/>
        <v>6.200960564733129</v>
      </c>
    </row>
    <row r="3883" spans="2:7" x14ac:dyDescent="0.25">
      <c r="B3883">
        <v>17</v>
      </c>
      <c r="C3883">
        <v>106</v>
      </c>
      <c r="D3883" t="s">
        <v>3875</v>
      </c>
      <c r="E3883">
        <v>1651839.6950739799</v>
      </c>
      <c r="F3883">
        <f t="shared" si="305"/>
        <v>8.75</v>
      </c>
      <c r="G3883">
        <f t="shared" si="306"/>
        <v>6.2179678983579452</v>
      </c>
    </row>
    <row r="3884" spans="2:7" x14ac:dyDescent="0.25">
      <c r="B3884">
        <v>17</v>
      </c>
      <c r="C3884">
        <v>107</v>
      </c>
      <c r="D3884" t="s">
        <v>3876</v>
      </c>
      <c r="E3884">
        <v>1602035.3588527599</v>
      </c>
      <c r="F3884">
        <f t="shared" si="305"/>
        <v>8.8333333333333339</v>
      </c>
      <c r="G3884">
        <f t="shared" si="306"/>
        <v>6.2046720972570668</v>
      </c>
    </row>
    <row r="3885" spans="2:7" x14ac:dyDescent="0.25">
      <c r="B3885">
        <v>17</v>
      </c>
      <c r="C3885">
        <v>108</v>
      </c>
      <c r="D3885" t="s">
        <v>3877</v>
      </c>
      <c r="E3885">
        <v>1239710.4577812999</v>
      </c>
      <c r="F3885">
        <f t="shared" si="305"/>
        <v>8.9166666666666661</v>
      </c>
      <c r="G3885">
        <f t="shared" si="306"/>
        <v>6.0933202647822577</v>
      </c>
    </row>
    <row r="3886" spans="2:7" x14ac:dyDescent="0.25">
      <c r="B3886">
        <v>17</v>
      </c>
      <c r="C3886">
        <v>109</v>
      </c>
      <c r="D3886" t="s">
        <v>3878</v>
      </c>
      <c r="E3886">
        <v>1410522.55245295</v>
      </c>
      <c r="F3886">
        <f t="shared" si="305"/>
        <v>9</v>
      </c>
      <c r="G3886">
        <f t="shared" si="306"/>
        <v>6.1493800343606297</v>
      </c>
    </row>
    <row r="3887" spans="2:7" x14ac:dyDescent="0.25">
      <c r="B3887">
        <v>17</v>
      </c>
      <c r="C3887">
        <v>110</v>
      </c>
      <c r="D3887" t="s">
        <v>3879</v>
      </c>
      <c r="E3887">
        <v>1559188.4821238799</v>
      </c>
      <c r="F3887">
        <f t="shared" si="305"/>
        <v>9.0833333333333339</v>
      </c>
      <c r="G3887">
        <f t="shared" si="306"/>
        <v>6.1928986179460725</v>
      </c>
    </row>
    <row r="3888" spans="2:7" x14ac:dyDescent="0.25">
      <c r="B3888">
        <v>17</v>
      </c>
      <c r="C3888">
        <v>111</v>
      </c>
      <c r="D3888" t="s">
        <v>3880</v>
      </c>
      <c r="E3888">
        <v>1667706.1874641499</v>
      </c>
      <c r="F3888">
        <f t="shared" si="305"/>
        <v>9.1666666666666661</v>
      </c>
      <c r="G3888">
        <f t="shared" si="306"/>
        <v>6.2221195400651439</v>
      </c>
    </row>
    <row r="3889" spans="2:7" x14ac:dyDescent="0.25">
      <c r="B3889">
        <v>17</v>
      </c>
      <c r="C3889">
        <v>112</v>
      </c>
      <c r="D3889" t="s">
        <v>3881</v>
      </c>
      <c r="E3889">
        <v>1744828.4951613599</v>
      </c>
      <c r="F3889">
        <f t="shared" si="305"/>
        <v>9.25</v>
      </c>
      <c r="G3889">
        <f t="shared" si="306"/>
        <v>6.2417527451831427</v>
      </c>
    </row>
    <row r="3890" spans="2:7" x14ac:dyDescent="0.25">
      <c r="B3890">
        <v>17</v>
      </c>
      <c r="C3890">
        <v>113</v>
      </c>
      <c r="D3890" t="s">
        <v>3882</v>
      </c>
      <c r="E3890">
        <v>1724844.53245866</v>
      </c>
      <c r="F3890">
        <f t="shared" si="305"/>
        <v>9.3333333333333339</v>
      </c>
      <c r="G3890">
        <f t="shared" si="306"/>
        <v>6.2367499563727131</v>
      </c>
    </row>
    <row r="3891" spans="2:7" x14ac:dyDescent="0.25">
      <c r="B3891">
        <v>17</v>
      </c>
      <c r="C3891">
        <v>114</v>
      </c>
      <c r="D3891" t="s">
        <v>3883</v>
      </c>
      <c r="E3891">
        <v>1536179.4807217501</v>
      </c>
      <c r="F3891">
        <f t="shared" si="305"/>
        <v>9.4166666666666661</v>
      </c>
      <c r="G3891">
        <f t="shared" si="306"/>
        <v>6.1864419597927318</v>
      </c>
    </row>
    <row r="3892" spans="2:7" x14ac:dyDescent="0.25">
      <c r="B3892">
        <v>17</v>
      </c>
      <c r="C3892">
        <v>115</v>
      </c>
      <c r="D3892" t="s">
        <v>3884</v>
      </c>
      <c r="E3892">
        <v>1605406.91157998</v>
      </c>
      <c r="F3892">
        <f t="shared" si="305"/>
        <v>9.5</v>
      </c>
      <c r="G3892">
        <f t="shared" si="306"/>
        <v>6.205585128364552</v>
      </c>
    </row>
    <row r="3893" spans="2:7" x14ac:dyDescent="0.25">
      <c r="B3893">
        <v>17</v>
      </c>
      <c r="C3893">
        <v>116</v>
      </c>
      <c r="D3893" t="s">
        <v>3885</v>
      </c>
      <c r="E3893">
        <v>1986996.1678550299</v>
      </c>
      <c r="F3893">
        <f t="shared" si="305"/>
        <v>9.5833333333333339</v>
      </c>
      <c r="G3893">
        <f t="shared" si="306"/>
        <v>6.2981970295250047</v>
      </c>
    </row>
    <row r="3894" spans="2:7" x14ac:dyDescent="0.25">
      <c r="B3894">
        <v>17</v>
      </c>
      <c r="C3894">
        <v>117</v>
      </c>
      <c r="D3894" t="s">
        <v>3886</v>
      </c>
      <c r="E3894">
        <v>1565712.73777016</v>
      </c>
      <c r="F3894">
        <f t="shared" si="305"/>
        <v>9.6666666666666661</v>
      </c>
      <c r="G3894">
        <f t="shared" si="306"/>
        <v>6.1947120847684483</v>
      </c>
    </row>
    <row r="3895" spans="2:7" x14ac:dyDescent="0.25">
      <c r="B3895">
        <v>17</v>
      </c>
      <c r="C3895">
        <v>118</v>
      </c>
      <c r="D3895" t="s">
        <v>3887</v>
      </c>
      <c r="E3895">
        <v>1653289.9847999499</v>
      </c>
      <c r="F3895">
        <f t="shared" si="305"/>
        <v>9.75</v>
      </c>
      <c r="G3895">
        <f t="shared" si="306"/>
        <v>6.218349034910263</v>
      </c>
    </row>
    <row r="3896" spans="2:7" x14ac:dyDescent="0.25">
      <c r="B3896">
        <v>17</v>
      </c>
      <c r="C3896">
        <v>119</v>
      </c>
      <c r="D3896" t="s">
        <v>3888</v>
      </c>
      <c r="E3896">
        <v>1496279.08974999</v>
      </c>
      <c r="F3896">
        <f t="shared" si="305"/>
        <v>9.8333333333333339</v>
      </c>
      <c r="G3896">
        <f t="shared" si="306"/>
        <v>6.175012606786292</v>
      </c>
    </row>
    <row r="3897" spans="2:7" x14ac:dyDescent="0.25">
      <c r="B3897">
        <v>17</v>
      </c>
      <c r="C3897">
        <v>120</v>
      </c>
      <c r="D3897" t="s">
        <v>3889</v>
      </c>
      <c r="E3897">
        <v>1585708.00683571</v>
      </c>
      <c r="F3897">
        <f t="shared" si="305"/>
        <v>9.9166666666666661</v>
      </c>
      <c r="G3897">
        <f t="shared" si="306"/>
        <v>6.2002232191134805</v>
      </c>
    </row>
    <row r="3898" spans="2:7" x14ac:dyDescent="0.25">
      <c r="B3898">
        <v>17</v>
      </c>
      <c r="C3898">
        <v>121</v>
      </c>
      <c r="D3898" t="s">
        <v>3890</v>
      </c>
      <c r="E3898">
        <v>1950083.11541093</v>
      </c>
      <c r="F3898">
        <f t="shared" si="305"/>
        <v>10</v>
      </c>
      <c r="G3898">
        <f t="shared" si="306"/>
        <v>6.2900531220266576</v>
      </c>
    </row>
    <row r="3899" spans="2:7" x14ac:dyDescent="0.25">
      <c r="B3899">
        <v>17</v>
      </c>
      <c r="C3899">
        <v>122</v>
      </c>
      <c r="D3899" t="s">
        <v>3891</v>
      </c>
      <c r="E3899">
        <v>1764372.14079866</v>
      </c>
      <c r="F3899">
        <f t="shared" si="305"/>
        <v>10.083333333333334</v>
      </c>
      <c r="G3899">
        <f t="shared" si="306"/>
        <v>6.2465901917084254</v>
      </c>
    </row>
    <row r="3900" spans="2:7" x14ac:dyDescent="0.25">
      <c r="B3900">
        <v>17</v>
      </c>
      <c r="C3900">
        <v>123</v>
      </c>
      <c r="D3900" t="s">
        <v>3892</v>
      </c>
      <c r="E3900">
        <v>1563123.52606587</v>
      </c>
      <c r="F3900">
        <f t="shared" si="305"/>
        <v>10.166666666666666</v>
      </c>
      <c r="G3900">
        <f t="shared" si="306"/>
        <v>6.1939932995604563</v>
      </c>
    </row>
    <row r="3901" spans="2:7" x14ac:dyDescent="0.25">
      <c r="B3901">
        <v>17</v>
      </c>
      <c r="C3901">
        <v>124</v>
      </c>
      <c r="D3901" t="s">
        <v>3893</v>
      </c>
      <c r="E3901">
        <v>1714613.8567034299</v>
      </c>
      <c r="F3901">
        <f t="shared" si="305"/>
        <v>10.25</v>
      </c>
      <c r="G3901">
        <f t="shared" si="306"/>
        <v>6.2341663291688096</v>
      </c>
    </row>
    <row r="3902" spans="2:7" x14ac:dyDescent="0.25">
      <c r="B3902">
        <v>17</v>
      </c>
      <c r="C3902">
        <v>125</v>
      </c>
      <c r="D3902" t="s">
        <v>3894</v>
      </c>
      <c r="E3902">
        <v>1718629.3166445901</v>
      </c>
      <c r="F3902">
        <f t="shared" si="305"/>
        <v>10.333333333333334</v>
      </c>
      <c r="G3902">
        <f t="shared" si="306"/>
        <v>6.2351822157820607</v>
      </c>
    </row>
    <row r="3903" spans="2:7" x14ac:dyDescent="0.25">
      <c r="B3903">
        <v>17</v>
      </c>
      <c r="C3903">
        <v>126</v>
      </c>
      <c r="D3903" t="s">
        <v>3895</v>
      </c>
      <c r="E3903">
        <v>1751412.3543900501</v>
      </c>
      <c r="F3903">
        <f t="shared" si="305"/>
        <v>10.416666666666666</v>
      </c>
      <c r="G3903">
        <f t="shared" si="306"/>
        <v>6.2433884088777116</v>
      </c>
    </row>
    <row r="3904" spans="2:7" x14ac:dyDescent="0.25">
      <c r="B3904">
        <v>17</v>
      </c>
      <c r="C3904">
        <v>127</v>
      </c>
      <c r="D3904" t="s">
        <v>3896</v>
      </c>
      <c r="E3904">
        <v>1988974.6602819399</v>
      </c>
      <c r="F3904">
        <f t="shared" si="305"/>
        <v>10.5</v>
      </c>
      <c r="G3904">
        <f t="shared" si="306"/>
        <v>6.2986292502084842</v>
      </c>
    </row>
    <row r="3905" spans="2:7" x14ac:dyDescent="0.25">
      <c r="B3905">
        <v>17</v>
      </c>
      <c r="C3905">
        <v>128</v>
      </c>
      <c r="D3905" t="s">
        <v>3897</v>
      </c>
      <c r="E3905">
        <v>1753887.65098048</v>
      </c>
      <c r="F3905">
        <f t="shared" si="305"/>
        <v>10.583333333333334</v>
      </c>
      <c r="G3905">
        <f t="shared" si="306"/>
        <v>6.2440017702603825</v>
      </c>
    </row>
    <row r="3906" spans="2:7" x14ac:dyDescent="0.25">
      <c r="B3906">
        <v>17</v>
      </c>
      <c r="C3906">
        <v>129</v>
      </c>
      <c r="D3906" t="s">
        <v>3898</v>
      </c>
      <c r="E3906">
        <v>1705551.7000303401</v>
      </c>
      <c r="F3906">
        <f t="shared" si="305"/>
        <v>10.666666666666666</v>
      </c>
      <c r="G3906">
        <f t="shared" si="306"/>
        <v>6.2318648886203318</v>
      </c>
    </row>
    <row r="3907" spans="2:7" x14ac:dyDescent="0.25">
      <c r="B3907">
        <v>17</v>
      </c>
      <c r="C3907">
        <v>130</v>
      </c>
      <c r="D3907" t="s">
        <v>3899</v>
      </c>
      <c r="E3907">
        <v>1707059.28580561</v>
      </c>
      <c r="F3907">
        <f t="shared" si="305"/>
        <v>10.75</v>
      </c>
      <c r="G3907">
        <f t="shared" si="306"/>
        <v>6.232248604331561</v>
      </c>
    </row>
    <row r="3908" spans="2:7" x14ac:dyDescent="0.25">
      <c r="B3908">
        <v>17</v>
      </c>
      <c r="C3908">
        <v>131</v>
      </c>
      <c r="D3908" t="s">
        <v>3900</v>
      </c>
      <c r="E3908">
        <v>2100675.7084421902</v>
      </c>
      <c r="F3908">
        <f t="shared" si="305"/>
        <v>10.833333333333334</v>
      </c>
      <c r="G3908">
        <f t="shared" si="306"/>
        <v>6.3223590134223961</v>
      </c>
    </row>
    <row r="3909" spans="2:7" x14ac:dyDescent="0.25">
      <c r="B3909">
        <v>17</v>
      </c>
      <c r="C3909">
        <v>132</v>
      </c>
      <c r="D3909" t="s">
        <v>3901</v>
      </c>
      <c r="E3909">
        <v>2162104.3960064598</v>
      </c>
      <c r="F3909">
        <f t="shared" si="305"/>
        <v>10.916666666666666</v>
      </c>
      <c r="G3909">
        <f t="shared" si="306"/>
        <v>6.3348766597907167</v>
      </c>
    </row>
    <row r="3910" spans="2:7" x14ac:dyDescent="0.25">
      <c r="B3910">
        <v>17</v>
      </c>
      <c r="C3910">
        <v>133</v>
      </c>
      <c r="D3910" t="s">
        <v>3902</v>
      </c>
      <c r="E3910">
        <v>1903662.6980208601</v>
      </c>
      <c r="F3910">
        <f t="shared" si="305"/>
        <v>11</v>
      </c>
      <c r="G3910">
        <f t="shared" si="306"/>
        <v>6.2795900000540543</v>
      </c>
    </row>
    <row r="3911" spans="2:7" x14ac:dyDescent="0.25">
      <c r="B3911">
        <v>17</v>
      </c>
      <c r="C3911">
        <v>134</v>
      </c>
      <c r="D3911" t="s">
        <v>3903</v>
      </c>
      <c r="E3911">
        <v>1958760.8081193101</v>
      </c>
      <c r="F3911">
        <f t="shared" si="305"/>
        <v>11.083333333333334</v>
      </c>
      <c r="G3911">
        <f t="shared" si="306"/>
        <v>6.2919814058486319</v>
      </c>
    </row>
    <row r="3912" spans="2:7" x14ac:dyDescent="0.25">
      <c r="B3912">
        <v>17</v>
      </c>
      <c r="C3912">
        <v>135</v>
      </c>
      <c r="D3912" t="s">
        <v>3904</v>
      </c>
      <c r="E3912">
        <v>1972108.92391926</v>
      </c>
      <c r="F3912">
        <f t="shared" si="305"/>
        <v>11.166666666666666</v>
      </c>
      <c r="G3912">
        <f t="shared" si="306"/>
        <v>6.2949308983083752</v>
      </c>
    </row>
    <row r="3913" spans="2:7" x14ac:dyDescent="0.25">
      <c r="B3913">
        <v>17</v>
      </c>
      <c r="C3913">
        <v>136</v>
      </c>
      <c r="D3913" t="s">
        <v>3905</v>
      </c>
      <c r="E3913">
        <v>1809154.2622100001</v>
      </c>
      <c r="F3913">
        <f t="shared" si="305"/>
        <v>11.25</v>
      </c>
      <c r="G3913">
        <f t="shared" si="306"/>
        <v>6.2574755996791769</v>
      </c>
    </row>
    <row r="3914" spans="2:7" x14ac:dyDescent="0.25">
      <c r="B3914">
        <v>17</v>
      </c>
      <c r="C3914">
        <v>137</v>
      </c>
      <c r="D3914" t="s">
        <v>3906</v>
      </c>
      <c r="E3914">
        <v>1715118.30942847</v>
      </c>
      <c r="F3914">
        <f t="shared" si="305"/>
        <v>11.333333333333334</v>
      </c>
      <c r="G3914">
        <f t="shared" si="306"/>
        <v>6.2342940831891429</v>
      </c>
    </row>
    <row r="3915" spans="2:7" x14ac:dyDescent="0.25">
      <c r="B3915">
        <v>17</v>
      </c>
      <c r="C3915">
        <v>138</v>
      </c>
      <c r="D3915" t="s">
        <v>3907</v>
      </c>
      <c r="E3915">
        <v>1626268.1204999799</v>
      </c>
      <c r="F3915">
        <f t="shared" si="305"/>
        <v>11.416666666666666</v>
      </c>
      <c r="G3915">
        <f t="shared" si="306"/>
        <v>6.2111921486714454</v>
      </c>
    </row>
    <row r="3916" spans="2:7" x14ac:dyDescent="0.25">
      <c r="B3916">
        <v>17</v>
      </c>
      <c r="C3916">
        <v>139</v>
      </c>
      <c r="D3916" t="s">
        <v>3908</v>
      </c>
      <c r="E3916">
        <v>1644339.4444637699</v>
      </c>
      <c r="F3916">
        <f t="shared" si="305"/>
        <v>11.5</v>
      </c>
      <c r="G3916">
        <f t="shared" si="306"/>
        <v>6.2159914747858371</v>
      </c>
    </row>
    <row r="3917" spans="2:7" x14ac:dyDescent="0.25">
      <c r="B3917">
        <v>17</v>
      </c>
      <c r="C3917">
        <v>140</v>
      </c>
      <c r="D3917" t="s">
        <v>3909</v>
      </c>
      <c r="E3917">
        <v>1761653.25328475</v>
      </c>
      <c r="F3917">
        <f t="shared" si="305"/>
        <v>11.583333333333334</v>
      </c>
      <c r="G3917">
        <f t="shared" si="306"/>
        <v>6.2459204301802096</v>
      </c>
    </row>
    <row r="3918" spans="2:7" x14ac:dyDescent="0.25">
      <c r="B3918">
        <v>17</v>
      </c>
      <c r="C3918">
        <v>141</v>
      </c>
      <c r="D3918" t="s">
        <v>3910</v>
      </c>
      <c r="E3918">
        <v>1828484.6459059699</v>
      </c>
      <c r="F3918">
        <f t="shared" si="305"/>
        <v>11.666666666666666</v>
      </c>
      <c r="G3918">
        <f t="shared" si="306"/>
        <v>6.2620913178453463</v>
      </c>
    </row>
    <row r="3919" spans="2:7" x14ac:dyDescent="0.25">
      <c r="B3919">
        <v>17</v>
      </c>
      <c r="C3919">
        <v>142</v>
      </c>
      <c r="D3919" t="s">
        <v>3911</v>
      </c>
      <c r="E3919">
        <v>2003245.42180663</v>
      </c>
      <c r="F3919">
        <f t="shared" si="305"/>
        <v>11.75</v>
      </c>
      <c r="G3919">
        <f t="shared" si="306"/>
        <v>6.3017341588827396</v>
      </c>
    </row>
    <row r="3920" spans="2:7" x14ac:dyDescent="0.25">
      <c r="B3920">
        <v>17</v>
      </c>
      <c r="C3920">
        <v>143</v>
      </c>
      <c r="D3920" t="s">
        <v>3912</v>
      </c>
      <c r="E3920">
        <v>1681697.1823182199</v>
      </c>
      <c r="F3920">
        <f t="shared" si="305"/>
        <v>11.833333333333334</v>
      </c>
      <c r="G3920">
        <f t="shared" si="306"/>
        <v>6.2257477965225476</v>
      </c>
    </row>
    <row r="3921" spans="2:7" x14ac:dyDescent="0.25">
      <c r="B3921">
        <v>17</v>
      </c>
      <c r="C3921">
        <v>144</v>
      </c>
      <c r="D3921" t="s">
        <v>3913</v>
      </c>
      <c r="E3921">
        <v>1607717.9752414499</v>
      </c>
      <c r="F3921">
        <f t="shared" si="305"/>
        <v>11.916666666666666</v>
      </c>
      <c r="G3921">
        <f t="shared" si="306"/>
        <v>6.2062098674605632</v>
      </c>
    </row>
    <row r="3922" spans="2:7" x14ac:dyDescent="0.25">
      <c r="B3922">
        <v>17</v>
      </c>
      <c r="C3922">
        <v>145</v>
      </c>
      <c r="D3922" t="s">
        <v>3914</v>
      </c>
      <c r="E3922">
        <v>1662199.3971063099</v>
      </c>
      <c r="F3922">
        <f t="shared" si="305"/>
        <v>12</v>
      </c>
      <c r="G3922">
        <f t="shared" si="306"/>
        <v>6.220683120452116</v>
      </c>
    </row>
    <row r="3923" spans="2:7" x14ac:dyDescent="0.25">
      <c r="B3923">
        <v>17</v>
      </c>
      <c r="C3923">
        <v>146</v>
      </c>
      <c r="D3923" t="s">
        <v>3915</v>
      </c>
      <c r="E3923">
        <v>1505462.8316423199</v>
      </c>
      <c r="F3923">
        <f t="shared" ref="F3923:F3986" si="307">(C3923-1)*5/60</f>
        <v>12.083333333333334</v>
      </c>
      <c r="G3923">
        <f t="shared" ref="G3923:G3986" si="308">LOG10(E3923)</f>
        <v>6.1776700376887614</v>
      </c>
    </row>
    <row r="3924" spans="2:7" x14ac:dyDescent="0.25">
      <c r="B3924">
        <v>17</v>
      </c>
      <c r="C3924">
        <v>147</v>
      </c>
      <c r="D3924" t="s">
        <v>3916</v>
      </c>
      <c r="E3924">
        <v>1732424.2123632999</v>
      </c>
      <c r="F3924">
        <f t="shared" si="307"/>
        <v>12.166666666666666</v>
      </c>
      <c r="G3924">
        <f t="shared" si="308"/>
        <v>6.2386542448005278</v>
      </c>
    </row>
    <row r="3925" spans="2:7" x14ac:dyDescent="0.25">
      <c r="B3925">
        <v>17</v>
      </c>
      <c r="C3925">
        <v>148</v>
      </c>
      <c r="D3925" t="s">
        <v>3917</v>
      </c>
      <c r="E3925">
        <v>1640619.9487308699</v>
      </c>
      <c r="F3925">
        <f t="shared" si="307"/>
        <v>12.25</v>
      </c>
      <c r="G3925">
        <f t="shared" si="308"/>
        <v>6.2150079879482609</v>
      </c>
    </row>
    <row r="3926" spans="2:7" x14ac:dyDescent="0.25">
      <c r="B3926">
        <v>17</v>
      </c>
      <c r="C3926">
        <v>149</v>
      </c>
      <c r="D3926" t="s">
        <v>3918</v>
      </c>
      <c r="E3926">
        <v>1779586.35403073</v>
      </c>
      <c r="F3926">
        <f t="shared" si="307"/>
        <v>12.333333333333334</v>
      </c>
      <c r="G3926">
        <f t="shared" si="308"/>
        <v>6.2503190668940132</v>
      </c>
    </row>
    <row r="3927" spans="2:7" x14ac:dyDescent="0.25">
      <c r="B3927">
        <v>17</v>
      </c>
      <c r="C3927">
        <v>150</v>
      </c>
      <c r="D3927" t="s">
        <v>3919</v>
      </c>
      <c r="E3927">
        <v>1651456.80693481</v>
      </c>
      <c r="F3927">
        <f t="shared" si="307"/>
        <v>12.416666666666666</v>
      </c>
      <c r="G3927">
        <f t="shared" si="308"/>
        <v>6.217867219410917</v>
      </c>
    </row>
    <row r="3928" spans="2:7" x14ac:dyDescent="0.25">
      <c r="B3928">
        <v>17</v>
      </c>
      <c r="C3928">
        <v>151</v>
      </c>
      <c r="D3928" t="s">
        <v>3920</v>
      </c>
      <c r="E3928">
        <v>1870564.5555316899</v>
      </c>
      <c r="F3928">
        <f t="shared" si="307"/>
        <v>12.5</v>
      </c>
      <c r="G3928">
        <f t="shared" si="308"/>
        <v>6.2719727008407746</v>
      </c>
    </row>
    <row r="3929" spans="2:7" x14ac:dyDescent="0.25">
      <c r="B3929">
        <v>17</v>
      </c>
      <c r="C3929">
        <v>152</v>
      </c>
      <c r="D3929" t="s">
        <v>3921</v>
      </c>
      <c r="E3929">
        <v>2206736.0149117298</v>
      </c>
      <c r="F3929">
        <f t="shared" si="307"/>
        <v>12.583333333333334</v>
      </c>
      <c r="G3929">
        <f t="shared" si="308"/>
        <v>6.3437503829467401</v>
      </c>
    </row>
    <row r="3930" spans="2:7" x14ac:dyDescent="0.25">
      <c r="B3930">
        <v>17</v>
      </c>
      <c r="C3930">
        <v>153</v>
      </c>
      <c r="D3930" t="s">
        <v>3922</v>
      </c>
      <c r="E3930">
        <v>1763228.8183258099</v>
      </c>
      <c r="F3930">
        <f t="shared" si="307"/>
        <v>12.666666666666666</v>
      </c>
      <c r="G3930">
        <f t="shared" si="308"/>
        <v>6.24630867536679</v>
      </c>
    </row>
    <row r="3931" spans="2:7" x14ac:dyDescent="0.25">
      <c r="B3931">
        <v>17</v>
      </c>
      <c r="C3931">
        <v>154</v>
      </c>
      <c r="D3931" t="s">
        <v>3923</v>
      </c>
      <c r="E3931">
        <v>1535249.3504654099</v>
      </c>
      <c r="F3931">
        <f t="shared" si="307"/>
        <v>12.75</v>
      </c>
      <c r="G3931">
        <f t="shared" si="308"/>
        <v>6.1861789223125685</v>
      </c>
    </row>
    <row r="3932" spans="2:7" x14ac:dyDescent="0.25">
      <c r="B3932">
        <v>17</v>
      </c>
      <c r="C3932">
        <v>155</v>
      </c>
      <c r="D3932" t="s">
        <v>3924</v>
      </c>
      <c r="E3932">
        <v>1723529.95874343</v>
      </c>
      <c r="F3932">
        <f t="shared" si="307"/>
        <v>12.833333333333334</v>
      </c>
      <c r="G3932">
        <f t="shared" si="308"/>
        <v>6.2364188368033666</v>
      </c>
    </row>
    <row r="3933" spans="2:7" x14ac:dyDescent="0.25">
      <c r="B3933">
        <v>17</v>
      </c>
      <c r="C3933">
        <v>156</v>
      </c>
      <c r="D3933" t="s">
        <v>3925</v>
      </c>
      <c r="E3933">
        <v>1672809.9565361401</v>
      </c>
      <c r="F3933">
        <f t="shared" si="307"/>
        <v>12.916666666666666</v>
      </c>
      <c r="G3933">
        <f t="shared" si="308"/>
        <v>6.2234466047306078</v>
      </c>
    </row>
    <row r="3934" spans="2:7" x14ac:dyDescent="0.25">
      <c r="B3934">
        <v>17</v>
      </c>
      <c r="C3934">
        <v>157</v>
      </c>
      <c r="D3934" t="s">
        <v>3926</v>
      </c>
      <c r="E3934">
        <v>1757982.5257339301</v>
      </c>
      <c r="F3934">
        <f t="shared" si="307"/>
        <v>13</v>
      </c>
      <c r="G3934">
        <f t="shared" si="308"/>
        <v>6.2450145538918793</v>
      </c>
    </row>
    <row r="3935" spans="2:7" x14ac:dyDescent="0.25">
      <c r="B3935">
        <v>17</v>
      </c>
      <c r="C3935">
        <v>158</v>
      </c>
      <c r="D3935" t="s">
        <v>3927</v>
      </c>
      <c r="E3935">
        <v>1561786.7968301</v>
      </c>
      <c r="F3935">
        <f t="shared" si="307"/>
        <v>13.083333333333334</v>
      </c>
      <c r="G3935">
        <f t="shared" si="308"/>
        <v>6.1936217470317008</v>
      </c>
    </row>
    <row r="3936" spans="2:7" x14ac:dyDescent="0.25">
      <c r="B3936">
        <v>17</v>
      </c>
      <c r="C3936">
        <v>159</v>
      </c>
      <c r="D3936" t="s">
        <v>3928</v>
      </c>
      <c r="E3936">
        <v>2041743.6770789099</v>
      </c>
      <c r="F3936">
        <f t="shared" si="307"/>
        <v>13.166666666666666</v>
      </c>
      <c r="G3936">
        <f t="shared" si="308"/>
        <v>6.3100012193289903</v>
      </c>
    </row>
    <row r="3937" spans="2:7" x14ac:dyDescent="0.25">
      <c r="B3937">
        <v>17</v>
      </c>
      <c r="C3937">
        <v>160</v>
      </c>
      <c r="D3937" t="s">
        <v>3929</v>
      </c>
      <c r="E3937">
        <v>1820771.7952763101</v>
      </c>
      <c r="F3937">
        <f t="shared" si="307"/>
        <v>13.25</v>
      </c>
      <c r="G3937">
        <f t="shared" si="308"/>
        <v>6.2602555173145298</v>
      </c>
    </row>
    <row r="3938" spans="2:7" x14ac:dyDescent="0.25">
      <c r="B3938">
        <v>17</v>
      </c>
      <c r="C3938">
        <v>161</v>
      </c>
      <c r="D3938" t="s">
        <v>3930</v>
      </c>
      <c r="E3938">
        <v>2324076.3676978201</v>
      </c>
      <c r="F3938">
        <f t="shared" si="307"/>
        <v>13.333333333333334</v>
      </c>
      <c r="G3938">
        <f t="shared" si="308"/>
        <v>6.3662503945981745</v>
      </c>
    </row>
    <row r="3939" spans="2:7" x14ac:dyDescent="0.25">
      <c r="B3939">
        <v>17</v>
      </c>
      <c r="C3939">
        <v>162</v>
      </c>
      <c r="D3939" t="s">
        <v>3931</v>
      </c>
      <c r="E3939">
        <v>2186150.4134444301</v>
      </c>
      <c r="F3939">
        <f t="shared" si="307"/>
        <v>13.416666666666666</v>
      </c>
      <c r="G3939">
        <f t="shared" si="308"/>
        <v>6.3396800393527686</v>
      </c>
    </row>
    <row r="3940" spans="2:7" x14ac:dyDescent="0.25">
      <c r="B3940">
        <v>17</v>
      </c>
      <c r="C3940">
        <v>163</v>
      </c>
      <c r="D3940" t="s">
        <v>3932</v>
      </c>
      <c r="E3940">
        <v>3408211.5550581999</v>
      </c>
      <c r="F3940">
        <f t="shared" si="307"/>
        <v>13.5</v>
      </c>
      <c r="G3940">
        <f t="shared" si="308"/>
        <v>6.5325265445285909</v>
      </c>
    </row>
    <row r="3941" spans="2:7" x14ac:dyDescent="0.25">
      <c r="B3941">
        <v>17</v>
      </c>
      <c r="C3941">
        <v>164</v>
      </c>
      <c r="D3941" t="s">
        <v>3933</v>
      </c>
      <c r="E3941">
        <v>2637307.17700881</v>
      </c>
      <c r="F3941">
        <f t="shared" si="307"/>
        <v>13.583333333333334</v>
      </c>
      <c r="G3941">
        <f t="shared" si="308"/>
        <v>6.4211607166385187</v>
      </c>
    </row>
    <row r="3942" spans="2:7" x14ac:dyDescent="0.25">
      <c r="B3942">
        <v>17</v>
      </c>
      <c r="C3942">
        <v>165</v>
      </c>
      <c r="D3942" t="s">
        <v>3934</v>
      </c>
      <c r="E3942">
        <v>4288322.43306816</v>
      </c>
      <c r="F3942">
        <f t="shared" si="307"/>
        <v>13.666666666666666</v>
      </c>
      <c r="G3942">
        <f t="shared" si="308"/>
        <v>6.6322874319174066</v>
      </c>
    </row>
    <row r="3943" spans="2:7" x14ac:dyDescent="0.25">
      <c r="B3943">
        <v>17</v>
      </c>
      <c r="C3943">
        <v>166</v>
      </c>
      <c r="D3943" t="s">
        <v>3935</v>
      </c>
      <c r="E3943">
        <v>3294768.1761193499</v>
      </c>
      <c r="F3943">
        <f t="shared" si="307"/>
        <v>13.75</v>
      </c>
      <c r="G3943">
        <f t="shared" si="308"/>
        <v>6.5178248625190927</v>
      </c>
    </row>
    <row r="3944" spans="2:7" x14ac:dyDescent="0.25">
      <c r="B3944">
        <v>17</v>
      </c>
      <c r="C3944">
        <v>167</v>
      </c>
      <c r="D3944" t="s">
        <v>3936</v>
      </c>
      <c r="E3944">
        <v>3582279.40935844</v>
      </c>
      <c r="F3944">
        <f t="shared" si="307"/>
        <v>13.833333333333334</v>
      </c>
      <c r="G3944">
        <f t="shared" si="308"/>
        <v>6.5541594567810444</v>
      </c>
    </row>
    <row r="3945" spans="2:7" x14ac:dyDescent="0.25">
      <c r="B3945">
        <v>17</v>
      </c>
      <c r="C3945">
        <v>168</v>
      </c>
      <c r="D3945" t="s">
        <v>3937</v>
      </c>
      <c r="E3945">
        <v>3857111.9875699799</v>
      </c>
      <c r="F3945">
        <f t="shared" si="307"/>
        <v>13.916666666666666</v>
      </c>
      <c r="G3945">
        <f t="shared" si="308"/>
        <v>6.5862622483754105</v>
      </c>
    </row>
    <row r="3946" spans="2:7" x14ac:dyDescent="0.25">
      <c r="B3946">
        <v>17</v>
      </c>
      <c r="C3946">
        <v>169</v>
      </c>
      <c r="D3946" t="s">
        <v>3938</v>
      </c>
      <c r="E3946">
        <v>4381186.1665415997</v>
      </c>
      <c r="F3946">
        <f t="shared" si="307"/>
        <v>14</v>
      </c>
      <c r="G3946">
        <f t="shared" si="308"/>
        <v>6.6415917077282627</v>
      </c>
    </row>
    <row r="3947" spans="2:7" x14ac:dyDescent="0.25">
      <c r="B3947">
        <v>17</v>
      </c>
      <c r="C3947">
        <v>170</v>
      </c>
      <c r="D3947" t="s">
        <v>3939</v>
      </c>
      <c r="E3947">
        <v>4332195.26162221</v>
      </c>
      <c r="F3947">
        <f t="shared" si="307"/>
        <v>14.083333333333334</v>
      </c>
      <c r="G3947">
        <f t="shared" si="308"/>
        <v>6.6367080230072855</v>
      </c>
    </row>
    <row r="3948" spans="2:7" x14ac:dyDescent="0.25">
      <c r="B3948">
        <v>17</v>
      </c>
      <c r="C3948">
        <v>171</v>
      </c>
      <c r="D3948" t="s">
        <v>3940</v>
      </c>
      <c r="E3948">
        <v>3623182.8309683502</v>
      </c>
      <c r="F3948">
        <f t="shared" si="307"/>
        <v>14.166666666666666</v>
      </c>
      <c r="G3948">
        <f t="shared" si="308"/>
        <v>6.5590902497058758</v>
      </c>
    </row>
    <row r="3949" spans="2:7" x14ac:dyDescent="0.25">
      <c r="B3949">
        <v>17</v>
      </c>
      <c r="C3949">
        <v>172</v>
      </c>
      <c r="D3949" t="s">
        <v>3941</v>
      </c>
      <c r="E3949">
        <v>3203308.68794672</v>
      </c>
      <c r="F3949">
        <f t="shared" si="307"/>
        <v>14.25</v>
      </c>
      <c r="G3949">
        <f t="shared" si="308"/>
        <v>6.5055987916180031</v>
      </c>
    </row>
    <row r="3950" spans="2:7" x14ac:dyDescent="0.25">
      <c r="B3950">
        <v>17</v>
      </c>
      <c r="C3950">
        <v>173</v>
      </c>
      <c r="D3950" t="s">
        <v>3942</v>
      </c>
      <c r="E3950">
        <v>2655346.7931228699</v>
      </c>
      <c r="F3950">
        <f t="shared" si="307"/>
        <v>14.333333333333334</v>
      </c>
      <c r="G3950">
        <f t="shared" si="308"/>
        <v>6.4241212487712369</v>
      </c>
    </row>
    <row r="3951" spans="2:7" x14ac:dyDescent="0.25">
      <c r="B3951">
        <v>17</v>
      </c>
      <c r="C3951">
        <v>174</v>
      </c>
      <c r="D3951" t="s">
        <v>3943</v>
      </c>
      <c r="E3951">
        <v>2848708.5340620601</v>
      </c>
      <c r="F3951">
        <f t="shared" si="307"/>
        <v>14.416666666666666</v>
      </c>
      <c r="G3951">
        <f t="shared" si="308"/>
        <v>6.4546480166231488</v>
      </c>
    </row>
    <row r="3952" spans="2:7" x14ac:dyDescent="0.25">
      <c r="B3952">
        <v>17</v>
      </c>
      <c r="C3952">
        <v>175</v>
      </c>
      <c r="D3952" t="s">
        <v>3944</v>
      </c>
      <c r="E3952">
        <v>2527197.867478</v>
      </c>
      <c r="F3952">
        <f t="shared" si="307"/>
        <v>14.5</v>
      </c>
      <c r="G3952">
        <f t="shared" si="308"/>
        <v>6.4026392464271149</v>
      </c>
    </row>
    <row r="3953" spans="2:7" x14ac:dyDescent="0.25">
      <c r="B3953">
        <v>17</v>
      </c>
      <c r="C3953">
        <v>176</v>
      </c>
      <c r="D3953" t="s">
        <v>3945</v>
      </c>
      <c r="E3953">
        <v>2958238.67858992</v>
      </c>
      <c r="F3953">
        <f t="shared" si="307"/>
        <v>14.583333333333334</v>
      </c>
      <c r="G3953">
        <f t="shared" si="308"/>
        <v>6.4710332111121192</v>
      </c>
    </row>
    <row r="3954" spans="2:7" x14ac:dyDescent="0.25">
      <c r="B3954">
        <v>17</v>
      </c>
      <c r="C3954">
        <v>177</v>
      </c>
      <c r="D3954" t="s">
        <v>3946</v>
      </c>
      <c r="E3954">
        <v>2510305.97237232</v>
      </c>
      <c r="F3954">
        <f t="shared" si="307"/>
        <v>14.666666666666666</v>
      </c>
      <c r="G3954">
        <f t="shared" si="308"/>
        <v>6.3997266593353483</v>
      </c>
    </row>
    <row r="3955" spans="2:7" x14ac:dyDescent="0.25">
      <c r="B3955">
        <v>17</v>
      </c>
      <c r="C3955">
        <v>178</v>
      </c>
      <c r="D3955" t="s">
        <v>3947</v>
      </c>
      <c r="E3955">
        <v>3351168.1515212702</v>
      </c>
      <c r="F3955">
        <f t="shared" si="307"/>
        <v>14.75</v>
      </c>
      <c r="G3955">
        <f t="shared" si="308"/>
        <v>6.5251962199706446</v>
      </c>
    </row>
    <row r="3956" spans="2:7" x14ac:dyDescent="0.25">
      <c r="B3956">
        <v>17</v>
      </c>
      <c r="C3956">
        <v>179</v>
      </c>
      <c r="D3956" t="s">
        <v>3948</v>
      </c>
      <c r="E3956">
        <v>1505548.8962777101</v>
      </c>
      <c r="F3956">
        <f t="shared" si="307"/>
        <v>14.833333333333334</v>
      </c>
      <c r="G3956">
        <f t="shared" si="308"/>
        <v>6.1776948648230432</v>
      </c>
    </row>
    <row r="3957" spans="2:7" x14ac:dyDescent="0.25">
      <c r="B3957">
        <v>17</v>
      </c>
      <c r="C3957">
        <v>180</v>
      </c>
      <c r="D3957" t="s">
        <v>3949</v>
      </c>
      <c r="E3957">
        <v>1265335.36362897</v>
      </c>
      <c r="F3957">
        <f t="shared" si="307"/>
        <v>14.916666666666666</v>
      </c>
      <c r="G3957">
        <f t="shared" si="308"/>
        <v>6.1022056458839735</v>
      </c>
    </row>
    <row r="3958" spans="2:7" x14ac:dyDescent="0.25">
      <c r="B3958">
        <v>17</v>
      </c>
      <c r="C3958">
        <v>181</v>
      </c>
      <c r="D3958" t="s">
        <v>3950</v>
      </c>
      <c r="E3958">
        <v>1472527.82707846</v>
      </c>
      <c r="F3958">
        <f t="shared" si="307"/>
        <v>15</v>
      </c>
      <c r="G3958">
        <f t="shared" si="308"/>
        <v>6.1680635106118951</v>
      </c>
    </row>
    <row r="3959" spans="2:7" x14ac:dyDescent="0.25">
      <c r="B3959">
        <v>17</v>
      </c>
      <c r="C3959">
        <v>182</v>
      </c>
      <c r="D3959" t="s">
        <v>3951</v>
      </c>
      <c r="E3959">
        <v>1340974.8929929601</v>
      </c>
      <c r="F3959">
        <f t="shared" si="307"/>
        <v>15.083333333333334</v>
      </c>
      <c r="G3959">
        <f t="shared" si="308"/>
        <v>6.1274206466534711</v>
      </c>
    </row>
    <row r="3960" spans="2:7" x14ac:dyDescent="0.25">
      <c r="B3960">
        <v>17</v>
      </c>
      <c r="C3960">
        <v>183</v>
      </c>
      <c r="D3960" t="s">
        <v>3952</v>
      </c>
      <c r="E3960">
        <v>1444283.71668433</v>
      </c>
      <c r="F3960">
        <f t="shared" si="307"/>
        <v>15.166666666666666</v>
      </c>
      <c r="G3960">
        <f t="shared" si="308"/>
        <v>6.1596525149006798</v>
      </c>
    </row>
    <row r="3961" spans="2:7" x14ac:dyDescent="0.25">
      <c r="B3961">
        <v>17</v>
      </c>
      <c r="C3961">
        <v>184</v>
      </c>
      <c r="D3961" t="s">
        <v>3953</v>
      </c>
      <c r="E3961">
        <v>1498773.6209444201</v>
      </c>
      <c r="F3961">
        <f t="shared" si="307"/>
        <v>15.25</v>
      </c>
      <c r="G3961">
        <f t="shared" si="308"/>
        <v>6.1757360407207376</v>
      </c>
    </row>
    <row r="3962" spans="2:7" x14ac:dyDescent="0.25">
      <c r="B3962">
        <v>17</v>
      </c>
      <c r="C3962">
        <v>185</v>
      </c>
      <c r="D3962" t="s">
        <v>3954</v>
      </c>
      <c r="E3962">
        <v>1185406.5564216101</v>
      </c>
      <c r="F3962">
        <f t="shared" si="307"/>
        <v>15.333333333333334</v>
      </c>
      <c r="G3962">
        <f t="shared" si="308"/>
        <v>6.0738673249696875</v>
      </c>
    </row>
    <row r="3963" spans="2:7" x14ac:dyDescent="0.25">
      <c r="B3963">
        <v>17</v>
      </c>
      <c r="C3963">
        <v>186</v>
      </c>
      <c r="D3963" t="s">
        <v>3955</v>
      </c>
      <c r="E3963">
        <v>1194400.02453434</v>
      </c>
      <c r="F3963">
        <f t="shared" si="307"/>
        <v>15.416666666666666</v>
      </c>
      <c r="G3963">
        <f t="shared" si="308"/>
        <v>6.0771498036378739</v>
      </c>
    </row>
    <row r="3964" spans="2:7" x14ac:dyDescent="0.25">
      <c r="B3964">
        <v>17</v>
      </c>
      <c r="C3964">
        <v>187</v>
      </c>
      <c r="D3964" t="s">
        <v>3956</v>
      </c>
      <c r="E3964">
        <v>1237804.1582931499</v>
      </c>
      <c r="F3964">
        <f t="shared" si="307"/>
        <v>15.5</v>
      </c>
      <c r="G3964">
        <f t="shared" si="308"/>
        <v>6.0926519373329917</v>
      </c>
    </row>
    <row r="3965" spans="2:7" x14ac:dyDescent="0.25">
      <c r="B3965">
        <v>17</v>
      </c>
      <c r="C3965">
        <v>188</v>
      </c>
      <c r="D3965" t="s">
        <v>3957</v>
      </c>
      <c r="E3965">
        <v>1215247.81531519</v>
      </c>
      <c r="F3965">
        <f t="shared" si="307"/>
        <v>15.583333333333334</v>
      </c>
      <c r="G3965">
        <f t="shared" si="308"/>
        <v>6.0846648490040076</v>
      </c>
    </row>
    <row r="3966" spans="2:7" x14ac:dyDescent="0.25">
      <c r="B3966">
        <v>17</v>
      </c>
      <c r="C3966">
        <v>189</v>
      </c>
      <c r="D3966" t="s">
        <v>3958</v>
      </c>
      <c r="E3966">
        <v>1255954.2783295801</v>
      </c>
      <c r="F3966">
        <f t="shared" si="307"/>
        <v>15.666666666666666</v>
      </c>
      <c r="G3966">
        <f t="shared" si="308"/>
        <v>6.0989738296634446</v>
      </c>
    </row>
    <row r="3967" spans="2:7" x14ac:dyDescent="0.25">
      <c r="B3967">
        <v>17</v>
      </c>
      <c r="C3967">
        <v>190</v>
      </c>
      <c r="D3967" t="s">
        <v>3959</v>
      </c>
      <c r="E3967">
        <v>1391013.0871169399</v>
      </c>
      <c r="F3967">
        <f t="shared" si="307"/>
        <v>15.75</v>
      </c>
      <c r="G3967">
        <f t="shared" si="308"/>
        <v>6.1433312159991882</v>
      </c>
    </row>
    <row r="3968" spans="2:7" x14ac:dyDescent="0.25">
      <c r="B3968">
        <v>17</v>
      </c>
      <c r="C3968">
        <v>191</v>
      </c>
      <c r="D3968" t="s">
        <v>3960</v>
      </c>
      <c r="E3968">
        <v>1366489.9376524501</v>
      </c>
      <c r="F3968">
        <f t="shared" si="307"/>
        <v>15.833333333333334</v>
      </c>
      <c r="G3968">
        <f t="shared" si="308"/>
        <v>6.1356064380498241</v>
      </c>
    </row>
    <row r="3969" spans="2:7" x14ac:dyDescent="0.25">
      <c r="B3969">
        <v>17</v>
      </c>
      <c r="C3969">
        <v>192</v>
      </c>
      <c r="D3969" t="s">
        <v>3961</v>
      </c>
      <c r="E3969">
        <v>1395680.3635706401</v>
      </c>
      <c r="F3969">
        <f t="shared" si="307"/>
        <v>15.916666666666666</v>
      </c>
      <c r="G3969">
        <f t="shared" si="308"/>
        <v>6.1447859682642072</v>
      </c>
    </row>
    <row r="3970" spans="2:7" x14ac:dyDescent="0.25">
      <c r="B3970">
        <v>17</v>
      </c>
      <c r="C3970">
        <v>193</v>
      </c>
      <c r="D3970" t="s">
        <v>3962</v>
      </c>
      <c r="E3970">
        <v>1318035.9453048201</v>
      </c>
      <c r="F3970">
        <f t="shared" si="307"/>
        <v>16</v>
      </c>
      <c r="G3970">
        <f t="shared" si="308"/>
        <v>6.1199272544421062</v>
      </c>
    </row>
    <row r="3971" spans="2:7" x14ac:dyDescent="0.25">
      <c r="B3971">
        <v>17</v>
      </c>
      <c r="C3971">
        <v>194</v>
      </c>
      <c r="D3971" t="s">
        <v>3963</v>
      </c>
      <c r="E3971">
        <v>1117625.49124465</v>
      </c>
      <c r="F3971">
        <f t="shared" si="307"/>
        <v>16.083333333333332</v>
      </c>
      <c r="G3971">
        <f t="shared" si="308"/>
        <v>6.0482962987795643</v>
      </c>
    </row>
    <row r="3972" spans="2:7" x14ac:dyDescent="0.25">
      <c r="B3972">
        <v>17</v>
      </c>
      <c r="C3972">
        <v>195</v>
      </c>
      <c r="D3972" t="s">
        <v>3964</v>
      </c>
      <c r="E3972">
        <v>1236187.2608910899</v>
      </c>
      <c r="F3972">
        <f t="shared" si="307"/>
        <v>16.166666666666668</v>
      </c>
      <c r="G3972">
        <f t="shared" si="308"/>
        <v>6.0920842638042529</v>
      </c>
    </row>
    <row r="3973" spans="2:7" x14ac:dyDescent="0.25">
      <c r="B3973">
        <v>17</v>
      </c>
      <c r="C3973">
        <v>196</v>
      </c>
      <c r="D3973" t="s">
        <v>3965</v>
      </c>
      <c r="E3973">
        <v>1203949.8447606</v>
      </c>
      <c r="F3973">
        <f t="shared" si="307"/>
        <v>16.25</v>
      </c>
      <c r="G3973">
        <f t="shared" si="308"/>
        <v>6.0806083950634884</v>
      </c>
    </row>
    <row r="3974" spans="2:7" x14ac:dyDescent="0.25">
      <c r="B3974">
        <v>17</v>
      </c>
      <c r="C3974">
        <v>197</v>
      </c>
      <c r="D3974" t="s">
        <v>3966</v>
      </c>
      <c r="E3974">
        <v>1161325.5667963501</v>
      </c>
      <c r="F3974">
        <f t="shared" si="307"/>
        <v>16.333333333333332</v>
      </c>
      <c r="G3974">
        <f t="shared" si="308"/>
        <v>6.06495398721691</v>
      </c>
    </row>
    <row r="3975" spans="2:7" x14ac:dyDescent="0.25">
      <c r="B3975">
        <v>17</v>
      </c>
      <c r="C3975">
        <v>198</v>
      </c>
      <c r="D3975" t="s">
        <v>3967</v>
      </c>
      <c r="E3975">
        <v>1276823.1013493</v>
      </c>
      <c r="F3975">
        <f t="shared" si="307"/>
        <v>16.416666666666668</v>
      </c>
      <c r="G3975">
        <f t="shared" si="308"/>
        <v>6.1061307316960063</v>
      </c>
    </row>
    <row r="3976" spans="2:7" x14ac:dyDescent="0.25">
      <c r="B3976">
        <v>17</v>
      </c>
      <c r="C3976">
        <v>199</v>
      </c>
      <c r="D3976" t="s">
        <v>3968</v>
      </c>
      <c r="E3976">
        <v>1377671.6669154901</v>
      </c>
      <c r="F3976">
        <f t="shared" si="307"/>
        <v>16.5</v>
      </c>
      <c r="G3976">
        <f t="shared" si="308"/>
        <v>6.1391457268334211</v>
      </c>
    </row>
    <row r="3977" spans="2:7" x14ac:dyDescent="0.25">
      <c r="B3977">
        <v>17</v>
      </c>
      <c r="C3977">
        <v>200</v>
      </c>
      <c r="D3977" t="s">
        <v>3969</v>
      </c>
      <c r="E3977">
        <v>1313465.3808068901</v>
      </c>
      <c r="F3977">
        <f t="shared" si="307"/>
        <v>16.583333333333332</v>
      </c>
      <c r="G3977">
        <f t="shared" si="308"/>
        <v>6.1184186305117558</v>
      </c>
    </row>
    <row r="3978" spans="2:7" x14ac:dyDescent="0.25">
      <c r="B3978">
        <v>17</v>
      </c>
      <c r="C3978">
        <v>201</v>
      </c>
      <c r="D3978" t="s">
        <v>3970</v>
      </c>
      <c r="E3978">
        <v>1365232.12997226</v>
      </c>
      <c r="F3978">
        <f t="shared" si="307"/>
        <v>16.666666666666668</v>
      </c>
      <c r="G3978">
        <f t="shared" si="308"/>
        <v>6.135206500603859</v>
      </c>
    </row>
    <row r="3979" spans="2:7" x14ac:dyDescent="0.25">
      <c r="B3979">
        <v>17</v>
      </c>
      <c r="C3979">
        <v>202</v>
      </c>
      <c r="D3979" t="s">
        <v>3971</v>
      </c>
      <c r="E3979">
        <v>1584166.93743761</v>
      </c>
      <c r="F3979">
        <f t="shared" si="307"/>
        <v>16.75</v>
      </c>
      <c r="G3979">
        <f t="shared" si="308"/>
        <v>6.1998009450488443</v>
      </c>
    </row>
    <row r="3980" spans="2:7" x14ac:dyDescent="0.25">
      <c r="B3980">
        <v>17</v>
      </c>
      <c r="C3980">
        <v>203</v>
      </c>
      <c r="D3980" t="s">
        <v>3972</v>
      </c>
      <c r="E3980">
        <v>1372769.70663103</v>
      </c>
      <c r="F3980">
        <f t="shared" si="307"/>
        <v>16.833333333333332</v>
      </c>
      <c r="G3980">
        <f t="shared" si="308"/>
        <v>6.1375976868885589</v>
      </c>
    </row>
    <row r="3981" spans="2:7" x14ac:dyDescent="0.25">
      <c r="B3981">
        <v>17</v>
      </c>
      <c r="C3981">
        <v>204</v>
      </c>
      <c r="D3981" t="s">
        <v>3973</v>
      </c>
      <c r="E3981">
        <v>1409378.2145100001</v>
      </c>
      <c r="F3981">
        <f t="shared" si="307"/>
        <v>16.916666666666668</v>
      </c>
      <c r="G3981">
        <f t="shared" si="308"/>
        <v>6.1490275540980903</v>
      </c>
    </row>
    <row r="3982" spans="2:7" x14ac:dyDescent="0.25">
      <c r="B3982">
        <v>17</v>
      </c>
      <c r="C3982">
        <v>205</v>
      </c>
      <c r="D3982" t="s">
        <v>3974</v>
      </c>
      <c r="E3982">
        <v>1466609.5390282699</v>
      </c>
      <c r="F3982">
        <f t="shared" si="307"/>
        <v>17</v>
      </c>
      <c r="G3982">
        <f t="shared" si="308"/>
        <v>6.1663145053792618</v>
      </c>
    </row>
    <row r="3983" spans="2:7" x14ac:dyDescent="0.25">
      <c r="B3983">
        <v>17</v>
      </c>
      <c r="C3983">
        <v>206</v>
      </c>
      <c r="D3983" t="s">
        <v>3975</v>
      </c>
      <c r="E3983">
        <v>1316308.6905499599</v>
      </c>
      <c r="F3983">
        <f t="shared" si="307"/>
        <v>17.083333333333332</v>
      </c>
      <c r="G3983">
        <f t="shared" si="308"/>
        <v>6.1193577486104376</v>
      </c>
    </row>
    <row r="3984" spans="2:7" x14ac:dyDescent="0.25">
      <c r="B3984">
        <v>17</v>
      </c>
      <c r="C3984">
        <v>207</v>
      </c>
      <c r="D3984" t="s">
        <v>3976</v>
      </c>
      <c r="E3984">
        <v>1095226.0372955401</v>
      </c>
      <c r="F3984">
        <f t="shared" si="307"/>
        <v>17.166666666666668</v>
      </c>
      <c r="G3984">
        <f t="shared" si="308"/>
        <v>6.0395037599244752</v>
      </c>
    </row>
    <row r="3985" spans="2:7" x14ac:dyDescent="0.25">
      <c r="B3985">
        <v>17</v>
      </c>
      <c r="C3985">
        <v>208</v>
      </c>
      <c r="D3985" t="s">
        <v>3977</v>
      </c>
      <c r="E3985">
        <v>1392780.22670274</v>
      </c>
      <c r="F3985">
        <f t="shared" si="307"/>
        <v>17.25</v>
      </c>
      <c r="G3985">
        <f t="shared" si="308"/>
        <v>6.1438825924754106</v>
      </c>
    </row>
    <row r="3986" spans="2:7" x14ac:dyDescent="0.25">
      <c r="B3986">
        <v>17</v>
      </c>
      <c r="C3986">
        <v>209</v>
      </c>
      <c r="D3986" t="s">
        <v>3978</v>
      </c>
      <c r="E3986">
        <v>1360937.19445991</v>
      </c>
      <c r="F3986">
        <f t="shared" si="307"/>
        <v>17.333333333333332</v>
      </c>
      <c r="G3986">
        <f t="shared" si="308"/>
        <v>6.1338380835215833</v>
      </c>
    </row>
    <row r="3987" spans="2:7" x14ac:dyDescent="0.25">
      <c r="B3987">
        <v>17</v>
      </c>
      <c r="C3987">
        <v>210</v>
      </c>
      <c r="D3987" t="s">
        <v>3979</v>
      </c>
      <c r="E3987">
        <v>1452512.5246113001</v>
      </c>
      <c r="F3987">
        <f t="shared" ref="F3987:F4050" si="309">(C3987-1)*5/60</f>
        <v>17.416666666666668</v>
      </c>
      <c r="G3987">
        <f t="shared" ref="G3987:G4050" si="310">LOG10(E3987)</f>
        <v>6.162119885878977</v>
      </c>
    </row>
    <row r="3988" spans="2:7" x14ac:dyDescent="0.25">
      <c r="B3988">
        <v>17</v>
      </c>
      <c r="C3988">
        <v>211</v>
      </c>
      <c r="D3988" t="s">
        <v>3980</v>
      </c>
      <c r="E3988">
        <v>1299458.0665482399</v>
      </c>
      <c r="F3988">
        <f t="shared" si="309"/>
        <v>17.5</v>
      </c>
      <c r="G3988">
        <f t="shared" si="310"/>
        <v>6.11376226940029</v>
      </c>
    </row>
    <row r="3989" spans="2:7" x14ac:dyDescent="0.25">
      <c r="B3989">
        <v>17</v>
      </c>
      <c r="C3989">
        <v>212</v>
      </c>
      <c r="D3989" t="s">
        <v>3981</v>
      </c>
      <c r="E3989">
        <v>1530640.10707783</v>
      </c>
      <c r="F3989">
        <f t="shared" si="309"/>
        <v>17.583333333333332</v>
      </c>
      <c r="G3989">
        <f t="shared" si="310"/>
        <v>6.1848730888800016</v>
      </c>
    </row>
    <row r="3990" spans="2:7" x14ac:dyDescent="0.25">
      <c r="B3990">
        <v>17</v>
      </c>
      <c r="C3990">
        <v>213</v>
      </c>
      <c r="D3990" t="s">
        <v>3982</v>
      </c>
      <c r="E3990">
        <v>1386612.80771169</v>
      </c>
      <c r="F3990">
        <f t="shared" si="309"/>
        <v>17.666666666666668</v>
      </c>
      <c r="G3990">
        <f t="shared" si="310"/>
        <v>6.1419552073244752</v>
      </c>
    </row>
    <row r="3991" spans="2:7" x14ac:dyDescent="0.25">
      <c r="B3991">
        <v>17</v>
      </c>
      <c r="C3991">
        <v>214</v>
      </c>
      <c r="D3991" t="s">
        <v>3983</v>
      </c>
      <c r="E3991">
        <v>1406738.76819857</v>
      </c>
      <c r="F3991">
        <f t="shared" si="309"/>
        <v>17.75</v>
      </c>
      <c r="G3991">
        <f t="shared" si="310"/>
        <v>6.1482134563095165</v>
      </c>
    </row>
    <row r="3992" spans="2:7" x14ac:dyDescent="0.25">
      <c r="B3992">
        <v>17</v>
      </c>
      <c r="C3992">
        <v>215</v>
      </c>
      <c r="D3992" t="s">
        <v>3984</v>
      </c>
      <c r="E3992">
        <v>1284349.4439510801</v>
      </c>
      <c r="F3992">
        <f t="shared" si="309"/>
        <v>17.833333333333332</v>
      </c>
      <c r="G3992">
        <f t="shared" si="310"/>
        <v>6.1086832020290025</v>
      </c>
    </row>
    <row r="3993" spans="2:7" x14ac:dyDescent="0.25">
      <c r="B3993">
        <v>17</v>
      </c>
      <c r="C3993">
        <v>216</v>
      </c>
      <c r="D3993" t="s">
        <v>3985</v>
      </c>
      <c r="E3993">
        <v>1429121.72005663</v>
      </c>
      <c r="F3993">
        <f t="shared" si="309"/>
        <v>17.916666666666668</v>
      </c>
      <c r="G3993">
        <f t="shared" si="310"/>
        <v>6.1550692197620629</v>
      </c>
    </row>
    <row r="3994" spans="2:7" x14ac:dyDescent="0.25">
      <c r="B3994">
        <v>17</v>
      </c>
      <c r="C3994">
        <v>217</v>
      </c>
      <c r="D3994" t="s">
        <v>3986</v>
      </c>
      <c r="E3994">
        <v>1493200.44092082</v>
      </c>
      <c r="F3994">
        <f t="shared" si="309"/>
        <v>18</v>
      </c>
      <c r="G3994">
        <f t="shared" si="310"/>
        <v>6.17411810949526</v>
      </c>
    </row>
    <row r="3995" spans="2:7" x14ac:dyDescent="0.25">
      <c r="B3995">
        <v>17</v>
      </c>
      <c r="C3995">
        <v>218</v>
      </c>
      <c r="D3995" t="s">
        <v>3987</v>
      </c>
      <c r="E3995">
        <v>1331598.7871292201</v>
      </c>
      <c r="F3995">
        <f t="shared" si="309"/>
        <v>18.083333333333332</v>
      </c>
      <c r="G3995">
        <f t="shared" si="310"/>
        <v>6.1243733909128917</v>
      </c>
    </row>
    <row r="3996" spans="2:7" x14ac:dyDescent="0.25">
      <c r="B3996">
        <v>17</v>
      </c>
      <c r="C3996">
        <v>219</v>
      </c>
      <c r="D3996" t="s">
        <v>3988</v>
      </c>
      <c r="E3996">
        <v>1289563.7817893</v>
      </c>
      <c r="F3996">
        <f t="shared" si="309"/>
        <v>18.166666666666668</v>
      </c>
      <c r="G3996">
        <f t="shared" si="310"/>
        <v>6.1104428271983497</v>
      </c>
    </row>
    <row r="3997" spans="2:7" x14ac:dyDescent="0.25">
      <c r="B3997">
        <v>17</v>
      </c>
      <c r="C3997">
        <v>220</v>
      </c>
      <c r="D3997" t="s">
        <v>3989</v>
      </c>
      <c r="E3997">
        <v>1544016.1375660901</v>
      </c>
      <c r="F3997">
        <f t="shared" si="309"/>
        <v>18.25</v>
      </c>
      <c r="G3997">
        <f t="shared" si="310"/>
        <v>6.1886518351313748</v>
      </c>
    </row>
    <row r="3998" spans="2:7" x14ac:dyDescent="0.25">
      <c r="B3998">
        <v>17</v>
      </c>
      <c r="C3998">
        <v>221</v>
      </c>
      <c r="D3998" t="s">
        <v>3990</v>
      </c>
      <c r="E3998">
        <v>1504911.9493247799</v>
      </c>
      <c r="F3998">
        <f t="shared" si="309"/>
        <v>18.333333333333332</v>
      </c>
      <c r="G3998">
        <f t="shared" si="310"/>
        <v>6.1775110906002668</v>
      </c>
    </row>
    <row r="3999" spans="2:7" x14ac:dyDescent="0.25">
      <c r="B3999">
        <v>17</v>
      </c>
      <c r="C3999">
        <v>222</v>
      </c>
      <c r="D3999" t="s">
        <v>3991</v>
      </c>
      <c r="E3999">
        <v>1154989.7060086001</v>
      </c>
      <c r="F3999">
        <f t="shared" si="309"/>
        <v>18.416666666666668</v>
      </c>
      <c r="G3999">
        <f t="shared" si="310"/>
        <v>6.0625781135410772</v>
      </c>
    </row>
    <row r="4000" spans="2:7" x14ac:dyDescent="0.25">
      <c r="B4000">
        <v>17</v>
      </c>
      <c r="C4000">
        <v>223</v>
      </c>
      <c r="D4000" t="s">
        <v>3992</v>
      </c>
      <c r="E4000">
        <v>1403530.83490541</v>
      </c>
      <c r="F4000">
        <f t="shared" si="309"/>
        <v>18.5</v>
      </c>
      <c r="G4000">
        <f t="shared" si="310"/>
        <v>6.1472219583186352</v>
      </c>
    </row>
    <row r="4001" spans="2:7" x14ac:dyDescent="0.25">
      <c r="B4001">
        <v>17</v>
      </c>
      <c r="C4001">
        <v>224</v>
      </c>
      <c r="D4001" t="s">
        <v>3993</v>
      </c>
      <c r="E4001">
        <v>1088002.4930803301</v>
      </c>
      <c r="F4001">
        <f t="shared" si="309"/>
        <v>18.583333333333332</v>
      </c>
      <c r="G4001">
        <f t="shared" si="310"/>
        <v>6.0366298905182179</v>
      </c>
    </row>
    <row r="4002" spans="2:7" x14ac:dyDescent="0.25">
      <c r="B4002">
        <v>17</v>
      </c>
      <c r="C4002">
        <v>225</v>
      </c>
      <c r="D4002" t="s">
        <v>3994</v>
      </c>
      <c r="E4002">
        <v>1459084.2681177701</v>
      </c>
      <c r="F4002">
        <f t="shared" si="309"/>
        <v>18.666666666666668</v>
      </c>
      <c r="G4002">
        <f t="shared" si="310"/>
        <v>6.1640803749103874</v>
      </c>
    </row>
    <row r="4003" spans="2:7" x14ac:dyDescent="0.25">
      <c r="B4003">
        <v>17</v>
      </c>
      <c r="C4003">
        <v>226</v>
      </c>
      <c r="D4003" t="s">
        <v>3995</v>
      </c>
      <c r="E4003">
        <v>1365878.33397992</v>
      </c>
      <c r="F4003">
        <f t="shared" si="309"/>
        <v>18.75</v>
      </c>
      <c r="G4003">
        <f t="shared" si="310"/>
        <v>6.1354120161578081</v>
      </c>
    </row>
    <row r="4004" spans="2:7" x14ac:dyDescent="0.25">
      <c r="B4004">
        <v>17</v>
      </c>
      <c r="C4004">
        <v>227</v>
      </c>
      <c r="D4004" t="s">
        <v>3996</v>
      </c>
      <c r="E4004">
        <v>1563993.9097697099</v>
      </c>
      <c r="F4004">
        <f t="shared" si="309"/>
        <v>18.833333333333332</v>
      </c>
      <c r="G4004">
        <f t="shared" si="310"/>
        <v>6.1942350575738558</v>
      </c>
    </row>
    <row r="4005" spans="2:7" x14ac:dyDescent="0.25">
      <c r="B4005">
        <v>17</v>
      </c>
      <c r="C4005">
        <v>228</v>
      </c>
      <c r="D4005" t="s">
        <v>3997</v>
      </c>
      <c r="E4005">
        <v>1278275.7387060099</v>
      </c>
      <c r="F4005">
        <f t="shared" si="309"/>
        <v>18.916666666666668</v>
      </c>
      <c r="G4005">
        <f t="shared" si="310"/>
        <v>6.1066245462180166</v>
      </c>
    </row>
    <row r="4006" spans="2:7" x14ac:dyDescent="0.25">
      <c r="B4006">
        <v>17</v>
      </c>
      <c r="C4006">
        <v>229</v>
      </c>
      <c r="D4006" t="s">
        <v>3998</v>
      </c>
      <c r="E4006">
        <v>1396689.3070383701</v>
      </c>
      <c r="F4006">
        <f t="shared" si="309"/>
        <v>19</v>
      </c>
      <c r="G4006">
        <f t="shared" si="310"/>
        <v>6.1450998082290713</v>
      </c>
    </row>
    <row r="4007" spans="2:7" x14ac:dyDescent="0.25">
      <c r="B4007">
        <v>17</v>
      </c>
      <c r="C4007">
        <v>230</v>
      </c>
      <c r="D4007" t="s">
        <v>3999</v>
      </c>
      <c r="E4007">
        <v>1307236.6357730699</v>
      </c>
      <c r="F4007">
        <f t="shared" si="309"/>
        <v>19.083333333333332</v>
      </c>
      <c r="G4007">
        <f t="shared" si="310"/>
        <v>6.1163542106166835</v>
      </c>
    </row>
    <row r="4008" spans="2:7" x14ac:dyDescent="0.25">
      <c r="B4008">
        <v>17</v>
      </c>
      <c r="C4008">
        <v>231</v>
      </c>
      <c r="D4008" t="s">
        <v>4000</v>
      </c>
      <c r="E4008">
        <v>1221767.6217275099</v>
      </c>
      <c r="F4008">
        <f t="shared" si="309"/>
        <v>19.166666666666668</v>
      </c>
      <c r="G4008">
        <f t="shared" si="310"/>
        <v>6.086988611636226</v>
      </c>
    </row>
    <row r="4009" spans="2:7" x14ac:dyDescent="0.25">
      <c r="B4009">
        <v>17</v>
      </c>
      <c r="C4009">
        <v>232</v>
      </c>
      <c r="D4009" t="s">
        <v>4001</v>
      </c>
      <c r="E4009">
        <v>1150556.1545933499</v>
      </c>
      <c r="F4009">
        <f t="shared" si="309"/>
        <v>19.25</v>
      </c>
      <c r="G4009">
        <f t="shared" si="310"/>
        <v>6.0609078199059034</v>
      </c>
    </row>
    <row r="4010" spans="2:7" x14ac:dyDescent="0.25">
      <c r="B4010">
        <v>17</v>
      </c>
      <c r="C4010">
        <v>233</v>
      </c>
      <c r="D4010" t="s">
        <v>4002</v>
      </c>
      <c r="E4010">
        <v>1182009.7335699101</v>
      </c>
      <c r="F4010">
        <f t="shared" si="309"/>
        <v>19.333333333333332</v>
      </c>
      <c r="G4010">
        <f t="shared" si="310"/>
        <v>6.0726210528720523</v>
      </c>
    </row>
    <row r="4011" spans="2:7" x14ac:dyDescent="0.25">
      <c r="B4011">
        <v>17</v>
      </c>
      <c r="C4011">
        <v>234</v>
      </c>
      <c r="D4011" t="s">
        <v>4003</v>
      </c>
      <c r="E4011">
        <v>1315744.7237877799</v>
      </c>
      <c r="F4011">
        <f t="shared" si="309"/>
        <v>19.416666666666668</v>
      </c>
      <c r="G4011">
        <f t="shared" si="310"/>
        <v>6.1191716371468896</v>
      </c>
    </row>
    <row r="4012" spans="2:7" x14ac:dyDescent="0.25">
      <c r="B4012">
        <v>17</v>
      </c>
      <c r="C4012">
        <v>235</v>
      </c>
      <c r="D4012" t="s">
        <v>4004</v>
      </c>
      <c r="E4012">
        <v>1546101.0879637599</v>
      </c>
      <c r="F4012">
        <f t="shared" si="309"/>
        <v>19.5</v>
      </c>
      <c r="G4012">
        <f t="shared" si="310"/>
        <v>6.1892378857722203</v>
      </c>
    </row>
    <row r="4013" spans="2:7" x14ac:dyDescent="0.25">
      <c r="B4013">
        <v>18</v>
      </c>
      <c r="C4013">
        <v>1</v>
      </c>
      <c r="D4013" t="s">
        <v>4005</v>
      </c>
      <c r="E4013">
        <v>3066798.1449442999</v>
      </c>
      <c r="F4013">
        <f t="shared" si="309"/>
        <v>0</v>
      </c>
      <c r="G4013">
        <f t="shared" si="310"/>
        <v>6.4866851918866955</v>
      </c>
    </row>
    <row r="4014" spans="2:7" x14ac:dyDescent="0.25">
      <c r="B4014">
        <v>18</v>
      </c>
      <c r="C4014">
        <v>2</v>
      </c>
      <c r="D4014" t="s">
        <v>4006</v>
      </c>
      <c r="E4014">
        <v>1621101.4123829</v>
      </c>
      <c r="F4014">
        <f t="shared" si="309"/>
        <v>8.3333333333333329E-2</v>
      </c>
      <c r="G4014">
        <f t="shared" si="310"/>
        <v>6.2098101841641551</v>
      </c>
    </row>
    <row r="4015" spans="2:7" x14ac:dyDescent="0.25">
      <c r="B4015">
        <v>18</v>
      </c>
      <c r="C4015">
        <v>3</v>
      </c>
      <c r="D4015" t="s">
        <v>4007</v>
      </c>
      <c r="E4015">
        <v>2204069.4066583598</v>
      </c>
      <c r="F4015">
        <f t="shared" si="309"/>
        <v>0.16666666666666666</v>
      </c>
      <c r="G4015">
        <f t="shared" si="310"/>
        <v>6.34322526642935</v>
      </c>
    </row>
    <row r="4016" spans="2:7" x14ac:dyDescent="0.25">
      <c r="B4016">
        <v>18</v>
      </c>
      <c r="C4016">
        <v>4</v>
      </c>
      <c r="D4016" t="s">
        <v>4008</v>
      </c>
      <c r="E4016">
        <v>1994449.23807996</v>
      </c>
      <c r="F4016">
        <f t="shared" si="309"/>
        <v>0.25</v>
      </c>
      <c r="G4016">
        <f t="shared" si="310"/>
        <v>6.2998229872979969</v>
      </c>
    </row>
    <row r="4017" spans="2:7" x14ac:dyDescent="0.25">
      <c r="B4017">
        <v>18</v>
      </c>
      <c r="C4017">
        <v>5</v>
      </c>
      <c r="D4017" t="s">
        <v>4009</v>
      </c>
      <c r="E4017">
        <v>2302334.6435080199</v>
      </c>
      <c r="F4017">
        <f t="shared" si="309"/>
        <v>0.33333333333333331</v>
      </c>
      <c r="G4017">
        <f t="shared" si="310"/>
        <v>6.362168448427707</v>
      </c>
    </row>
    <row r="4018" spans="2:7" x14ac:dyDescent="0.25">
      <c r="B4018">
        <v>18</v>
      </c>
      <c r="C4018">
        <v>6</v>
      </c>
      <c r="D4018" t="s">
        <v>4010</v>
      </c>
      <c r="E4018">
        <v>2402874.4923615302</v>
      </c>
      <c r="F4018">
        <f t="shared" si="309"/>
        <v>0.41666666666666669</v>
      </c>
      <c r="G4018">
        <f t="shared" si="310"/>
        <v>6.380731087200771</v>
      </c>
    </row>
    <row r="4019" spans="2:7" x14ac:dyDescent="0.25">
      <c r="B4019">
        <v>18</v>
      </c>
      <c r="C4019">
        <v>7</v>
      </c>
      <c r="D4019" t="s">
        <v>4011</v>
      </c>
      <c r="E4019">
        <v>2095190.32132628</v>
      </c>
      <c r="F4019">
        <f t="shared" si="309"/>
        <v>0.5</v>
      </c>
      <c r="G4019">
        <f t="shared" si="310"/>
        <v>6.3212234792104667</v>
      </c>
    </row>
    <row r="4020" spans="2:7" x14ac:dyDescent="0.25">
      <c r="B4020">
        <v>18</v>
      </c>
      <c r="C4020">
        <v>8</v>
      </c>
      <c r="D4020" t="s">
        <v>4012</v>
      </c>
      <c r="E4020">
        <v>1943410.5339748</v>
      </c>
      <c r="F4020">
        <f t="shared" si="309"/>
        <v>0.58333333333333337</v>
      </c>
      <c r="G4020">
        <f t="shared" si="310"/>
        <v>6.2885645524304215</v>
      </c>
    </row>
    <row r="4021" spans="2:7" x14ac:dyDescent="0.25">
      <c r="B4021">
        <v>18</v>
      </c>
      <c r="C4021">
        <v>9</v>
      </c>
      <c r="D4021" t="s">
        <v>4013</v>
      </c>
      <c r="E4021">
        <v>2388579.96355438</v>
      </c>
      <c r="F4021">
        <f t="shared" si="309"/>
        <v>0.66666666666666663</v>
      </c>
      <c r="G4021">
        <f t="shared" si="310"/>
        <v>6.3781397849323795</v>
      </c>
    </row>
    <row r="4022" spans="2:7" x14ac:dyDescent="0.25">
      <c r="B4022">
        <v>18</v>
      </c>
      <c r="C4022">
        <v>10</v>
      </c>
      <c r="D4022" t="s">
        <v>4014</v>
      </c>
      <c r="E4022">
        <v>1897282.94029555</v>
      </c>
      <c r="F4022">
        <f t="shared" si="309"/>
        <v>0.75</v>
      </c>
      <c r="G4022">
        <f t="shared" si="310"/>
        <v>6.2781321017089873</v>
      </c>
    </row>
    <row r="4023" spans="2:7" x14ac:dyDescent="0.25">
      <c r="B4023">
        <v>18</v>
      </c>
      <c r="C4023">
        <v>11</v>
      </c>
      <c r="D4023" t="s">
        <v>4015</v>
      </c>
      <c r="E4023">
        <v>2466236.0255118501</v>
      </c>
      <c r="F4023">
        <f t="shared" si="309"/>
        <v>0.83333333333333337</v>
      </c>
      <c r="G4023">
        <f t="shared" si="310"/>
        <v>6.392034637414719</v>
      </c>
    </row>
    <row r="4024" spans="2:7" x14ac:dyDescent="0.25">
      <c r="B4024">
        <v>18</v>
      </c>
      <c r="C4024">
        <v>12</v>
      </c>
      <c r="D4024" t="s">
        <v>4016</v>
      </c>
      <c r="E4024">
        <v>2696599.2620850499</v>
      </c>
      <c r="F4024">
        <f t="shared" si="309"/>
        <v>0.91666666666666663</v>
      </c>
      <c r="G4024">
        <f t="shared" si="310"/>
        <v>6.4308164113411728</v>
      </c>
    </row>
    <row r="4025" spans="2:7" x14ac:dyDescent="0.25">
      <c r="B4025">
        <v>18</v>
      </c>
      <c r="C4025">
        <v>13</v>
      </c>
      <c r="D4025" t="s">
        <v>4017</v>
      </c>
      <c r="E4025">
        <v>2408180.0434204298</v>
      </c>
      <c r="F4025">
        <f t="shared" si="309"/>
        <v>1</v>
      </c>
      <c r="G4025">
        <f t="shared" si="310"/>
        <v>6.3816889530762282</v>
      </c>
    </row>
    <row r="4026" spans="2:7" x14ac:dyDescent="0.25">
      <c r="B4026">
        <v>18</v>
      </c>
      <c r="C4026">
        <v>14</v>
      </c>
      <c r="D4026" t="s">
        <v>4018</v>
      </c>
      <c r="E4026">
        <v>2730101.1769477702</v>
      </c>
      <c r="F4026">
        <f t="shared" si="309"/>
        <v>1.0833333333333333</v>
      </c>
      <c r="G4026">
        <f t="shared" si="310"/>
        <v>6.4361787421967591</v>
      </c>
    </row>
    <row r="4027" spans="2:7" x14ac:dyDescent="0.25">
      <c r="B4027">
        <v>18</v>
      </c>
      <c r="C4027">
        <v>15</v>
      </c>
      <c r="D4027" t="s">
        <v>4019</v>
      </c>
      <c r="E4027">
        <v>3378080.5865557501</v>
      </c>
      <c r="F4027">
        <f t="shared" si="309"/>
        <v>1.1666666666666667</v>
      </c>
      <c r="G4027">
        <f t="shared" si="310"/>
        <v>6.5286700057675597</v>
      </c>
    </row>
    <row r="4028" spans="2:7" x14ac:dyDescent="0.25">
      <c r="B4028">
        <v>18</v>
      </c>
      <c r="C4028">
        <v>16</v>
      </c>
      <c r="D4028" t="s">
        <v>4020</v>
      </c>
      <c r="E4028">
        <v>3734731.1173806898</v>
      </c>
      <c r="F4028">
        <f t="shared" si="309"/>
        <v>1.25</v>
      </c>
      <c r="G4028">
        <f t="shared" si="310"/>
        <v>6.5722593401698015</v>
      </c>
    </row>
    <row r="4029" spans="2:7" x14ac:dyDescent="0.25">
      <c r="B4029">
        <v>18</v>
      </c>
      <c r="C4029">
        <v>17</v>
      </c>
      <c r="D4029" t="s">
        <v>4021</v>
      </c>
      <c r="E4029">
        <v>4464132.6421143096</v>
      </c>
      <c r="F4029">
        <f t="shared" si="309"/>
        <v>1.3333333333333333</v>
      </c>
      <c r="G4029">
        <f t="shared" si="310"/>
        <v>6.6497370902490767</v>
      </c>
    </row>
    <row r="4030" spans="2:7" x14ac:dyDescent="0.25">
      <c r="B4030">
        <v>18</v>
      </c>
      <c r="C4030">
        <v>18</v>
      </c>
      <c r="D4030" t="s">
        <v>4022</v>
      </c>
      <c r="E4030">
        <v>4046492.0541951298</v>
      </c>
      <c r="F4030">
        <f t="shared" si="309"/>
        <v>1.4166666666666667</v>
      </c>
      <c r="G4030">
        <f t="shared" si="310"/>
        <v>6.6070786919366276</v>
      </c>
    </row>
    <row r="4031" spans="2:7" x14ac:dyDescent="0.25">
      <c r="B4031">
        <v>18</v>
      </c>
      <c r="C4031">
        <v>19</v>
      </c>
      <c r="D4031" t="s">
        <v>4023</v>
      </c>
      <c r="E4031">
        <v>3781514.7412441801</v>
      </c>
      <c r="F4031">
        <f t="shared" si="309"/>
        <v>1.5</v>
      </c>
      <c r="G4031">
        <f t="shared" si="310"/>
        <v>6.5776657977186472</v>
      </c>
    </row>
    <row r="4032" spans="2:7" x14ac:dyDescent="0.25">
      <c r="B4032">
        <v>18</v>
      </c>
      <c r="C4032">
        <v>20</v>
      </c>
      <c r="D4032" t="s">
        <v>4024</v>
      </c>
      <c r="E4032">
        <v>3284721.0819566501</v>
      </c>
      <c r="F4032">
        <f t="shared" si="309"/>
        <v>1.5833333333333333</v>
      </c>
      <c r="G4032">
        <f t="shared" si="310"/>
        <v>6.5164984978806109</v>
      </c>
    </row>
    <row r="4033" spans="2:7" x14ac:dyDescent="0.25">
      <c r="B4033">
        <v>18</v>
      </c>
      <c r="C4033">
        <v>21</v>
      </c>
      <c r="D4033" t="s">
        <v>4025</v>
      </c>
      <c r="E4033">
        <v>3611054.79510618</v>
      </c>
      <c r="F4033">
        <f t="shared" si="309"/>
        <v>1.6666666666666667</v>
      </c>
      <c r="G4033">
        <f t="shared" si="310"/>
        <v>6.5576340785768394</v>
      </c>
    </row>
    <row r="4034" spans="2:7" x14ac:dyDescent="0.25">
      <c r="B4034">
        <v>18</v>
      </c>
      <c r="C4034">
        <v>22</v>
      </c>
      <c r="D4034" t="s">
        <v>4026</v>
      </c>
      <c r="E4034">
        <v>3383252.0341200898</v>
      </c>
      <c r="F4034">
        <f t="shared" si="309"/>
        <v>1.75</v>
      </c>
      <c r="G4034">
        <f t="shared" si="310"/>
        <v>6.5293343516013191</v>
      </c>
    </row>
    <row r="4035" spans="2:7" x14ac:dyDescent="0.25">
      <c r="B4035">
        <v>18</v>
      </c>
      <c r="C4035">
        <v>23</v>
      </c>
      <c r="D4035" t="s">
        <v>4027</v>
      </c>
      <c r="E4035">
        <v>3677628.79942695</v>
      </c>
      <c r="F4035">
        <f t="shared" si="309"/>
        <v>1.8333333333333333</v>
      </c>
      <c r="G4035">
        <f t="shared" si="310"/>
        <v>6.565567891705717</v>
      </c>
    </row>
    <row r="4036" spans="2:7" x14ac:dyDescent="0.25">
      <c r="B4036">
        <v>18</v>
      </c>
      <c r="C4036">
        <v>24</v>
      </c>
      <c r="D4036" t="s">
        <v>4028</v>
      </c>
      <c r="E4036">
        <v>2956073.9022329901</v>
      </c>
      <c r="F4036">
        <f t="shared" si="309"/>
        <v>1.9166666666666667</v>
      </c>
      <c r="G4036">
        <f t="shared" si="310"/>
        <v>6.4707152872771827</v>
      </c>
    </row>
    <row r="4037" spans="2:7" x14ac:dyDescent="0.25">
      <c r="B4037">
        <v>18</v>
      </c>
      <c r="C4037">
        <v>25</v>
      </c>
      <c r="D4037" t="s">
        <v>4029</v>
      </c>
      <c r="E4037">
        <v>3378295.82926154</v>
      </c>
      <c r="F4037">
        <f t="shared" si="309"/>
        <v>2</v>
      </c>
      <c r="G4037">
        <f t="shared" si="310"/>
        <v>6.5286976770261376</v>
      </c>
    </row>
    <row r="4038" spans="2:7" x14ac:dyDescent="0.25">
      <c r="B4038">
        <v>18</v>
      </c>
      <c r="C4038">
        <v>26</v>
      </c>
      <c r="D4038" t="s">
        <v>4030</v>
      </c>
      <c r="E4038">
        <v>2841215.7911350001</v>
      </c>
      <c r="F4038">
        <f t="shared" si="309"/>
        <v>2.0833333333333335</v>
      </c>
      <c r="G4038">
        <f t="shared" si="310"/>
        <v>6.4535042197631229</v>
      </c>
    </row>
    <row r="4039" spans="2:7" x14ac:dyDescent="0.25">
      <c r="B4039">
        <v>18</v>
      </c>
      <c r="C4039">
        <v>27</v>
      </c>
      <c r="D4039" t="s">
        <v>4031</v>
      </c>
      <c r="E4039">
        <v>3267249.2641774202</v>
      </c>
      <c r="F4039">
        <f t="shared" si="309"/>
        <v>2.1666666666666665</v>
      </c>
      <c r="G4039">
        <f t="shared" si="310"/>
        <v>6.5141822688272093</v>
      </c>
    </row>
    <row r="4040" spans="2:7" x14ac:dyDescent="0.25">
      <c r="B4040">
        <v>18</v>
      </c>
      <c r="C4040">
        <v>28</v>
      </c>
      <c r="D4040" t="s">
        <v>4032</v>
      </c>
      <c r="E4040">
        <v>2817320.9399466598</v>
      </c>
      <c r="F4040">
        <f t="shared" si="309"/>
        <v>2.25</v>
      </c>
      <c r="G4040">
        <f t="shared" si="310"/>
        <v>6.4498363232046447</v>
      </c>
    </row>
    <row r="4041" spans="2:7" x14ac:dyDescent="0.25">
      <c r="B4041">
        <v>18</v>
      </c>
      <c r="C4041">
        <v>29</v>
      </c>
      <c r="D4041" t="s">
        <v>4033</v>
      </c>
      <c r="E4041">
        <v>2868814.9662649701</v>
      </c>
      <c r="F4041">
        <f t="shared" si="309"/>
        <v>2.3333333333333335</v>
      </c>
      <c r="G4041">
        <f t="shared" si="310"/>
        <v>6.4577025378864485</v>
      </c>
    </row>
    <row r="4042" spans="2:7" x14ac:dyDescent="0.25">
      <c r="B4042">
        <v>18</v>
      </c>
      <c r="C4042">
        <v>30</v>
      </c>
      <c r="D4042" t="s">
        <v>4034</v>
      </c>
      <c r="E4042">
        <v>2453314.6365303602</v>
      </c>
      <c r="F4042">
        <f t="shared" si="309"/>
        <v>2.4166666666666665</v>
      </c>
      <c r="G4042">
        <f t="shared" si="310"/>
        <v>6.3897532498558931</v>
      </c>
    </row>
    <row r="4043" spans="2:7" x14ac:dyDescent="0.25">
      <c r="B4043">
        <v>18</v>
      </c>
      <c r="C4043">
        <v>31</v>
      </c>
      <c r="D4043" t="s">
        <v>4035</v>
      </c>
      <c r="E4043">
        <v>2655878.23077574</v>
      </c>
      <c r="F4043">
        <f t="shared" si="309"/>
        <v>2.5</v>
      </c>
      <c r="G4043">
        <f t="shared" si="310"/>
        <v>6.4242081592070965</v>
      </c>
    </row>
    <row r="4044" spans="2:7" x14ac:dyDescent="0.25">
      <c r="B4044">
        <v>18</v>
      </c>
      <c r="C4044">
        <v>32</v>
      </c>
      <c r="D4044" t="s">
        <v>4036</v>
      </c>
      <c r="E4044">
        <v>2493970.4611966098</v>
      </c>
      <c r="F4044">
        <f t="shared" si="309"/>
        <v>2.5833333333333335</v>
      </c>
      <c r="G4044">
        <f t="shared" si="310"/>
        <v>6.3968913053513106</v>
      </c>
    </row>
    <row r="4045" spans="2:7" x14ac:dyDescent="0.25">
      <c r="B4045">
        <v>18</v>
      </c>
      <c r="C4045">
        <v>33</v>
      </c>
      <c r="D4045" t="s">
        <v>4037</v>
      </c>
      <c r="E4045">
        <v>2225703.9236168601</v>
      </c>
      <c r="F4045">
        <f t="shared" si="309"/>
        <v>2.6666666666666665</v>
      </c>
      <c r="G4045">
        <f t="shared" si="310"/>
        <v>6.3474673914040949</v>
      </c>
    </row>
    <row r="4046" spans="2:7" x14ac:dyDescent="0.25">
      <c r="B4046">
        <v>18</v>
      </c>
      <c r="C4046">
        <v>34</v>
      </c>
      <c r="D4046" t="s">
        <v>4038</v>
      </c>
      <c r="E4046">
        <v>2384120.7539732601</v>
      </c>
      <c r="F4046">
        <f t="shared" si="309"/>
        <v>2.75</v>
      </c>
      <c r="G4046">
        <f t="shared" si="310"/>
        <v>6.3773282483232903</v>
      </c>
    </row>
    <row r="4047" spans="2:7" x14ac:dyDescent="0.25">
      <c r="B4047">
        <v>18</v>
      </c>
      <c r="C4047">
        <v>35</v>
      </c>
      <c r="D4047" t="s">
        <v>4039</v>
      </c>
      <c r="E4047">
        <v>2037585.3697516299</v>
      </c>
      <c r="F4047">
        <f t="shared" si="309"/>
        <v>2.8333333333333335</v>
      </c>
      <c r="G4047">
        <f t="shared" si="310"/>
        <v>6.3091158136502257</v>
      </c>
    </row>
    <row r="4048" spans="2:7" x14ac:dyDescent="0.25">
      <c r="B4048">
        <v>18</v>
      </c>
      <c r="C4048">
        <v>36</v>
      </c>
      <c r="D4048" t="s">
        <v>4040</v>
      </c>
      <c r="E4048">
        <v>2479096.5143591901</v>
      </c>
      <c r="F4048">
        <f t="shared" si="309"/>
        <v>2.9166666666666665</v>
      </c>
      <c r="G4048">
        <f t="shared" si="310"/>
        <v>6.3942934347297804</v>
      </c>
    </row>
    <row r="4049" spans="2:7" x14ac:dyDescent="0.25">
      <c r="B4049">
        <v>18</v>
      </c>
      <c r="C4049">
        <v>37</v>
      </c>
      <c r="D4049" t="s">
        <v>4041</v>
      </c>
      <c r="E4049">
        <v>2290640.6004340802</v>
      </c>
      <c r="F4049">
        <f t="shared" si="309"/>
        <v>3</v>
      </c>
      <c r="G4049">
        <f t="shared" si="310"/>
        <v>6.3599569540988439</v>
      </c>
    </row>
    <row r="4050" spans="2:7" x14ac:dyDescent="0.25">
      <c r="B4050">
        <v>18</v>
      </c>
      <c r="C4050">
        <v>38</v>
      </c>
      <c r="D4050" t="s">
        <v>4042</v>
      </c>
      <c r="E4050">
        <v>2210885.9350769701</v>
      </c>
      <c r="F4050">
        <f t="shared" si="309"/>
        <v>3.0833333333333335</v>
      </c>
      <c r="G4050">
        <f t="shared" si="310"/>
        <v>6.3445663368598018</v>
      </c>
    </row>
    <row r="4051" spans="2:7" x14ac:dyDescent="0.25">
      <c r="B4051">
        <v>18</v>
      </c>
      <c r="C4051">
        <v>39</v>
      </c>
      <c r="D4051" t="s">
        <v>4043</v>
      </c>
      <c r="E4051">
        <v>2384540.2078646901</v>
      </c>
      <c r="F4051">
        <f t="shared" ref="F4051:F4114" si="311">(C4051-1)*5/60</f>
        <v>3.1666666666666665</v>
      </c>
      <c r="G4051">
        <f t="shared" ref="G4051:G4114" si="312">LOG10(E4051)</f>
        <v>6.3774046498592298</v>
      </c>
    </row>
    <row r="4052" spans="2:7" x14ac:dyDescent="0.25">
      <c r="B4052">
        <v>18</v>
      </c>
      <c r="C4052">
        <v>40</v>
      </c>
      <c r="D4052" t="s">
        <v>4044</v>
      </c>
      <c r="E4052">
        <v>2245187.2659841399</v>
      </c>
      <c r="F4052">
        <f t="shared" si="311"/>
        <v>3.25</v>
      </c>
      <c r="G4052">
        <f t="shared" si="312"/>
        <v>6.3512525703690743</v>
      </c>
    </row>
    <row r="4053" spans="2:7" x14ac:dyDescent="0.25">
      <c r="B4053">
        <v>18</v>
      </c>
      <c r="C4053">
        <v>41</v>
      </c>
      <c r="D4053" t="s">
        <v>4045</v>
      </c>
      <c r="E4053">
        <v>2083592.06286683</v>
      </c>
      <c r="F4053">
        <f t="shared" si="311"/>
        <v>3.3333333333333335</v>
      </c>
      <c r="G4053">
        <f t="shared" si="312"/>
        <v>6.3188126943837624</v>
      </c>
    </row>
    <row r="4054" spans="2:7" x14ac:dyDescent="0.25">
      <c r="B4054">
        <v>18</v>
      </c>
      <c r="C4054">
        <v>42</v>
      </c>
      <c r="D4054" t="s">
        <v>4046</v>
      </c>
      <c r="E4054">
        <v>2097853.02213981</v>
      </c>
      <c r="F4054">
        <f t="shared" si="311"/>
        <v>3.4166666666666665</v>
      </c>
      <c r="G4054">
        <f t="shared" si="312"/>
        <v>6.3217750577804903</v>
      </c>
    </row>
    <row r="4055" spans="2:7" x14ac:dyDescent="0.25">
      <c r="B4055">
        <v>18</v>
      </c>
      <c r="C4055">
        <v>43</v>
      </c>
      <c r="D4055" t="s">
        <v>4047</v>
      </c>
      <c r="E4055">
        <v>2038449.1541130401</v>
      </c>
      <c r="F4055">
        <f t="shared" si="311"/>
        <v>3.5</v>
      </c>
      <c r="G4055">
        <f t="shared" si="312"/>
        <v>6.3092998831349831</v>
      </c>
    </row>
    <row r="4056" spans="2:7" x14ac:dyDescent="0.25">
      <c r="B4056">
        <v>18</v>
      </c>
      <c r="C4056">
        <v>44</v>
      </c>
      <c r="D4056" t="s">
        <v>4048</v>
      </c>
      <c r="E4056">
        <v>2123163.5389870498</v>
      </c>
      <c r="F4056">
        <f t="shared" si="311"/>
        <v>3.5833333333333335</v>
      </c>
      <c r="G4056">
        <f t="shared" si="312"/>
        <v>6.3269834474605009</v>
      </c>
    </row>
    <row r="4057" spans="2:7" x14ac:dyDescent="0.25">
      <c r="B4057">
        <v>18</v>
      </c>
      <c r="C4057">
        <v>45</v>
      </c>
      <c r="D4057" t="s">
        <v>4049</v>
      </c>
      <c r="E4057">
        <v>1936468.51758239</v>
      </c>
      <c r="F4057">
        <f t="shared" si="311"/>
        <v>3.6666666666666665</v>
      </c>
      <c r="G4057">
        <f t="shared" si="312"/>
        <v>6.2870104407740062</v>
      </c>
    </row>
    <row r="4058" spans="2:7" x14ac:dyDescent="0.25">
      <c r="B4058">
        <v>18</v>
      </c>
      <c r="C4058">
        <v>46</v>
      </c>
      <c r="D4058" t="s">
        <v>4050</v>
      </c>
      <c r="E4058">
        <v>1907569.4075032</v>
      </c>
      <c r="F4058">
        <f t="shared" si="311"/>
        <v>3.75</v>
      </c>
      <c r="G4058">
        <f t="shared" si="312"/>
        <v>6.2804803488535228</v>
      </c>
    </row>
    <row r="4059" spans="2:7" x14ac:dyDescent="0.25">
      <c r="B4059">
        <v>18</v>
      </c>
      <c r="C4059">
        <v>47</v>
      </c>
      <c r="D4059" t="s">
        <v>4051</v>
      </c>
      <c r="E4059">
        <v>2033271.8505935399</v>
      </c>
      <c r="F4059">
        <f t="shared" si="311"/>
        <v>3.8333333333333335</v>
      </c>
      <c r="G4059">
        <f t="shared" si="312"/>
        <v>6.3081954481509444</v>
      </c>
    </row>
    <row r="4060" spans="2:7" x14ac:dyDescent="0.25">
      <c r="B4060">
        <v>18</v>
      </c>
      <c r="C4060">
        <v>48</v>
      </c>
      <c r="D4060" t="s">
        <v>4052</v>
      </c>
      <c r="E4060">
        <v>2049595.9423750599</v>
      </c>
      <c r="F4060">
        <f t="shared" si="311"/>
        <v>3.9166666666666665</v>
      </c>
      <c r="G4060">
        <f t="shared" si="312"/>
        <v>6.3116682526202315</v>
      </c>
    </row>
    <row r="4061" spans="2:7" x14ac:dyDescent="0.25">
      <c r="B4061">
        <v>18</v>
      </c>
      <c r="C4061">
        <v>49</v>
      </c>
      <c r="D4061" t="s">
        <v>4053</v>
      </c>
      <c r="E4061">
        <v>1917502.5091514799</v>
      </c>
      <c r="F4061">
        <f t="shared" si="311"/>
        <v>4</v>
      </c>
      <c r="G4061">
        <f t="shared" si="312"/>
        <v>6.2827359409182435</v>
      </c>
    </row>
    <row r="4062" spans="2:7" x14ac:dyDescent="0.25">
      <c r="B4062">
        <v>18</v>
      </c>
      <c r="C4062">
        <v>50</v>
      </c>
      <c r="D4062" t="s">
        <v>4054</v>
      </c>
      <c r="E4062">
        <v>2062224.8242539701</v>
      </c>
      <c r="F4062">
        <f t="shared" si="311"/>
        <v>4.083333333333333</v>
      </c>
      <c r="G4062">
        <f t="shared" si="312"/>
        <v>6.3143360104190496</v>
      </c>
    </row>
    <row r="4063" spans="2:7" x14ac:dyDescent="0.25">
      <c r="B4063">
        <v>18</v>
      </c>
      <c r="C4063">
        <v>51</v>
      </c>
      <c r="D4063" t="s">
        <v>4055</v>
      </c>
      <c r="E4063">
        <v>2003998.7926505201</v>
      </c>
      <c r="F4063">
        <f t="shared" si="311"/>
        <v>4.166666666666667</v>
      </c>
      <c r="G4063">
        <f t="shared" si="312"/>
        <v>6.3018974555458191</v>
      </c>
    </row>
    <row r="4064" spans="2:7" x14ac:dyDescent="0.25">
      <c r="B4064">
        <v>18</v>
      </c>
      <c r="C4064">
        <v>52</v>
      </c>
      <c r="D4064" t="s">
        <v>4056</v>
      </c>
      <c r="E4064">
        <v>1820258.22191307</v>
      </c>
      <c r="F4064">
        <f t="shared" si="311"/>
        <v>4.25</v>
      </c>
      <c r="G4064">
        <f t="shared" si="312"/>
        <v>6.2601330013901162</v>
      </c>
    </row>
    <row r="4065" spans="2:7" x14ac:dyDescent="0.25">
      <c r="B4065">
        <v>18</v>
      </c>
      <c r="C4065">
        <v>53</v>
      </c>
      <c r="D4065" t="s">
        <v>4057</v>
      </c>
      <c r="E4065">
        <v>1836312.90550844</v>
      </c>
      <c r="F4065">
        <f t="shared" si="311"/>
        <v>4.333333333333333</v>
      </c>
      <c r="G4065">
        <f t="shared" si="312"/>
        <v>6.263946686427861</v>
      </c>
    </row>
    <row r="4066" spans="2:7" x14ac:dyDescent="0.25">
      <c r="B4066">
        <v>18</v>
      </c>
      <c r="C4066">
        <v>54</v>
      </c>
      <c r="D4066" t="s">
        <v>4058</v>
      </c>
      <c r="E4066">
        <v>1762856.99551354</v>
      </c>
      <c r="F4066">
        <f t="shared" si="311"/>
        <v>4.416666666666667</v>
      </c>
      <c r="G4066">
        <f t="shared" si="312"/>
        <v>6.2462170833836455</v>
      </c>
    </row>
    <row r="4067" spans="2:7" x14ac:dyDescent="0.25">
      <c r="B4067">
        <v>18</v>
      </c>
      <c r="C4067">
        <v>55</v>
      </c>
      <c r="D4067" t="s">
        <v>4059</v>
      </c>
      <c r="E4067">
        <v>1913846.34190867</v>
      </c>
      <c r="F4067">
        <f t="shared" si="311"/>
        <v>4.5</v>
      </c>
      <c r="G4067">
        <f t="shared" si="312"/>
        <v>6.2819070663875323</v>
      </c>
    </row>
    <row r="4068" spans="2:7" x14ac:dyDescent="0.25">
      <c r="B4068">
        <v>18</v>
      </c>
      <c r="C4068">
        <v>56</v>
      </c>
      <c r="D4068" t="s">
        <v>4060</v>
      </c>
      <c r="E4068">
        <v>1665604.49821826</v>
      </c>
      <c r="F4068">
        <f t="shared" si="311"/>
        <v>4.583333333333333</v>
      </c>
      <c r="G4068">
        <f t="shared" si="312"/>
        <v>6.2215718850463428</v>
      </c>
    </row>
    <row r="4069" spans="2:7" x14ac:dyDescent="0.25">
      <c r="B4069">
        <v>18</v>
      </c>
      <c r="C4069">
        <v>57</v>
      </c>
      <c r="D4069" t="s">
        <v>4061</v>
      </c>
      <c r="E4069">
        <v>1621442.3608827901</v>
      </c>
      <c r="F4069">
        <f t="shared" si="311"/>
        <v>4.666666666666667</v>
      </c>
      <c r="G4069">
        <f t="shared" si="312"/>
        <v>6.2099015149606007</v>
      </c>
    </row>
    <row r="4070" spans="2:7" x14ac:dyDescent="0.25">
      <c r="B4070">
        <v>18</v>
      </c>
      <c r="C4070">
        <v>58</v>
      </c>
      <c r="D4070" t="s">
        <v>4062</v>
      </c>
      <c r="E4070">
        <v>1466165.3966473499</v>
      </c>
      <c r="F4070">
        <f t="shared" si="311"/>
        <v>4.75</v>
      </c>
      <c r="G4070">
        <f t="shared" si="312"/>
        <v>6.1661829653934674</v>
      </c>
    </row>
    <row r="4071" spans="2:7" x14ac:dyDescent="0.25">
      <c r="B4071">
        <v>18</v>
      </c>
      <c r="C4071">
        <v>59</v>
      </c>
      <c r="D4071" t="s">
        <v>4063</v>
      </c>
      <c r="E4071">
        <v>1815651.0631786301</v>
      </c>
      <c r="F4071">
        <f t="shared" si="311"/>
        <v>4.833333333333333</v>
      </c>
      <c r="G4071">
        <f t="shared" si="312"/>
        <v>6.259032388294683</v>
      </c>
    </row>
    <row r="4072" spans="2:7" x14ac:dyDescent="0.25">
      <c r="B4072">
        <v>18</v>
      </c>
      <c r="C4072">
        <v>60</v>
      </c>
      <c r="D4072" t="s">
        <v>4064</v>
      </c>
      <c r="E4072">
        <v>1825218.8197910299</v>
      </c>
      <c r="F4072">
        <f t="shared" si="311"/>
        <v>4.916666666666667</v>
      </c>
      <c r="G4072">
        <f t="shared" si="312"/>
        <v>6.2613149381245421</v>
      </c>
    </row>
    <row r="4073" spans="2:7" x14ac:dyDescent="0.25">
      <c r="B4073">
        <v>18</v>
      </c>
      <c r="C4073">
        <v>61</v>
      </c>
      <c r="D4073" t="s">
        <v>4065</v>
      </c>
      <c r="E4073">
        <v>1869265.6463256299</v>
      </c>
      <c r="F4073">
        <f t="shared" si="311"/>
        <v>5</v>
      </c>
      <c r="G4073">
        <f t="shared" si="312"/>
        <v>6.2716710245116793</v>
      </c>
    </row>
    <row r="4074" spans="2:7" x14ac:dyDescent="0.25">
      <c r="B4074">
        <v>18</v>
      </c>
      <c r="C4074">
        <v>62</v>
      </c>
      <c r="D4074" t="s">
        <v>4066</v>
      </c>
      <c r="E4074">
        <v>1544677.8118106099</v>
      </c>
      <c r="F4074">
        <f t="shared" si="311"/>
        <v>5.083333333333333</v>
      </c>
      <c r="G4074">
        <f t="shared" si="312"/>
        <v>6.1888379082628138</v>
      </c>
    </row>
    <row r="4075" spans="2:7" x14ac:dyDescent="0.25">
      <c r="B4075">
        <v>18</v>
      </c>
      <c r="C4075">
        <v>63</v>
      </c>
      <c r="D4075" t="s">
        <v>4067</v>
      </c>
      <c r="E4075">
        <v>1909429.8890525501</v>
      </c>
      <c r="F4075">
        <f t="shared" si="311"/>
        <v>5.166666666666667</v>
      </c>
      <c r="G4075">
        <f t="shared" si="312"/>
        <v>6.2809037164634054</v>
      </c>
    </row>
    <row r="4076" spans="2:7" x14ac:dyDescent="0.25">
      <c r="B4076">
        <v>18</v>
      </c>
      <c r="C4076">
        <v>64</v>
      </c>
      <c r="D4076" t="s">
        <v>4068</v>
      </c>
      <c r="E4076">
        <v>1594166.1305404201</v>
      </c>
      <c r="F4076">
        <f t="shared" si="311"/>
        <v>5.25</v>
      </c>
      <c r="G4076">
        <f t="shared" si="312"/>
        <v>6.2025335779242337</v>
      </c>
    </row>
    <row r="4077" spans="2:7" x14ac:dyDescent="0.25">
      <c r="B4077">
        <v>18</v>
      </c>
      <c r="C4077">
        <v>65</v>
      </c>
      <c r="D4077" t="s">
        <v>4069</v>
      </c>
      <c r="E4077">
        <v>1765332.5450981299</v>
      </c>
      <c r="F4077">
        <f t="shared" si="311"/>
        <v>5.333333333333333</v>
      </c>
      <c r="G4077">
        <f t="shared" si="312"/>
        <v>6.2468265277960393</v>
      </c>
    </row>
    <row r="4078" spans="2:7" x14ac:dyDescent="0.25">
      <c r="B4078">
        <v>18</v>
      </c>
      <c r="C4078">
        <v>66</v>
      </c>
      <c r="D4078" t="s">
        <v>4070</v>
      </c>
      <c r="E4078">
        <v>1416854.7542723101</v>
      </c>
      <c r="F4078">
        <f t="shared" si="311"/>
        <v>5.416666666666667</v>
      </c>
      <c r="G4078">
        <f t="shared" si="312"/>
        <v>6.1513253317921546</v>
      </c>
    </row>
    <row r="4079" spans="2:7" x14ac:dyDescent="0.25">
      <c r="B4079">
        <v>18</v>
      </c>
      <c r="C4079">
        <v>67</v>
      </c>
      <c r="D4079" t="s">
        <v>4071</v>
      </c>
      <c r="E4079">
        <v>1658968.50322726</v>
      </c>
      <c r="F4079">
        <f t="shared" si="311"/>
        <v>5.5</v>
      </c>
      <c r="G4079">
        <f t="shared" si="312"/>
        <v>6.2198381406931675</v>
      </c>
    </row>
    <row r="4080" spans="2:7" x14ac:dyDescent="0.25">
      <c r="B4080">
        <v>18</v>
      </c>
      <c r="C4080">
        <v>68</v>
      </c>
      <c r="D4080" t="s">
        <v>4072</v>
      </c>
      <c r="E4080">
        <v>1451128.1943783199</v>
      </c>
      <c r="F4080">
        <f t="shared" si="311"/>
        <v>5.583333333333333</v>
      </c>
      <c r="G4080">
        <f t="shared" si="312"/>
        <v>6.1617057802198758</v>
      </c>
    </row>
    <row r="4081" spans="2:7" x14ac:dyDescent="0.25">
      <c r="B4081">
        <v>18</v>
      </c>
      <c r="C4081">
        <v>69</v>
      </c>
      <c r="D4081" t="s">
        <v>4073</v>
      </c>
      <c r="E4081">
        <v>1456590.01160784</v>
      </c>
      <c r="F4081">
        <f t="shared" si="311"/>
        <v>5.666666666666667</v>
      </c>
      <c r="G4081">
        <f t="shared" si="312"/>
        <v>6.1633373275058858</v>
      </c>
    </row>
    <row r="4082" spans="2:7" x14ac:dyDescent="0.25">
      <c r="B4082">
        <v>18</v>
      </c>
      <c r="C4082">
        <v>70</v>
      </c>
      <c r="D4082" t="s">
        <v>4074</v>
      </c>
      <c r="E4082">
        <v>1545717.94957086</v>
      </c>
      <c r="F4082">
        <f t="shared" si="311"/>
        <v>5.75</v>
      </c>
      <c r="G4082">
        <f t="shared" si="312"/>
        <v>6.1891302501773335</v>
      </c>
    </row>
    <row r="4083" spans="2:7" x14ac:dyDescent="0.25">
      <c r="B4083">
        <v>18</v>
      </c>
      <c r="C4083">
        <v>71</v>
      </c>
      <c r="D4083" t="s">
        <v>4075</v>
      </c>
      <c r="E4083">
        <v>1688748.84575172</v>
      </c>
      <c r="F4083">
        <f t="shared" si="311"/>
        <v>5.833333333333333</v>
      </c>
      <c r="G4083">
        <f t="shared" si="312"/>
        <v>6.2275650651928816</v>
      </c>
    </row>
    <row r="4084" spans="2:7" x14ac:dyDescent="0.25">
      <c r="B4084">
        <v>18</v>
      </c>
      <c r="C4084">
        <v>72</v>
      </c>
      <c r="D4084" t="s">
        <v>4076</v>
      </c>
      <c r="E4084">
        <v>1489908.8927391099</v>
      </c>
      <c r="F4084">
        <f t="shared" si="311"/>
        <v>5.916666666666667</v>
      </c>
      <c r="G4084">
        <f t="shared" si="312"/>
        <v>6.1731597123113309</v>
      </c>
    </row>
    <row r="4085" spans="2:7" x14ac:dyDescent="0.25">
      <c r="B4085">
        <v>18</v>
      </c>
      <c r="C4085">
        <v>73</v>
      </c>
      <c r="D4085" t="s">
        <v>4077</v>
      </c>
      <c r="E4085">
        <v>1429142.26275394</v>
      </c>
      <c r="F4085">
        <f t="shared" si="311"/>
        <v>6</v>
      </c>
      <c r="G4085">
        <f t="shared" si="312"/>
        <v>6.1550754624185418</v>
      </c>
    </row>
    <row r="4086" spans="2:7" x14ac:dyDescent="0.25">
      <c r="B4086">
        <v>18</v>
      </c>
      <c r="C4086">
        <v>74</v>
      </c>
      <c r="D4086" t="s">
        <v>4078</v>
      </c>
      <c r="E4086">
        <v>1533903.1824389</v>
      </c>
      <c r="F4086">
        <f t="shared" si="311"/>
        <v>6.083333333333333</v>
      </c>
      <c r="G4086">
        <f t="shared" si="312"/>
        <v>6.1857979484920431</v>
      </c>
    </row>
    <row r="4087" spans="2:7" x14ac:dyDescent="0.25">
      <c r="B4087">
        <v>18</v>
      </c>
      <c r="C4087">
        <v>75</v>
      </c>
      <c r="D4087" t="s">
        <v>4079</v>
      </c>
      <c r="E4087">
        <v>1502321.75563552</v>
      </c>
      <c r="F4087">
        <f t="shared" si="311"/>
        <v>6.166666666666667</v>
      </c>
      <c r="G4087">
        <f t="shared" si="312"/>
        <v>6.1767629564578286</v>
      </c>
    </row>
    <row r="4088" spans="2:7" x14ac:dyDescent="0.25">
      <c r="B4088">
        <v>18</v>
      </c>
      <c r="C4088">
        <v>76</v>
      </c>
      <c r="D4088" t="s">
        <v>4080</v>
      </c>
      <c r="E4088">
        <v>1274677.6736599701</v>
      </c>
      <c r="F4088">
        <f t="shared" si="311"/>
        <v>6.25</v>
      </c>
      <c r="G4088">
        <f t="shared" si="312"/>
        <v>6.1054003790850917</v>
      </c>
    </row>
    <row r="4089" spans="2:7" x14ac:dyDescent="0.25">
      <c r="B4089">
        <v>18</v>
      </c>
      <c r="C4089">
        <v>77</v>
      </c>
      <c r="D4089" t="s">
        <v>4081</v>
      </c>
      <c r="E4089">
        <v>1499530.8674357301</v>
      </c>
      <c r="F4089">
        <f t="shared" si="311"/>
        <v>6.333333333333333</v>
      </c>
      <c r="G4089">
        <f t="shared" si="312"/>
        <v>6.175955410021543</v>
      </c>
    </row>
    <row r="4090" spans="2:7" x14ac:dyDescent="0.25">
      <c r="B4090">
        <v>18</v>
      </c>
      <c r="C4090">
        <v>78</v>
      </c>
      <c r="D4090" t="s">
        <v>4082</v>
      </c>
      <c r="E4090">
        <v>1654781.74488268</v>
      </c>
      <c r="F4090">
        <f t="shared" si="311"/>
        <v>6.416666666666667</v>
      </c>
      <c r="G4090">
        <f t="shared" si="312"/>
        <v>6.2187407212273129</v>
      </c>
    </row>
    <row r="4091" spans="2:7" x14ac:dyDescent="0.25">
      <c r="B4091">
        <v>18</v>
      </c>
      <c r="C4091">
        <v>79</v>
      </c>
      <c r="D4091" t="s">
        <v>4083</v>
      </c>
      <c r="E4091">
        <v>1470178.6871379199</v>
      </c>
      <c r="F4091">
        <f t="shared" si="311"/>
        <v>6.5</v>
      </c>
      <c r="G4091">
        <f t="shared" si="312"/>
        <v>6.1673701225861537</v>
      </c>
    </row>
    <row r="4092" spans="2:7" x14ac:dyDescent="0.25">
      <c r="B4092">
        <v>18</v>
      </c>
      <c r="C4092">
        <v>80</v>
      </c>
      <c r="D4092" t="s">
        <v>4084</v>
      </c>
      <c r="E4092">
        <v>1474261.2925807801</v>
      </c>
      <c r="F4092">
        <f t="shared" si="311"/>
        <v>6.583333333333333</v>
      </c>
      <c r="G4092">
        <f t="shared" si="312"/>
        <v>6.1685744630815122</v>
      </c>
    </row>
    <row r="4093" spans="2:7" x14ac:dyDescent="0.25">
      <c r="B4093">
        <v>18</v>
      </c>
      <c r="C4093">
        <v>81</v>
      </c>
      <c r="D4093" t="s">
        <v>4085</v>
      </c>
      <c r="E4093">
        <v>1291888.5523479001</v>
      </c>
      <c r="F4093">
        <f t="shared" si="311"/>
        <v>6.666666666666667</v>
      </c>
      <c r="G4093">
        <f t="shared" si="312"/>
        <v>6.111225049891277</v>
      </c>
    </row>
    <row r="4094" spans="2:7" x14ac:dyDescent="0.25">
      <c r="B4094">
        <v>18</v>
      </c>
      <c r="C4094">
        <v>82</v>
      </c>
      <c r="D4094" t="s">
        <v>4086</v>
      </c>
      <c r="E4094">
        <v>1420211.3379704801</v>
      </c>
      <c r="F4094">
        <f t="shared" si="311"/>
        <v>6.75</v>
      </c>
      <c r="G4094">
        <f t="shared" si="312"/>
        <v>6.1523529754288795</v>
      </c>
    </row>
    <row r="4095" spans="2:7" x14ac:dyDescent="0.25">
      <c r="B4095">
        <v>18</v>
      </c>
      <c r="C4095">
        <v>83</v>
      </c>
      <c r="D4095" t="s">
        <v>4087</v>
      </c>
      <c r="E4095">
        <v>1589233.18180923</v>
      </c>
      <c r="F4095">
        <f t="shared" si="311"/>
        <v>6.833333333333333</v>
      </c>
      <c r="G4095">
        <f t="shared" si="312"/>
        <v>6.2011876241697621</v>
      </c>
    </row>
    <row r="4096" spans="2:7" x14ac:dyDescent="0.25">
      <c r="B4096">
        <v>18</v>
      </c>
      <c r="C4096">
        <v>84</v>
      </c>
      <c r="D4096" t="s">
        <v>4088</v>
      </c>
      <c r="E4096">
        <v>1430551.2316850801</v>
      </c>
      <c r="F4096">
        <f t="shared" si="311"/>
        <v>6.916666666666667</v>
      </c>
      <c r="G4096">
        <f t="shared" si="312"/>
        <v>6.1555034156118973</v>
      </c>
    </row>
    <row r="4097" spans="2:7" x14ac:dyDescent="0.25">
      <c r="B4097">
        <v>18</v>
      </c>
      <c r="C4097">
        <v>85</v>
      </c>
      <c r="D4097" t="s">
        <v>4089</v>
      </c>
      <c r="E4097">
        <v>1598731.55364191</v>
      </c>
      <c r="F4097">
        <f t="shared" si="311"/>
        <v>7</v>
      </c>
      <c r="G4097">
        <f t="shared" si="312"/>
        <v>6.2037755465733424</v>
      </c>
    </row>
    <row r="4098" spans="2:7" x14ac:dyDescent="0.25">
      <c r="B4098">
        <v>18</v>
      </c>
      <c r="C4098">
        <v>86</v>
      </c>
      <c r="D4098" t="s">
        <v>4090</v>
      </c>
      <c r="E4098">
        <v>1429960.6009418501</v>
      </c>
      <c r="F4098">
        <f t="shared" si="311"/>
        <v>7.083333333333333</v>
      </c>
      <c r="G4098">
        <f t="shared" si="312"/>
        <v>6.1553240717103295</v>
      </c>
    </row>
    <row r="4099" spans="2:7" x14ac:dyDescent="0.25">
      <c r="B4099">
        <v>18</v>
      </c>
      <c r="C4099">
        <v>87</v>
      </c>
      <c r="D4099" t="s">
        <v>4091</v>
      </c>
      <c r="E4099">
        <v>1478089.8583335499</v>
      </c>
      <c r="F4099">
        <f t="shared" si="311"/>
        <v>7.166666666666667</v>
      </c>
      <c r="G4099">
        <f t="shared" si="312"/>
        <v>6.1697008371658137</v>
      </c>
    </row>
    <row r="4100" spans="2:7" x14ac:dyDescent="0.25">
      <c r="B4100">
        <v>18</v>
      </c>
      <c r="C4100">
        <v>88</v>
      </c>
      <c r="D4100" t="s">
        <v>4092</v>
      </c>
      <c r="E4100">
        <v>1437854.4900837699</v>
      </c>
      <c r="F4100">
        <f t="shared" si="311"/>
        <v>7.25</v>
      </c>
      <c r="G4100">
        <f t="shared" si="312"/>
        <v>6.1577149379584242</v>
      </c>
    </row>
    <row r="4101" spans="2:7" x14ac:dyDescent="0.25">
      <c r="B4101">
        <v>18</v>
      </c>
      <c r="C4101">
        <v>89</v>
      </c>
      <c r="D4101" t="s">
        <v>4093</v>
      </c>
      <c r="E4101">
        <v>1475534.0201035</v>
      </c>
      <c r="F4101">
        <f t="shared" si="311"/>
        <v>7.333333333333333</v>
      </c>
      <c r="G4101">
        <f t="shared" si="312"/>
        <v>6.1689492271012432</v>
      </c>
    </row>
    <row r="4102" spans="2:7" x14ac:dyDescent="0.25">
      <c r="B4102">
        <v>18</v>
      </c>
      <c r="C4102">
        <v>90</v>
      </c>
      <c r="D4102" t="s">
        <v>4094</v>
      </c>
      <c r="E4102">
        <v>1347556.3705068501</v>
      </c>
      <c r="F4102">
        <f t="shared" si="311"/>
        <v>7.416666666666667</v>
      </c>
      <c r="G4102">
        <f t="shared" si="312"/>
        <v>6.1295469414936639</v>
      </c>
    </row>
    <row r="4103" spans="2:7" x14ac:dyDescent="0.25">
      <c r="B4103">
        <v>18</v>
      </c>
      <c r="C4103">
        <v>91</v>
      </c>
      <c r="D4103" t="s">
        <v>4095</v>
      </c>
      <c r="E4103">
        <v>1382564.8782499901</v>
      </c>
      <c r="F4103">
        <f t="shared" si="311"/>
        <v>7.5</v>
      </c>
      <c r="G4103">
        <f t="shared" si="312"/>
        <v>6.1406855201610799</v>
      </c>
    </row>
    <row r="4104" spans="2:7" x14ac:dyDescent="0.25">
      <c r="B4104">
        <v>18</v>
      </c>
      <c r="C4104">
        <v>92</v>
      </c>
      <c r="D4104" t="s">
        <v>4096</v>
      </c>
      <c r="E4104">
        <v>1396518.0115032999</v>
      </c>
      <c r="F4104">
        <f t="shared" si="311"/>
        <v>7.583333333333333</v>
      </c>
      <c r="G4104">
        <f t="shared" si="312"/>
        <v>6.1450465413589361</v>
      </c>
    </row>
    <row r="4105" spans="2:7" x14ac:dyDescent="0.25">
      <c r="B4105">
        <v>18</v>
      </c>
      <c r="C4105">
        <v>93</v>
      </c>
      <c r="D4105" t="s">
        <v>4097</v>
      </c>
      <c r="E4105">
        <v>1429149.27705659</v>
      </c>
      <c r="F4105">
        <f t="shared" si="311"/>
        <v>7.666666666666667</v>
      </c>
      <c r="G4105">
        <f t="shared" si="312"/>
        <v>6.1550775939526368</v>
      </c>
    </row>
    <row r="4106" spans="2:7" x14ac:dyDescent="0.25">
      <c r="B4106">
        <v>18</v>
      </c>
      <c r="C4106">
        <v>94</v>
      </c>
      <c r="D4106" t="s">
        <v>4098</v>
      </c>
      <c r="E4106">
        <v>1380247.6945961099</v>
      </c>
      <c r="F4106">
        <f t="shared" si="311"/>
        <v>7.75</v>
      </c>
      <c r="G4106">
        <f t="shared" si="312"/>
        <v>6.1399570304182083</v>
      </c>
    </row>
    <row r="4107" spans="2:7" x14ac:dyDescent="0.25">
      <c r="B4107">
        <v>18</v>
      </c>
      <c r="C4107">
        <v>95</v>
      </c>
      <c r="D4107" t="s">
        <v>4099</v>
      </c>
      <c r="E4107">
        <v>1437281.0384044901</v>
      </c>
      <c r="F4107">
        <f t="shared" si="311"/>
        <v>7.833333333333333</v>
      </c>
      <c r="G4107">
        <f t="shared" si="312"/>
        <v>6.1575416961054517</v>
      </c>
    </row>
    <row r="4108" spans="2:7" x14ac:dyDescent="0.25">
      <c r="B4108">
        <v>18</v>
      </c>
      <c r="C4108">
        <v>96</v>
      </c>
      <c r="D4108" t="s">
        <v>4100</v>
      </c>
      <c r="E4108">
        <v>1564060.8886583</v>
      </c>
      <c r="F4108">
        <f t="shared" si="311"/>
        <v>7.916666666666667</v>
      </c>
      <c r="G4108">
        <f t="shared" si="312"/>
        <v>6.1942536560726662</v>
      </c>
    </row>
    <row r="4109" spans="2:7" x14ac:dyDescent="0.25">
      <c r="B4109">
        <v>18</v>
      </c>
      <c r="C4109">
        <v>97</v>
      </c>
      <c r="D4109" t="s">
        <v>4101</v>
      </c>
      <c r="E4109">
        <v>1571149.11250612</v>
      </c>
      <c r="F4109">
        <f t="shared" si="311"/>
        <v>8</v>
      </c>
      <c r="G4109">
        <f t="shared" si="312"/>
        <v>6.1962174044323834</v>
      </c>
    </row>
    <row r="4110" spans="2:7" x14ac:dyDescent="0.25">
      <c r="B4110">
        <v>18</v>
      </c>
      <c r="C4110">
        <v>98</v>
      </c>
      <c r="D4110" t="s">
        <v>4102</v>
      </c>
      <c r="E4110">
        <v>1462894.9798041501</v>
      </c>
      <c r="F4110">
        <f t="shared" si="311"/>
        <v>8.0833333333333339</v>
      </c>
      <c r="G4110">
        <f t="shared" si="312"/>
        <v>6.1652131495507039</v>
      </c>
    </row>
    <row r="4111" spans="2:7" x14ac:dyDescent="0.25">
      <c r="B4111">
        <v>18</v>
      </c>
      <c r="C4111">
        <v>99</v>
      </c>
      <c r="D4111" t="s">
        <v>4103</v>
      </c>
      <c r="E4111">
        <v>1517073.5256934599</v>
      </c>
      <c r="F4111">
        <f t="shared" si="311"/>
        <v>8.1666666666666661</v>
      </c>
      <c r="G4111">
        <f t="shared" si="312"/>
        <v>6.1810066295864274</v>
      </c>
    </row>
    <row r="4112" spans="2:7" x14ac:dyDescent="0.25">
      <c r="B4112">
        <v>18</v>
      </c>
      <c r="C4112">
        <v>100</v>
      </c>
      <c r="D4112" t="s">
        <v>4104</v>
      </c>
      <c r="E4112">
        <v>1586130.93461684</v>
      </c>
      <c r="F4112">
        <f t="shared" si="311"/>
        <v>8.25</v>
      </c>
      <c r="G4112">
        <f t="shared" si="312"/>
        <v>6.2003390353362251</v>
      </c>
    </row>
    <row r="4113" spans="2:7" x14ac:dyDescent="0.25">
      <c r="B4113">
        <v>18</v>
      </c>
      <c r="C4113">
        <v>101</v>
      </c>
      <c r="D4113" t="s">
        <v>4105</v>
      </c>
      <c r="E4113">
        <v>1794915.12233503</v>
      </c>
      <c r="F4113">
        <f t="shared" si="311"/>
        <v>8.3333333333333339</v>
      </c>
      <c r="G4113">
        <f t="shared" si="312"/>
        <v>6.2540439165505051</v>
      </c>
    </row>
    <row r="4114" spans="2:7" x14ac:dyDescent="0.25">
      <c r="B4114">
        <v>18</v>
      </c>
      <c r="C4114">
        <v>102</v>
      </c>
      <c r="D4114" t="s">
        <v>4106</v>
      </c>
      <c r="E4114">
        <v>1668126.23408433</v>
      </c>
      <c r="F4114">
        <f t="shared" si="311"/>
        <v>8.4166666666666661</v>
      </c>
      <c r="G4114">
        <f t="shared" si="312"/>
        <v>6.222228912423942</v>
      </c>
    </row>
    <row r="4115" spans="2:7" x14ac:dyDescent="0.25">
      <c r="B4115">
        <v>18</v>
      </c>
      <c r="C4115">
        <v>103</v>
      </c>
      <c r="D4115" t="s">
        <v>4107</v>
      </c>
      <c r="E4115">
        <v>1489432.0394051501</v>
      </c>
      <c r="F4115">
        <f t="shared" ref="F4115:F4178" si="313">(C4115-1)*5/60</f>
        <v>8.5</v>
      </c>
      <c r="G4115">
        <f t="shared" ref="G4115:G4178" si="314">LOG10(E4115)</f>
        <v>6.1730206917842407</v>
      </c>
    </row>
    <row r="4116" spans="2:7" x14ac:dyDescent="0.25">
      <c r="B4116">
        <v>18</v>
      </c>
      <c r="C4116">
        <v>104</v>
      </c>
      <c r="D4116" t="s">
        <v>4108</v>
      </c>
      <c r="E4116">
        <v>1475834.8002424799</v>
      </c>
      <c r="F4116">
        <f t="shared" si="313"/>
        <v>8.5833333333333339</v>
      </c>
      <c r="G4116">
        <f t="shared" si="314"/>
        <v>6.1690377468105906</v>
      </c>
    </row>
    <row r="4117" spans="2:7" x14ac:dyDescent="0.25">
      <c r="B4117">
        <v>18</v>
      </c>
      <c r="C4117">
        <v>105</v>
      </c>
      <c r="D4117" t="s">
        <v>4109</v>
      </c>
      <c r="E4117">
        <v>1800851.0676043101</v>
      </c>
      <c r="F4117">
        <f t="shared" si="313"/>
        <v>8.6666666666666661</v>
      </c>
      <c r="G4117">
        <f t="shared" si="314"/>
        <v>6.2554777976656597</v>
      </c>
    </row>
    <row r="4118" spans="2:7" x14ac:dyDescent="0.25">
      <c r="B4118">
        <v>18</v>
      </c>
      <c r="C4118">
        <v>106</v>
      </c>
      <c r="D4118" t="s">
        <v>4110</v>
      </c>
      <c r="E4118">
        <v>1507156.08218487</v>
      </c>
      <c r="F4118">
        <f t="shared" si="313"/>
        <v>8.75</v>
      </c>
      <c r="G4118">
        <f t="shared" si="314"/>
        <v>6.1781582304974627</v>
      </c>
    </row>
    <row r="4119" spans="2:7" x14ac:dyDescent="0.25">
      <c r="B4119">
        <v>18</v>
      </c>
      <c r="C4119">
        <v>107</v>
      </c>
      <c r="D4119" t="s">
        <v>4111</v>
      </c>
      <c r="E4119">
        <v>1744124.5461295201</v>
      </c>
      <c r="F4119">
        <f t="shared" si="313"/>
        <v>8.8333333333333339</v>
      </c>
      <c r="G4119">
        <f t="shared" si="314"/>
        <v>6.2415774942235567</v>
      </c>
    </row>
    <row r="4120" spans="2:7" x14ac:dyDescent="0.25">
      <c r="B4120">
        <v>18</v>
      </c>
      <c r="C4120">
        <v>108</v>
      </c>
      <c r="D4120" t="s">
        <v>4112</v>
      </c>
      <c r="E4120">
        <v>1644806.59941513</v>
      </c>
      <c r="F4120">
        <f t="shared" si="313"/>
        <v>8.9166666666666661</v>
      </c>
      <c r="G4120">
        <f t="shared" si="314"/>
        <v>6.2161148398272346</v>
      </c>
    </row>
    <row r="4121" spans="2:7" x14ac:dyDescent="0.25">
      <c r="B4121">
        <v>18</v>
      </c>
      <c r="C4121">
        <v>109</v>
      </c>
      <c r="D4121" t="s">
        <v>4113</v>
      </c>
      <c r="E4121">
        <v>1567899.8147449601</v>
      </c>
      <c r="F4121">
        <f t="shared" si="313"/>
        <v>9</v>
      </c>
      <c r="G4121">
        <f t="shared" si="314"/>
        <v>6.1953183087989974</v>
      </c>
    </row>
    <row r="4122" spans="2:7" x14ac:dyDescent="0.25">
      <c r="B4122">
        <v>18</v>
      </c>
      <c r="C4122">
        <v>110</v>
      </c>
      <c r="D4122" t="s">
        <v>4114</v>
      </c>
      <c r="E4122">
        <v>1560325.82314672</v>
      </c>
      <c r="F4122">
        <f t="shared" si="313"/>
        <v>9.0833333333333339</v>
      </c>
      <c r="G4122">
        <f t="shared" si="314"/>
        <v>6.1932152960592726</v>
      </c>
    </row>
    <row r="4123" spans="2:7" x14ac:dyDescent="0.25">
      <c r="B4123">
        <v>18</v>
      </c>
      <c r="C4123">
        <v>111</v>
      </c>
      <c r="D4123" t="s">
        <v>4115</v>
      </c>
      <c r="E4123">
        <v>1850401.9712083</v>
      </c>
      <c r="F4123">
        <f t="shared" si="313"/>
        <v>9.1666666666666661</v>
      </c>
      <c r="G4123">
        <f t="shared" si="314"/>
        <v>6.2672660824108721</v>
      </c>
    </row>
    <row r="4124" spans="2:7" x14ac:dyDescent="0.25">
      <c r="B4124">
        <v>18</v>
      </c>
      <c r="C4124">
        <v>112</v>
      </c>
      <c r="D4124" t="s">
        <v>4116</v>
      </c>
      <c r="E4124">
        <v>1806780.76969578</v>
      </c>
      <c r="F4124">
        <f t="shared" si="313"/>
        <v>9.25</v>
      </c>
      <c r="G4124">
        <f t="shared" si="314"/>
        <v>6.2569054595407554</v>
      </c>
    </row>
    <row r="4125" spans="2:7" x14ac:dyDescent="0.25">
      <c r="B4125">
        <v>18</v>
      </c>
      <c r="C4125">
        <v>113</v>
      </c>
      <c r="D4125" t="s">
        <v>4117</v>
      </c>
      <c r="E4125">
        <v>1915864.9814343301</v>
      </c>
      <c r="F4125">
        <f t="shared" si="313"/>
        <v>9.3333333333333339</v>
      </c>
      <c r="G4125">
        <f t="shared" si="314"/>
        <v>6.2823648993749917</v>
      </c>
    </row>
    <row r="4126" spans="2:7" x14ac:dyDescent="0.25">
      <c r="B4126">
        <v>18</v>
      </c>
      <c r="C4126">
        <v>114</v>
      </c>
      <c r="D4126" t="s">
        <v>4118</v>
      </c>
      <c r="E4126">
        <v>1919267.16214706</v>
      </c>
      <c r="F4126">
        <f t="shared" si="313"/>
        <v>9.4166666666666661</v>
      </c>
      <c r="G4126">
        <f t="shared" si="314"/>
        <v>6.2831354327711049</v>
      </c>
    </row>
    <row r="4127" spans="2:7" x14ac:dyDescent="0.25">
      <c r="B4127">
        <v>18</v>
      </c>
      <c r="C4127">
        <v>115</v>
      </c>
      <c r="D4127" t="s">
        <v>4119</v>
      </c>
      <c r="E4127">
        <v>1664665.01775743</v>
      </c>
      <c r="F4127">
        <f t="shared" si="313"/>
        <v>9.5</v>
      </c>
      <c r="G4127">
        <f t="shared" si="314"/>
        <v>6.2213268531119237</v>
      </c>
    </row>
    <row r="4128" spans="2:7" x14ac:dyDescent="0.25">
      <c r="B4128">
        <v>18</v>
      </c>
      <c r="C4128">
        <v>116</v>
      </c>
      <c r="D4128" t="s">
        <v>4120</v>
      </c>
      <c r="E4128">
        <v>1848711.2865992801</v>
      </c>
      <c r="F4128">
        <f t="shared" si="313"/>
        <v>9.5833333333333339</v>
      </c>
      <c r="G4128">
        <f t="shared" si="314"/>
        <v>6.2668690926480339</v>
      </c>
    </row>
    <row r="4129" spans="2:7" x14ac:dyDescent="0.25">
      <c r="B4129">
        <v>18</v>
      </c>
      <c r="C4129">
        <v>117</v>
      </c>
      <c r="D4129" t="s">
        <v>4121</v>
      </c>
      <c r="E4129">
        <v>2049338.78285984</v>
      </c>
      <c r="F4129">
        <f t="shared" si="313"/>
        <v>9.6666666666666661</v>
      </c>
      <c r="G4129">
        <f t="shared" si="314"/>
        <v>6.3116137589695338</v>
      </c>
    </row>
    <row r="4130" spans="2:7" x14ac:dyDescent="0.25">
      <c r="B4130">
        <v>18</v>
      </c>
      <c r="C4130">
        <v>118</v>
      </c>
      <c r="D4130" t="s">
        <v>4122</v>
      </c>
      <c r="E4130">
        <v>1768440.5146282199</v>
      </c>
      <c r="F4130">
        <f t="shared" si="313"/>
        <v>9.75</v>
      </c>
      <c r="G4130">
        <f t="shared" si="314"/>
        <v>6.2475904559499176</v>
      </c>
    </row>
    <row r="4131" spans="2:7" x14ac:dyDescent="0.25">
      <c r="B4131">
        <v>18</v>
      </c>
      <c r="C4131">
        <v>119</v>
      </c>
      <c r="D4131" t="s">
        <v>4123</v>
      </c>
      <c r="E4131">
        <v>1776030.24683091</v>
      </c>
      <c r="F4131">
        <f t="shared" si="313"/>
        <v>9.8333333333333339</v>
      </c>
      <c r="G4131">
        <f t="shared" si="314"/>
        <v>6.2494503577938785</v>
      </c>
    </row>
    <row r="4132" spans="2:7" x14ac:dyDescent="0.25">
      <c r="B4132">
        <v>18</v>
      </c>
      <c r="C4132">
        <v>120</v>
      </c>
      <c r="D4132" t="s">
        <v>4124</v>
      </c>
      <c r="E4132">
        <v>1697489.5232716601</v>
      </c>
      <c r="F4132">
        <f t="shared" si="313"/>
        <v>9.9166666666666661</v>
      </c>
      <c r="G4132">
        <f t="shared" si="314"/>
        <v>6.229807102540553</v>
      </c>
    </row>
    <row r="4133" spans="2:7" x14ac:dyDescent="0.25">
      <c r="B4133">
        <v>18</v>
      </c>
      <c r="C4133">
        <v>121</v>
      </c>
      <c r="D4133" t="s">
        <v>4125</v>
      </c>
      <c r="E4133">
        <v>1992111.2380562399</v>
      </c>
      <c r="F4133">
        <f t="shared" si="313"/>
        <v>10</v>
      </c>
      <c r="G4133">
        <f t="shared" si="314"/>
        <v>6.2993135854557414</v>
      </c>
    </row>
    <row r="4134" spans="2:7" x14ac:dyDescent="0.25">
      <c r="B4134">
        <v>18</v>
      </c>
      <c r="C4134">
        <v>122</v>
      </c>
      <c r="D4134" t="s">
        <v>4126</v>
      </c>
      <c r="E4134">
        <v>1671827.78463171</v>
      </c>
      <c r="F4134">
        <f t="shared" si="313"/>
        <v>10.083333333333334</v>
      </c>
      <c r="G4134">
        <f t="shared" si="314"/>
        <v>6.223191538631589</v>
      </c>
    </row>
    <row r="4135" spans="2:7" x14ac:dyDescent="0.25">
      <c r="B4135">
        <v>18</v>
      </c>
      <c r="C4135">
        <v>123</v>
      </c>
      <c r="D4135" t="s">
        <v>4127</v>
      </c>
      <c r="E4135">
        <v>1729045.6215701599</v>
      </c>
      <c r="F4135">
        <f t="shared" si="313"/>
        <v>10.166666666666666</v>
      </c>
      <c r="G4135">
        <f t="shared" si="314"/>
        <v>6.2378064524611894</v>
      </c>
    </row>
    <row r="4136" spans="2:7" x14ac:dyDescent="0.25">
      <c r="B4136">
        <v>18</v>
      </c>
      <c r="C4136">
        <v>124</v>
      </c>
      <c r="D4136" t="s">
        <v>4128</v>
      </c>
      <c r="E4136">
        <v>1934955.0331844699</v>
      </c>
      <c r="F4136">
        <f t="shared" si="313"/>
        <v>10.25</v>
      </c>
      <c r="G4136">
        <f t="shared" si="314"/>
        <v>6.2866708768139645</v>
      </c>
    </row>
    <row r="4137" spans="2:7" x14ac:dyDescent="0.25">
      <c r="B4137">
        <v>18</v>
      </c>
      <c r="C4137">
        <v>125</v>
      </c>
      <c r="D4137" t="s">
        <v>4129</v>
      </c>
      <c r="E4137">
        <v>1737082.38588181</v>
      </c>
      <c r="F4137">
        <f t="shared" si="313"/>
        <v>10.333333333333334</v>
      </c>
      <c r="G4137">
        <f t="shared" si="314"/>
        <v>6.2398204165388478</v>
      </c>
    </row>
    <row r="4138" spans="2:7" x14ac:dyDescent="0.25">
      <c r="B4138">
        <v>18</v>
      </c>
      <c r="C4138">
        <v>126</v>
      </c>
      <c r="D4138" t="s">
        <v>4130</v>
      </c>
      <c r="E4138">
        <v>1653543.5626245099</v>
      </c>
      <c r="F4138">
        <f t="shared" si="313"/>
        <v>10.416666666666666</v>
      </c>
      <c r="G4138">
        <f t="shared" si="314"/>
        <v>6.218415640893646</v>
      </c>
    </row>
    <row r="4139" spans="2:7" x14ac:dyDescent="0.25">
      <c r="B4139">
        <v>18</v>
      </c>
      <c r="C4139">
        <v>127</v>
      </c>
      <c r="D4139" t="s">
        <v>4131</v>
      </c>
      <c r="E4139">
        <v>1702131.09395982</v>
      </c>
      <c r="F4139">
        <f t="shared" si="313"/>
        <v>10.5</v>
      </c>
      <c r="G4139">
        <f t="shared" si="314"/>
        <v>6.230993005331924</v>
      </c>
    </row>
    <row r="4140" spans="2:7" x14ac:dyDescent="0.25">
      <c r="B4140">
        <v>18</v>
      </c>
      <c r="C4140">
        <v>128</v>
      </c>
      <c r="D4140" t="s">
        <v>4132</v>
      </c>
      <c r="E4140">
        <v>1595685.5590027</v>
      </c>
      <c r="F4140">
        <f t="shared" si="313"/>
        <v>10.583333333333334</v>
      </c>
      <c r="G4140">
        <f t="shared" si="314"/>
        <v>6.2029473146812659</v>
      </c>
    </row>
    <row r="4141" spans="2:7" x14ac:dyDescent="0.25">
      <c r="B4141">
        <v>18</v>
      </c>
      <c r="C4141">
        <v>129</v>
      </c>
      <c r="D4141" t="s">
        <v>4133</v>
      </c>
      <c r="E4141">
        <v>1575491.7866289001</v>
      </c>
      <c r="F4141">
        <f t="shared" si="313"/>
        <v>10.666666666666666</v>
      </c>
      <c r="G4141">
        <f t="shared" si="314"/>
        <v>6.1974161434471533</v>
      </c>
    </row>
    <row r="4142" spans="2:7" x14ac:dyDescent="0.25">
      <c r="B4142">
        <v>18</v>
      </c>
      <c r="C4142">
        <v>130</v>
      </c>
      <c r="D4142" t="s">
        <v>4134</v>
      </c>
      <c r="E4142">
        <v>1685279.4996476299</v>
      </c>
      <c r="F4142">
        <f t="shared" si="313"/>
        <v>10.75</v>
      </c>
      <c r="G4142">
        <f t="shared" si="314"/>
        <v>6.2266719379007593</v>
      </c>
    </row>
    <row r="4143" spans="2:7" x14ac:dyDescent="0.25">
      <c r="B4143">
        <v>18</v>
      </c>
      <c r="C4143">
        <v>131</v>
      </c>
      <c r="D4143" t="s">
        <v>4135</v>
      </c>
      <c r="E4143">
        <v>1617079.2378088301</v>
      </c>
      <c r="F4143">
        <f t="shared" si="313"/>
        <v>10.833333333333334</v>
      </c>
      <c r="G4143">
        <f t="shared" si="314"/>
        <v>6.2087313011061553</v>
      </c>
    </row>
    <row r="4144" spans="2:7" x14ac:dyDescent="0.25">
      <c r="B4144">
        <v>18</v>
      </c>
      <c r="C4144">
        <v>132</v>
      </c>
      <c r="D4144" t="s">
        <v>4136</v>
      </c>
      <c r="E4144">
        <v>1556859.2914404401</v>
      </c>
      <c r="F4144">
        <f t="shared" si="313"/>
        <v>10.916666666666666</v>
      </c>
      <c r="G4144">
        <f t="shared" si="314"/>
        <v>6.1922493629134019</v>
      </c>
    </row>
    <row r="4145" spans="2:7" x14ac:dyDescent="0.25">
      <c r="B4145">
        <v>18</v>
      </c>
      <c r="C4145">
        <v>133</v>
      </c>
      <c r="D4145" t="s">
        <v>4137</v>
      </c>
      <c r="E4145">
        <v>1567471.3840729899</v>
      </c>
      <c r="F4145">
        <f t="shared" si="313"/>
        <v>11</v>
      </c>
      <c r="G4145">
        <f t="shared" si="314"/>
        <v>6.1951996210481219</v>
      </c>
    </row>
    <row r="4146" spans="2:7" x14ac:dyDescent="0.25">
      <c r="B4146">
        <v>18</v>
      </c>
      <c r="C4146">
        <v>134</v>
      </c>
      <c r="D4146" t="s">
        <v>4138</v>
      </c>
      <c r="E4146">
        <v>1702586.0913293001</v>
      </c>
      <c r="F4146">
        <f t="shared" si="313"/>
        <v>11.083333333333334</v>
      </c>
      <c r="G4146">
        <f t="shared" si="314"/>
        <v>6.2311090812567471</v>
      </c>
    </row>
    <row r="4147" spans="2:7" x14ac:dyDescent="0.25">
      <c r="B4147">
        <v>18</v>
      </c>
      <c r="C4147">
        <v>135</v>
      </c>
      <c r="D4147" t="s">
        <v>4139</v>
      </c>
      <c r="E4147">
        <v>1684027.1967843899</v>
      </c>
      <c r="F4147">
        <f t="shared" si="313"/>
        <v>11.166666666666666</v>
      </c>
      <c r="G4147">
        <f t="shared" si="314"/>
        <v>6.2263491010104293</v>
      </c>
    </row>
    <row r="4148" spans="2:7" x14ac:dyDescent="0.25">
      <c r="B4148">
        <v>18</v>
      </c>
      <c r="C4148">
        <v>136</v>
      </c>
      <c r="D4148" t="s">
        <v>4140</v>
      </c>
      <c r="E4148">
        <v>1712048.0152233201</v>
      </c>
      <c r="F4148">
        <f t="shared" si="313"/>
        <v>11.25</v>
      </c>
      <c r="G4148">
        <f t="shared" si="314"/>
        <v>6.233515940512933</v>
      </c>
    </row>
    <row r="4149" spans="2:7" x14ac:dyDescent="0.25">
      <c r="B4149">
        <v>18</v>
      </c>
      <c r="C4149">
        <v>137</v>
      </c>
      <c r="D4149" t="s">
        <v>4141</v>
      </c>
      <c r="E4149">
        <v>1511337.43077018</v>
      </c>
      <c r="F4149">
        <f t="shared" si="313"/>
        <v>11.333333333333334</v>
      </c>
      <c r="G4149">
        <f t="shared" si="314"/>
        <v>6.1793614385025526</v>
      </c>
    </row>
    <row r="4150" spans="2:7" x14ac:dyDescent="0.25">
      <c r="B4150">
        <v>18</v>
      </c>
      <c r="C4150">
        <v>138</v>
      </c>
      <c r="D4150" t="s">
        <v>4142</v>
      </c>
      <c r="E4150">
        <v>1695658.81566371</v>
      </c>
      <c r="F4150">
        <f t="shared" si="313"/>
        <v>11.416666666666666</v>
      </c>
      <c r="G4150">
        <f t="shared" si="314"/>
        <v>6.2293384721066074</v>
      </c>
    </row>
    <row r="4151" spans="2:7" x14ac:dyDescent="0.25">
      <c r="B4151">
        <v>18</v>
      </c>
      <c r="C4151">
        <v>139</v>
      </c>
      <c r="D4151" t="s">
        <v>4143</v>
      </c>
      <c r="E4151">
        <v>1455557.3041272899</v>
      </c>
      <c r="F4151">
        <f t="shared" si="313"/>
        <v>11.5</v>
      </c>
      <c r="G4151">
        <f t="shared" si="314"/>
        <v>6.1630293079379195</v>
      </c>
    </row>
    <row r="4152" spans="2:7" x14ac:dyDescent="0.25">
      <c r="B4152">
        <v>18</v>
      </c>
      <c r="C4152">
        <v>140</v>
      </c>
      <c r="D4152" t="s">
        <v>4144</v>
      </c>
      <c r="E4152">
        <v>1775283.9225985</v>
      </c>
      <c r="F4152">
        <f t="shared" si="313"/>
        <v>11.583333333333334</v>
      </c>
      <c r="G4152">
        <f t="shared" si="314"/>
        <v>6.2492678200148166</v>
      </c>
    </row>
    <row r="4153" spans="2:7" x14ac:dyDescent="0.25">
      <c r="B4153">
        <v>18</v>
      </c>
      <c r="C4153">
        <v>141</v>
      </c>
      <c r="D4153" t="s">
        <v>4145</v>
      </c>
      <c r="E4153">
        <v>1676393.7147927899</v>
      </c>
      <c r="F4153">
        <f t="shared" si="313"/>
        <v>11.666666666666666</v>
      </c>
      <c r="G4153">
        <f t="shared" si="314"/>
        <v>6.224376023889362</v>
      </c>
    </row>
    <row r="4154" spans="2:7" x14ac:dyDescent="0.25">
      <c r="B4154">
        <v>18</v>
      </c>
      <c r="C4154">
        <v>142</v>
      </c>
      <c r="D4154" t="s">
        <v>4146</v>
      </c>
      <c r="E4154">
        <v>1869600.3786683499</v>
      </c>
      <c r="F4154">
        <f t="shared" si="313"/>
        <v>11.75</v>
      </c>
      <c r="G4154">
        <f t="shared" si="314"/>
        <v>6.2717487873460653</v>
      </c>
    </row>
    <row r="4155" spans="2:7" x14ac:dyDescent="0.25">
      <c r="B4155">
        <v>18</v>
      </c>
      <c r="C4155">
        <v>143</v>
      </c>
      <c r="D4155" t="s">
        <v>4147</v>
      </c>
      <c r="E4155">
        <v>1851571.1849767701</v>
      </c>
      <c r="F4155">
        <f t="shared" si="313"/>
        <v>11.833333333333334</v>
      </c>
      <c r="G4155">
        <f t="shared" si="314"/>
        <v>6.2675404134679988</v>
      </c>
    </row>
    <row r="4156" spans="2:7" x14ac:dyDescent="0.25">
      <c r="B4156">
        <v>18</v>
      </c>
      <c r="C4156">
        <v>144</v>
      </c>
      <c r="D4156" t="s">
        <v>4148</v>
      </c>
      <c r="E4156">
        <v>1587160.1242016701</v>
      </c>
      <c r="F4156">
        <f t="shared" si="313"/>
        <v>11.916666666666666</v>
      </c>
      <c r="G4156">
        <f t="shared" si="314"/>
        <v>6.2006207437360601</v>
      </c>
    </row>
    <row r="4157" spans="2:7" x14ac:dyDescent="0.25">
      <c r="B4157">
        <v>18</v>
      </c>
      <c r="C4157">
        <v>145</v>
      </c>
      <c r="D4157" t="s">
        <v>4149</v>
      </c>
      <c r="E4157">
        <v>1575191.9354830801</v>
      </c>
      <c r="F4157">
        <f t="shared" si="313"/>
        <v>12</v>
      </c>
      <c r="G4157">
        <f t="shared" si="314"/>
        <v>6.1973334796764288</v>
      </c>
    </row>
    <row r="4158" spans="2:7" x14ac:dyDescent="0.25">
      <c r="B4158">
        <v>18</v>
      </c>
      <c r="C4158">
        <v>146</v>
      </c>
      <c r="D4158" t="s">
        <v>4150</v>
      </c>
      <c r="E4158">
        <v>1786224.6879016201</v>
      </c>
      <c r="F4158">
        <f t="shared" si="313"/>
        <v>12.083333333333334</v>
      </c>
      <c r="G4158">
        <f t="shared" si="314"/>
        <v>6.2519360875750714</v>
      </c>
    </row>
    <row r="4159" spans="2:7" x14ac:dyDescent="0.25">
      <c r="B4159">
        <v>18</v>
      </c>
      <c r="C4159">
        <v>147</v>
      </c>
      <c r="D4159" t="s">
        <v>4151</v>
      </c>
      <c r="E4159">
        <v>1579248.7479956199</v>
      </c>
      <c r="F4159">
        <f t="shared" si="313"/>
        <v>12.166666666666666</v>
      </c>
      <c r="G4159">
        <f t="shared" si="314"/>
        <v>6.1984505412644841</v>
      </c>
    </row>
    <row r="4160" spans="2:7" x14ac:dyDescent="0.25">
      <c r="B4160">
        <v>18</v>
      </c>
      <c r="C4160">
        <v>148</v>
      </c>
      <c r="D4160" t="s">
        <v>4152</v>
      </c>
      <c r="E4160">
        <v>1966365.11648194</v>
      </c>
      <c r="F4160">
        <f t="shared" si="313"/>
        <v>12.25</v>
      </c>
      <c r="G4160">
        <f t="shared" si="314"/>
        <v>6.2936641611822379</v>
      </c>
    </row>
    <row r="4161" spans="2:7" x14ac:dyDescent="0.25">
      <c r="B4161">
        <v>18</v>
      </c>
      <c r="C4161">
        <v>149</v>
      </c>
      <c r="D4161" t="s">
        <v>4153</v>
      </c>
      <c r="E4161">
        <v>4752873.6207075296</v>
      </c>
      <c r="F4161">
        <f t="shared" si="313"/>
        <v>12.333333333333334</v>
      </c>
      <c r="G4161">
        <f t="shared" si="314"/>
        <v>6.6769562665230247</v>
      </c>
    </row>
    <row r="4162" spans="2:7" x14ac:dyDescent="0.25">
      <c r="B4162">
        <v>18</v>
      </c>
      <c r="C4162">
        <v>150</v>
      </c>
      <c r="D4162" t="s">
        <v>4154</v>
      </c>
      <c r="E4162">
        <v>2836133.2315629399</v>
      </c>
      <c r="F4162">
        <f t="shared" si="313"/>
        <v>12.416666666666666</v>
      </c>
      <c r="G4162">
        <f t="shared" si="314"/>
        <v>6.4527266286173433</v>
      </c>
    </row>
    <row r="4163" spans="2:7" x14ac:dyDescent="0.25">
      <c r="B4163">
        <v>18</v>
      </c>
      <c r="C4163">
        <v>151</v>
      </c>
      <c r="D4163" t="s">
        <v>4155</v>
      </c>
      <c r="E4163">
        <v>3000193.4766188702</v>
      </c>
      <c r="F4163">
        <f t="shared" si="313"/>
        <v>12.5</v>
      </c>
      <c r="G4163">
        <f t="shared" si="314"/>
        <v>6.4771492624258507</v>
      </c>
    </row>
    <row r="4164" spans="2:7" x14ac:dyDescent="0.25">
      <c r="B4164">
        <v>18</v>
      </c>
      <c r="C4164">
        <v>152</v>
      </c>
      <c r="D4164" t="s">
        <v>4156</v>
      </c>
      <c r="E4164">
        <v>2807255.9549209801</v>
      </c>
      <c r="F4164">
        <f t="shared" si="313"/>
        <v>12.583333333333334</v>
      </c>
      <c r="G4164">
        <f t="shared" si="314"/>
        <v>6.4482820117587991</v>
      </c>
    </row>
    <row r="4165" spans="2:7" x14ac:dyDescent="0.25">
      <c r="B4165">
        <v>18</v>
      </c>
      <c r="C4165">
        <v>153</v>
      </c>
      <c r="D4165" t="s">
        <v>4157</v>
      </c>
      <c r="E4165">
        <v>3286317.0779156699</v>
      </c>
      <c r="F4165">
        <f t="shared" si="313"/>
        <v>12.666666666666666</v>
      </c>
      <c r="G4165">
        <f t="shared" si="314"/>
        <v>6.5167094637082039</v>
      </c>
    </row>
    <row r="4166" spans="2:7" x14ac:dyDescent="0.25">
      <c r="B4166">
        <v>18</v>
      </c>
      <c r="C4166">
        <v>154</v>
      </c>
      <c r="D4166" t="s">
        <v>4158</v>
      </c>
      <c r="E4166">
        <v>3605410.1301091299</v>
      </c>
      <c r="F4166">
        <f t="shared" si="313"/>
        <v>12.75</v>
      </c>
      <c r="G4166">
        <f t="shared" si="314"/>
        <v>6.5569546746343912</v>
      </c>
    </row>
    <row r="4167" spans="2:7" x14ac:dyDescent="0.25">
      <c r="B4167">
        <v>18</v>
      </c>
      <c r="C4167">
        <v>155</v>
      </c>
      <c r="D4167" t="s">
        <v>4159</v>
      </c>
      <c r="E4167">
        <v>3608955.1885994398</v>
      </c>
      <c r="F4167">
        <f t="shared" si="313"/>
        <v>12.833333333333334</v>
      </c>
      <c r="G4167">
        <f t="shared" si="314"/>
        <v>6.5573814895782627</v>
      </c>
    </row>
    <row r="4168" spans="2:7" x14ac:dyDescent="0.25">
      <c r="B4168">
        <v>18</v>
      </c>
      <c r="C4168">
        <v>156</v>
      </c>
      <c r="D4168" t="s">
        <v>4160</v>
      </c>
      <c r="E4168">
        <v>4463109.8345700502</v>
      </c>
      <c r="F4168">
        <f t="shared" si="313"/>
        <v>12.916666666666666</v>
      </c>
      <c r="G4168">
        <f t="shared" si="314"/>
        <v>6.6496375747098435</v>
      </c>
    </row>
    <row r="4169" spans="2:7" x14ac:dyDescent="0.25">
      <c r="B4169">
        <v>18</v>
      </c>
      <c r="C4169">
        <v>157</v>
      </c>
      <c r="D4169" t="s">
        <v>4161</v>
      </c>
      <c r="E4169">
        <v>4273641.2256346401</v>
      </c>
      <c r="F4169">
        <f t="shared" si="313"/>
        <v>13</v>
      </c>
      <c r="G4169">
        <f t="shared" si="314"/>
        <v>6.6307980601146062</v>
      </c>
    </row>
    <row r="4170" spans="2:7" x14ac:dyDescent="0.25">
      <c r="B4170">
        <v>18</v>
      </c>
      <c r="C4170">
        <v>158</v>
      </c>
      <c r="D4170" t="s">
        <v>4162</v>
      </c>
      <c r="E4170">
        <v>4075403.6189079899</v>
      </c>
      <c r="F4170">
        <f t="shared" si="313"/>
        <v>13.083333333333334</v>
      </c>
      <c r="G4170">
        <f t="shared" si="314"/>
        <v>6.6101706267653464</v>
      </c>
    </row>
    <row r="4171" spans="2:7" x14ac:dyDescent="0.25">
      <c r="B4171">
        <v>18</v>
      </c>
      <c r="C4171">
        <v>159</v>
      </c>
      <c r="D4171" t="s">
        <v>4163</v>
      </c>
      <c r="E4171">
        <v>3604584.9502697601</v>
      </c>
      <c r="F4171">
        <f t="shared" si="313"/>
        <v>13.166666666666666</v>
      </c>
      <c r="G4171">
        <f t="shared" si="314"/>
        <v>6.5568552651206859</v>
      </c>
    </row>
    <row r="4172" spans="2:7" x14ac:dyDescent="0.25">
      <c r="B4172">
        <v>18</v>
      </c>
      <c r="C4172">
        <v>160</v>
      </c>
      <c r="D4172" t="s">
        <v>4164</v>
      </c>
      <c r="E4172">
        <v>3311872.20647908</v>
      </c>
      <c r="F4172">
        <f t="shared" si="313"/>
        <v>13.25</v>
      </c>
      <c r="G4172">
        <f t="shared" si="314"/>
        <v>6.52007357053684</v>
      </c>
    </row>
    <row r="4173" spans="2:7" x14ac:dyDescent="0.25">
      <c r="B4173">
        <v>18</v>
      </c>
      <c r="C4173">
        <v>161</v>
      </c>
      <c r="D4173" t="s">
        <v>4165</v>
      </c>
      <c r="E4173">
        <v>3671634.8147147801</v>
      </c>
      <c r="F4173">
        <f t="shared" si="313"/>
        <v>13.333333333333334</v>
      </c>
      <c r="G4173">
        <f t="shared" si="314"/>
        <v>6.5648594792173434</v>
      </c>
    </row>
    <row r="4174" spans="2:7" x14ac:dyDescent="0.25">
      <c r="B4174">
        <v>18</v>
      </c>
      <c r="C4174">
        <v>162</v>
      </c>
      <c r="D4174" t="s">
        <v>4166</v>
      </c>
      <c r="E4174">
        <v>3191754.4212767798</v>
      </c>
      <c r="F4174">
        <f t="shared" si="313"/>
        <v>13.416666666666666</v>
      </c>
      <c r="G4174">
        <f t="shared" si="314"/>
        <v>6.5040294686475804</v>
      </c>
    </row>
    <row r="4175" spans="2:7" x14ac:dyDescent="0.25">
      <c r="B4175">
        <v>18</v>
      </c>
      <c r="C4175">
        <v>163</v>
      </c>
      <c r="D4175" t="s">
        <v>4167</v>
      </c>
      <c r="E4175">
        <v>3257857.2992026201</v>
      </c>
      <c r="F4175">
        <f t="shared" si="313"/>
        <v>13.5</v>
      </c>
      <c r="G4175">
        <f t="shared" si="314"/>
        <v>6.5129320574046137</v>
      </c>
    </row>
    <row r="4176" spans="2:7" x14ac:dyDescent="0.25">
      <c r="B4176">
        <v>18</v>
      </c>
      <c r="C4176">
        <v>164</v>
      </c>
      <c r="D4176" t="s">
        <v>4168</v>
      </c>
      <c r="E4176">
        <v>3737561.5416198899</v>
      </c>
      <c r="F4176">
        <f t="shared" si="313"/>
        <v>13.583333333333334</v>
      </c>
      <c r="G4176">
        <f t="shared" si="314"/>
        <v>6.5725883523601469</v>
      </c>
    </row>
    <row r="4177" spans="2:7" x14ac:dyDescent="0.25">
      <c r="B4177">
        <v>18</v>
      </c>
      <c r="C4177">
        <v>165</v>
      </c>
      <c r="D4177" t="s">
        <v>4169</v>
      </c>
      <c r="E4177">
        <v>3197370.6506671198</v>
      </c>
      <c r="F4177">
        <f t="shared" si="313"/>
        <v>13.666666666666666</v>
      </c>
      <c r="G4177">
        <f t="shared" si="314"/>
        <v>6.5047929841631129</v>
      </c>
    </row>
    <row r="4178" spans="2:7" x14ac:dyDescent="0.25">
      <c r="B4178">
        <v>18</v>
      </c>
      <c r="C4178">
        <v>166</v>
      </c>
      <c r="D4178" t="s">
        <v>4170</v>
      </c>
      <c r="E4178">
        <v>2688358.8710399801</v>
      </c>
      <c r="F4178">
        <f t="shared" si="313"/>
        <v>13.75</v>
      </c>
      <c r="G4178">
        <f t="shared" si="314"/>
        <v>6.4294872425474381</v>
      </c>
    </row>
    <row r="4179" spans="2:7" x14ac:dyDescent="0.25">
      <c r="B4179">
        <v>18</v>
      </c>
      <c r="C4179">
        <v>167</v>
      </c>
      <c r="D4179" t="s">
        <v>4171</v>
      </c>
      <c r="E4179">
        <v>2765677.7258381802</v>
      </c>
      <c r="F4179">
        <f t="shared" ref="F4179:F4242" si="315">(C4179-1)*5/60</f>
        <v>13.833333333333334</v>
      </c>
      <c r="G4179">
        <f t="shared" ref="G4179:G4242" si="316">LOG10(E4179)</f>
        <v>6.4418015719972823</v>
      </c>
    </row>
    <row r="4180" spans="2:7" x14ac:dyDescent="0.25">
      <c r="B4180">
        <v>18</v>
      </c>
      <c r="C4180">
        <v>168</v>
      </c>
      <c r="D4180" t="s">
        <v>4172</v>
      </c>
      <c r="E4180">
        <v>3047351.5954585802</v>
      </c>
      <c r="F4180">
        <f t="shared" si="315"/>
        <v>13.916666666666666</v>
      </c>
      <c r="G4180">
        <f t="shared" si="316"/>
        <v>6.4839225648752352</v>
      </c>
    </row>
    <row r="4181" spans="2:7" x14ac:dyDescent="0.25">
      <c r="B4181">
        <v>18</v>
      </c>
      <c r="C4181">
        <v>169</v>
      </c>
      <c r="D4181" t="s">
        <v>4173</v>
      </c>
      <c r="E4181">
        <v>3466329.6246856302</v>
      </c>
      <c r="F4181">
        <f t="shared" si="315"/>
        <v>14</v>
      </c>
      <c r="G4181">
        <f t="shared" si="316"/>
        <v>6.5398698588324136</v>
      </c>
    </row>
    <row r="4182" spans="2:7" x14ac:dyDescent="0.25">
      <c r="B4182">
        <v>18</v>
      </c>
      <c r="C4182">
        <v>170</v>
      </c>
      <c r="D4182" t="s">
        <v>4174</v>
      </c>
      <c r="E4182">
        <v>2938822.9353009202</v>
      </c>
      <c r="F4182">
        <f t="shared" si="315"/>
        <v>14.083333333333334</v>
      </c>
      <c r="G4182">
        <f t="shared" si="316"/>
        <v>6.4681734205270969</v>
      </c>
    </row>
    <row r="4183" spans="2:7" x14ac:dyDescent="0.25">
      <c r="B4183">
        <v>18</v>
      </c>
      <c r="C4183">
        <v>171</v>
      </c>
      <c r="D4183" t="s">
        <v>4175</v>
      </c>
      <c r="E4183">
        <v>2854519.0198573</v>
      </c>
      <c r="F4183">
        <f t="shared" si="315"/>
        <v>14.166666666666666</v>
      </c>
      <c r="G4183">
        <f t="shared" si="316"/>
        <v>6.4555329410864584</v>
      </c>
    </row>
    <row r="4184" spans="2:7" x14ac:dyDescent="0.25">
      <c r="B4184">
        <v>18</v>
      </c>
      <c r="C4184">
        <v>172</v>
      </c>
      <c r="D4184" t="s">
        <v>4176</v>
      </c>
      <c r="E4184">
        <v>2804128.7959049698</v>
      </c>
      <c r="F4184">
        <f t="shared" si="315"/>
        <v>14.25</v>
      </c>
      <c r="G4184">
        <f t="shared" si="316"/>
        <v>6.4477979572497643</v>
      </c>
    </row>
    <row r="4185" spans="2:7" x14ac:dyDescent="0.25">
      <c r="B4185">
        <v>18</v>
      </c>
      <c r="C4185">
        <v>173</v>
      </c>
      <c r="D4185" t="s">
        <v>4177</v>
      </c>
      <c r="E4185">
        <v>2796594.3900754098</v>
      </c>
      <c r="F4185">
        <f t="shared" si="315"/>
        <v>14.333333333333334</v>
      </c>
      <c r="G4185">
        <f t="shared" si="316"/>
        <v>6.4466294821291674</v>
      </c>
    </row>
    <row r="4186" spans="2:7" x14ac:dyDescent="0.25">
      <c r="B4186">
        <v>18</v>
      </c>
      <c r="C4186">
        <v>174</v>
      </c>
      <c r="D4186" t="s">
        <v>4178</v>
      </c>
      <c r="E4186">
        <v>2072920.60252881</v>
      </c>
      <c r="F4186">
        <f t="shared" si="315"/>
        <v>14.416666666666666</v>
      </c>
      <c r="G4186">
        <f t="shared" si="316"/>
        <v>6.316582667967487</v>
      </c>
    </row>
    <row r="4187" spans="2:7" x14ac:dyDescent="0.25">
      <c r="B4187">
        <v>18</v>
      </c>
      <c r="C4187">
        <v>175</v>
      </c>
      <c r="D4187" t="s">
        <v>4179</v>
      </c>
      <c r="E4187">
        <v>2241506.8690152001</v>
      </c>
      <c r="F4187">
        <f t="shared" si="315"/>
        <v>14.5</v>
      </c>
      <c r="G4187">
        <f t="shared" si="316"/>
        <v>6.3505400740832858</v>
      </c>
    </row>
    <row r="4188" spans="2:7" x14ac:dyDescent="0.25">
      <c r="B4188">
        <v>18</v>
      </c>
      <c r="C4188">
        <v>176</v>
      </c>
      <c r="D4188" t="s">
        <v>4180</v>
      </c>
      <c r="E4188">
        <v>2577328.3828361002</v>
      </c>
      <c r="F4188">
        <f t="shared" si="315"/>
        <v>14.583333333333334</v>
      </c>
      <c r="G4188">
        <f t="shared" si="316"/>
        <v>6.4111697564507324</v>
      </c>
    </row>
    <row r="4189" spans="2:7" x14ac:dyDescent="0.25">
      <c r="B4189">
        <v>18</v>
      </c>
      <c r="C4189">
        <v>177</v>
      </c>
      <c r="D4189" t="s">
        <v>4181</v>
      </c>
      <c r="E4189">
        <v>2765140.7833384001</v>
      </c>
      <c r="F4189">
        <f t="shared" si="315"/>
        <v>14.666666666666666</v>
      </c>
      <c r="G4189">
        <f t="shared" si="316"/>
        <v>6.4417172477096205</v>
      </c>
    </row>
    <row r="4190" spans="2:7" x14ac:dyDescent="0.25">
      <c r="B4190">
        <v>18</v>
      </c>
      <c r="C4190">
        <v>178</v>
      </c>
      <c r="D4190" t="s">
        <v>4182</v>
      </c>
      <c r="E4190">
        <v>2337312.7743986798</v>
      </c>
      <c r="F4190">
        <f t="shared" si="315"/>
        <v>14.75</v>
      </c>
      <c r="G4190">
        <f t="shared" si="316"/>
        <v>6.3687168326773627</v>
      </c>
    </row>
    <row r="4191" spans="2:7" x14ac:dyDescent="0.25">
      <c r="B4191">
        <v>18</v>
      </c>
      <c r="C4191">
        <v>179</v>
      </c>
      <c r="D4191" t="s">
        <v>4183</v>
      </c>
      <c r="E4191">
        <v>2807837.90462721</v>
      </c>
      <c r="F4191">
        <f t="shared" si="315"/>
        <v>14.833333333333334</v>
      </c>
      <c r="G4191">
        <f t="shared" si="316"/>
        <v>6.4483720325325882</v>
      </c>
    </row>
    <row r="4192" spans="2:7" x14ac:dyDescent="0.25">
      <c r="B4192">
        <v>18</v>
      </c>
      <c r="C4192">
        <v>180</v>
      </c>
      <c r="D4192" t="s">
        <v>4184</v>
      </c>
      <c r="E4192">
        <v>2333184.07442798</v>
      </c>
      <c r="F4192">
        <f t="shared" si="315"/>
        <v>14.916666666666666</v>
      </c>
      <c r="G4192">
        <f t="shared" si="316"/>
        <v>6.3679490034121633</v>
      </c>
    </row>
    <row r="4193" spans="2:7" x14ac:dyDescent="0.25">
      <c r="B4193">
        <v>18</v>
      </c>
      <c r="C4193">
        <v>181</v>
      </c>
      <c r="D4193" t="s">
        <v>4185</v>
      </c>
      <c r="E4193">
        <v>2156657.6453406401</v>
      </c>
      <c r="F4193">
        <f t="shared" si="315"/>
        <v>15</v>
      </c>
      <c r="G4193">
        <f t="shared" si="316"/>
        <v>6.333781209293563</v>
      </c>
    </row>
    <row r="4194" spans="2:7" x14ac:dyDescent="0.25">
      <c r="B4194">
        <v>18</v>
      </c>
      <c r="C4194">
        <v>182</v>
      </c>
      <c r="D4194" t="s">
        <v>4186</v>
      </c>
      <c r="E4194">
        <v>2279559.44819046</v>
      </c>
      <c r="F4194">
        <f t="shared" si="315"/>
        <v>15.083333333333334</v>
      </c>
      <c r="G4194">
        <f t="shared" si="316"/>
        <v>6.3578509225675583</v>
      </c>
    </row>
    <row r="4195" spans="2:7" x14ac:dyDescent="0.25">
      <c r="B4195">
        <v>18</v>
      </c>
      <c r="C4195">
        <v>183</v>
      </c>
      <c r="D4195" t="s">
        <v>4187</v>
      </c>
      <c r="E4195">
        <v>2350262.4036701201</v>
      </c>
      <c r="F4195">
        <f t="shared" si="315"/>
        <v>15.166666666666666</v>
      </c>
      <c r="G4195">
        <f t="shared" si="316"/>
        <v>6.3711163533798043</v>
      </c>
    </row>
    <row r="4196" spans="2:7" x14ac:dyDescent="0.25">
      <c r="B4196">
        <v>18</v>
      </c>
      <c r="C4196">
        <v>184</v>
      </c>
      <c r="D4196" t="s">
        <v>4188</v>
      </c>
      <c r="E4196">
        <v>2686765.9841477098</v>
      </c>
      <c r="F4196">
        <f t="shared" si="315"/>
        <v>15.25</v>
      </c>
      <c r="G4196">
        <f t="shared" si="316"/>
        <v>6.4292298412678406</v>
      </c>
    </row>
    <row r="4197" spans="2:7" x14ac:dyDescent="0.25">
      <c r="B4197">
        <v>18</v>
      </c>
      <c r="C4197">
        <v>185</v>
      </c>
      <c r="D4197" t="s">
        <v>4189</v>
      </c>
      <c r="E4197">
        <v>2334027.1914372598</v>
      </c>
      <c r="F4197">
        <f t="shared" si="315"/>
        <v>15.333333333333334</v>
      </c>
      <c r="G4197">
        <f t="shared" si="316"/>
        <v>6.3681059112733482</v>
      </c>
    </row>
    <row r="4198" spans="2:7" x14ac:dyDescent="0.25">
      <c r="B4198">
        <v>18</v>
      </c>
      <c r="C4198">
        <v>186</v>
      </c>
      <c r="D4198" t="s">
        <v>4190</v>
      </c>
      <c r="E4198">
        <v>1957248.70891828</v>
      </c>
      <c r="F4198">
        <f t="shared" si="315"/>
        <v>15.416666666666666</v>
      </c>
      <c r="G4198">
        <f t="shared" si="316"/>
        <v>6.2916460152583493</v>
      </c>
    </row>
    <row r="4199" spans="2:7" x14ac:dyDescent="0.25">
      <c r="B4199">
        <v>18</v>
      </c>
      <c r="C4199">
        <v>187</v>
      </c>
      <c r="D4199" t="s">
        <v>4191</v>
      </c>
      <c r="E4199">
        <v>2116566.71782886</v>
      </c>
      <c r="F4199">
        <f t="shared" si="315"/>
        <v>15.5</v>
      </c>
      <c r="G4199">
        <f t="shared" si="316"/>
        <v>6.3256319627359634</v>
      </c>
    </row>
    <row r="4200" spans="2:7" x14ac:dyDescent="0.25">
      <c r="B4200">
        <v>18</v>
      </c>
      <c r="C4200">
        <v>188</v>
      </c>
      <c r="D4200" t="s">
        <v>4192</v>
      </c>
      <c r="E4200">
        <v>2476830.0617578202</v>
      </c>
      <c r="F4200">
        <f t="shared" si="315"/>
        <v>15.583333333333334</v>
      </c>
      <c r="G4200">
        <f t="shared" si="316"/>
        <v>6.3938962101495633</v>
      </c>
    </row>
    <row r="4201" spans="2:7" x14ac:dyDescent="0.25">
      <c r="B4201">
        <v>18</v>
      </c>
      <c r="C4201">
        <v>189</v>
      </c>
      <c r="D4201" t="s">
        <v>4193</v>
      </c>
      <c r="E4201">
        <v>2443203.2596300398</v>
      </c>
      <c r="F4201">
        <f t="shared" si="315"/>
        <v>15.666666666666666</v>
      </c>
      <c r="G4201">
        <f t="shared" si="316"/>
        <v>6.3879595991321212</v>
      </c>
    </row>
    <row r="4202" spans="2:7" x14ac:dyDescent="0.25">
      <c r="B4202">
        <v>18</v>
      </c>
      <c r="C4202">
        <v>190</v>
      </c>
      <c r="D4202" t="s">
        <v>4194</v>
      </c>
      <c r="E4202">
        <v>2854640.8283585701</v>
      </c>
      <c r="F4202">
        <f t="shared" si="315"/>
        <v>15.75</v>
      </c>
      <c r="G4202">
        <f t="shared" si="316"/>
        <v>6.4555514729760404</v>
      </c>
    </row>
    <row r="4203" spans="2:7" x14ac:dyDescent="0.25">
      <c r="B4203">
        <v>18</v>
      </c>
      <c r="C4203">
        <v>191</v>
      </c>
      <c r="D4203" t="s">
        <v>4195</v>
      </c>
      <c r="E4203">
        <v>2240473.4062260399</v>
      </c>
      <c r="F4203">
        <f t="shared" si="315"/>
        <v>15.833333333333334</v>
      </c>
      <c r="G4203">
        <f t="shared" si="316"/>
        <v>6.3503397933292547</v>
      </c>
    </row>
    <row r="4204" spans="2:7" x14ac:dyDescent="0.25">
      <c r="B4204">
        <v>18</v>
      </c>
      <c r="C4204">
        <v>192</v>
      </c>
      <c r="D4204" t="s">
        <v>4196</v>
      </c>
      <c r="E4204">
        <v>2557079.4663879802</v>
      </c>
      <c r="F4204">
        <f t="shared" si="315"/>
        <v>15.916666666666666</v>
      </c>
      <c r="G4204">
        <f t="shared" si="316"/>
        <v>6.4077442248106644</v>
      </c>
    </row>
    <row r="4205" spans="2:7" x14ac:dyDescent="0.25">
      <c r="B4205">
        <v>18</v>
      </c>
      <c r="C4205">
        <v>193</v>
      </c>
      <c r="D4205" t="s">
        <v>4197</v>
      </c>
      <c r="E4205">
        <v>2467914.22699033</v>
      </c>
      <c r="F4205">
        <f t="shared" si="315"/>
        <v>16</v>
      </c>
      <c r="G4205">
        <f t="shared" si="316"/>
        <v>6.3923300616042678</v>
      </c>
    </row>
    <row r="4206" spans="2:7" x14ac:dyDescent="0.25">
      <c r="B4206">
        <v>18</v>
      </c>
      <c r="C4206">
        <v>194</v>
      </c>
      <c r="D4206" t="s">
        <v>4198</v>
      </c>
      <c r="E4206">
        <v>2231222.8167083599</v>
      </c>
      <c r="F4206">
        <f t="shared" si="315"/>
        <v>16.083333333333332</v>
      </c>
      <c r="G4206">
        <f t="shared" si="316"/>
        <v>6.348542942419642</v>
      </c>
    </row>
    <row r="4207" spans="2:7" x14ac:dyDescent="0.25">
      <c r="B4207">
        <v>18</v>
      </c>
      <c r="C4207">
        <v>195</v>
      </c>
      <c r="D4207" t="s">
        <v>4199</v>
      </c>
      <c r="E4207">
        <v>2140374.92433905</v>
      </c>
      <c r="F4207">
        <f t="shared" si="315"/>
        <v>16.166666666666668</v>
      </c>
      <c r="G4207">
        <f t="shared" si="316"/>
        <v>6.3304898543350276</v>
      </c>
    </row>
    <row r="4208" spans="2:7" x14ac:dyDescent="0.25">
      <c r="B4208">
        <v>18</v>
      </c>
      <c r="C4208">
        <v>196</v>
      </c>
      <c r="D4208" t="s">
        <v>4200</v>
      </c>
      <c r="E4208">
        <v>2612036.0367329898</v>
      </c>
      <c r="F4208">
        <f t="shared" si="315"/>
        <v>16.25</v>
      </c>
      <c r="G4208">
        <f t="shared" si="316"/>
        <v>6.416979164351245</v>
      </c>
    </row>
    <row r="4209" spans="2:7" x14ac:dyDescent="0.25">
      <c r="B4209">
        <v>18</v>
      </c>
      <c r="C4209">
        <v>197</v>
      </c>
      <c r="D4209" t="s">
        <v>4201</v>
      </c>
      <c r="E4209">
        <v>2116469.7753652502</v>
      </c>
      <c r="F4209">
        <f t="shared" si="315"/>
        <v>16.333333333333332</v>
      </c>
      <c r="G4209">
        <f t="shared" si="316"/>
        <v>6.3256120708323227</v>
      </c>
    </row>
    <row r="4210" spans="2:7" x14ac:dyDescent="0.25">
      <c r="B4210">
        <v>18</v>
      </c>
      <c r="C4210">
        <v>198</v>
      </c>
      <c r="D4210" t="s">
        <v>4202</v>
      </c>
      <c r="E4210">
        <v>2269809.6245397599</v>
      </c>
      <c r="F4210">
        <f t="shared" si="315"/>
        <v>16.416666666666668</v>
      </c>
      <c r="G4210">
        <f t="shared" si="316"/>
        <v>6.355989433193546</v>
      </c>
    </row>
    <row r="4211" spans="2:7" x14ac:dyDescent="0.25">
      <c r="B4211">
        <v>18</v>
      </c>
      <c r="C4211">
        <v>199</v>
      </c>
      <c r="D4211" t="s">
        <v>4203</v>
      </c>
      <c r="E4211">
        <v>2566742.4399013901</v>
      </c>
      <c r="F4211">
        <f t="shared" si="315"/>
        <v>16.5</v>
      </c>
      <c r="G4211">
        <f t="shared" si="316"/>
        <v>6.4093822915224186</v>
      </c>
    </row>
    <row r="4212" spans="2:7" x14ac:dyDescent="0.25">
      <c r="B4212">
        <v>18</v>
      </c>
      <c r="C4212">
        <v>200</v>
      </c>
      <c r="D4212" t="s">
        <v>4204</v>
      </c>
      <c r="E4212">
        <v>2537347.2665784499</v>
      </c>
      <c r="F4212">
        <f t="shared" si="315"/>
        <v>16.583333333333332</v>
      </c>
      <c r="G4212">
        <f t="shared" si="316"/>
        <v>6.4043799097277647</v>
      </c>
    </row>
    <row r="4213" spans="2:7" x14ac:dyDescent="0.25">
      <c r="B4213">
        <v>18</v>
      </c>
      <c r="C4213">
        <v>201</v>
      </c>
      <c r="D4213" t="s">
        <v>4205</v>
      </c>
      <c r="E4213">
        <v>2217842.33058311</v>
      </c>
      <c r="F4213">
        <f t="shared" si="315"/>
        <v>16.666666666666668</v>
      </c>
      <c r="G4213">
        <f t="shared" si="316"/>
        <v>6.3459306683272754</v>
      </c>
    </row>
    <row r="4214" spans="2:7" x14ac:dyDescent="0.25">
      <c r="B4214">
        <v>18</v>
      </c>
      <c r="C4214">
        <v>202</v>
      </c>
      <c r="D4214" t="s">
        <v>4206</v>
      </c>
      <c r="E4214">
        <v>2653460.3812618498</v>
      </c>
      <c r="F4214">
        <f t="shared" si="315"/>
        <v>16.75</v>
      </c>
      <c r="G4214">
        <f t="shared" si="316"/>
        <v>6.423812607575802</v>
      </c>
    </row>
    <row r="4215" spans="2:7" x14ac:dyDescent="0.25">
      <c r="B4215">
        <v>18</v>
      </c>
      <c r="C4215">
        <v>203</v>
      </c>
      <c r="D4215" t="s">
        <v>4207</v>
      </c>
      <c r="E4215">
        <v>2418431.1014839099</v>
      </c>
      <c r="F4215">
        <f t="shared" si="315"/>
        <v>16.833333333333332</v>
      </c>
      <c r="G4215">
        <f t="shared" si="316"/>
        <v>6.3835337193153068</v>
      </c>
    </row>
    <row r="4216" spans="2:7" x14ac:dyDescent="0.25">
      <c r="B4216">
        <v>18</v>
      </c>
      <c r="C4216">
        <v>204</v>
      </c>
      <c r="D4216" t="s">
        <v>4208</v>
      </c>
      <c r="E4216">
        <v>2586702.46082822</v>
      </c>
      <c r="F4216">
        <f t="shared" si="315"/>
        <v>16.916666666666668</v>
      </c>
      <c r="G4216">
        <f t="shared" si="316"/>
        <v>6.4127464762418604</v>
      </c>
    </row>
    <row r="4217" spans="2:7" x14ac:dyDescent="0.25">
      <c r="B4217">
        <v>18</v>
      </c>
      <c r="C4217">
        <v>205</v>
      </c>
      <c r="D4217" t="s">
        <v>4209</v>
      </c>
      <c r="E4217">
        <v>2671567.8857500898</v>
      </c>
      <c r="F4217">
        <f t="shared" si="315"/>
        <v>17</v>
      </c>
      <c r="G4217">
        <f t="shared" si="316"/>
        <v>6.4267662142786399</v>
      </c>
    </row>
    <row r="4218" spans="2:7" x14ac:dyDescent="0.25">
      <c r="B4218">
        <v>18</v>
      </c>
      <c r="C4218">
        <v>206</v>
      </c>
      <c r="D4218" t="s">
        <v>4210</v>
      </c>
      <c r="E4218">
        <v>2461275.6492871498</v>
      </c>
      <c r="F4218">
        <f t="shared" si="315"/>
        <v>17.083333333333332</v>
      </c>
      <c r="G4218">
        <f t="shared" si="316"/>
        <v>6.3911602550114184</v>
      </c>
    </row>
    <row r="4219" spans="2:7" x14ac:dyDescent="0.25">
      <c r="B4219">
        <v>18</v>
      </c>
      <c r="C4219">
        <v>207</v>
      </c>
      <c r="D4219" t="s">
        <v>4211</v>
      </c>
      <c r="E4219">
        <v>2078512.0230155201</v>
      </c>
      <c r="F4219">
        <f t="shared" si="315"/>
        <v>17.166666666666668</v>
      </c>
      <c r="G4219">
        <f t="shared" si="316"/>
        <v>6.3177525409972466</v>
      </c>
    </row>
    <row r="4220" spans="2:7" x14ac:dyDescent="0.25">
      <c r="B4220">
        <v>18</v>
      </c>
      <c r="C4220">
        <v>208</v>
      </c>
      <c r="D4220" t="s">
        <v>4212</v>
      </c>
      <c r="E4220">
        <v>2141049.1409352398</v>
      </c>
      <c r="F4220">
        <f t="shared" si="315"/>
        <v>17.25</v>
      </c>
      <c r="G4220">
        <f t="shared" si="316"/>
        <v>6.3306266352496436</v>
      </c>
    </row>
    <row r="4221" spans="2:7" x14ac:dyDescent="0.25">
      <c r="B4221">
        <v>18</v>
      </c>
      <c r="C4221">
        <v>209</v>
      </c>
      <c r="D4221" t="s">
        <v>4213</v>
      </c>
      <c r="E4221">
        <v>2773098.62140272</v>
      </c>
      <c r="F4221">
        <f t="shared" si="315"/>
        <v>17.333333333333332</v>
      </c>
      <c r="G4221">
        <f t="shared" si="316"/>
        <v>6.4429653149328496</v>
      </c>
    </row>
    <row r="4222" spans="2:7" x14ac:dyDescent="0.25">
      <c r="B4222">
        <v>18</v>
      </c>
      <c r="C4222">
        <v>210</v>
      </c>
      <c r="D4222" t="s">
        <v>4214</v>
      </c>
      <c r="E4222">
        <v>3052428.0853211498</v>
      </c>
      <c r="F4222">
        <f t="shared" si="315"/>
        <v>17.416666666666668</v>
      </c>
      <c r="G4222">
        <f t="shared" si="316"/>
        <v>6.4846454408344139</v>
      </c>
    </row>
    <row r="4223" spans="2:7" x14ac:dyDescent="0.25">
      <c r="B4223">
        <v>18</v>
      </c>
      <c r="C4223">
        <v>211</v>
      </c>
      <c r="D4223" t="s">
        <v>4215</v>
      </c>
      <c r="E4223">
        <v>2602674.7929242002</v>
      </c>
      <c r="F4223">
        <f t="shared" si="315"/>
        <v>17.5</v>
      </c>
      <c r="G4223">
        <f t="shared" si="316"/>
        <v>6.4154199059264077</v>
      </c>
    </row>
    <row r="4224" spans="2:7" x14ac:dyDescent="0.25">
      <c r="B4224">
        <v>18</v>
      </c>
      <c r="C4224">
        <v>212</v>
      </c>
      <c r="D4224" t="s">
        <v>4216</v>
      </c>
      <c r="E4224">
        <v>2792756.58501291</v>
      </c>
      <c r="F4224">
        <f t="shared" si="315"/>
        <v>17.583333333333332</v>
      </c>
      <c r="G4224">
        <f t="shared" si="316"/>
        <v>6.4460330845042462</v>
      </c>
    </row>
    <row r="4225" spans="2:7" x14ac:dyDescent="0.25">
      <c r="B4225">
        <v>18</v>
      </c>
      <c r="C4225">
        <v>213</v>
      </c>
      <c r="D4225" t="s">
        <v>4217</v>
      </c>
      <c r="E4225">
        <v>2583142.4048035801</v>
      </c>
      <c r="F4225">
        <f t="shared" si="315"/>
        <v>17.666666666666668</v>
      </c>
      <c r="G4225">
        <f t="shared" si="316"/>
        <v>6.4121483488429387</v>
      </c>
    </row>
    <row r="4226" spans="2:7" x14ac:dyDescent="0.25">
      <c r="B4226">
        <v>18</v>
      </c>
      <c r="C4226">
        <v>214</v>
      </c>
      <c r="D4226" t="s">
        <v>4218</v>
      </c>
      <c r="E4226">
        <v>2756955.0337444302</v>
      </c>
      <c r="F4226">
        <f t="shared" si="315"/>
        <v>17.75</v>
      </c>
      <c r="G4226">
        <f t="shared" si="316"/>
        <v>6.4404296827702927</v>
      </c>
    </row>
    <row r="4227" spans="2:7" x14ac:dyDescent="0.25">
      <c r="B4227">
        <v>18</v>
      </c>
      <c r="C4227">
        <v>215</v>
      </c>
      <c r="D4227" t="s">
        <v>4219</v>
      </c>
      <c r="E4227">
        <v>2388431.0213020998</v>
      </c>
      <c r="F4227">
        <f t="shared" si="315"/>
        <v>17.833333333333332</v>
      </c>
      <c r="G4227">
        <f t="shared" si="316"/>
        <v>6.3781127032285632</v>
      </c>
    </row>
    <row r="4228" spans="2:7" x14ac:dyDescent="0.25">
      <c r="B4228">
        <v>18</v>
      </c>
      <c r="C4228">
        <v>216</v>
      </c>
      <c r="D4228" t="s">
        <v>4220</v>
      </c>
      <c r="E4228">
        <v>2539098.7902735998</v>
      </c>
      <c r="F4228">
        <f t="shared" si="315"/>
        <v>17.916666666666668</v>
      </c>
      <c r="G4228">
        <f t="shared" si="316"/>
        <v>6.4046795985641642</v>
      </c>
    </row>
    <row r="4229" spans="2:7" x14ac:dyDescent="0.25">
      <c r="B4229">
        <v>18</v>
      </c>
      <c r="C4229">
        <v>217</v>
      </c>
      <c r="D4229" t="s">
        <v>4221</v>
      </c>
      <c r="E4229">
        <v>2964128.3864682801</v>
      </c>
      <c r="F4229">
        <f t="shared" si="315"/>
        <v>18</v>
      </c>
      <c r="G4229">
        <f t="shared" si="316"/>
        <v>6.4718970104838034</v>
      </c>
    </row>
    <row r="4230" spans="2:7" x14ac:dyDescent="0.25">
      <c r="B4230">
        <v>18</v>
      </c>
      <c r="C4230">
        <v>218</v>
      </c>
      <c r="D4230" t="s">
        <v>4222</v>
      </c>
      <c r="E4230">
        <v>2532384.5882706698</v>
      </c>
      <c r="F4230">
        <f t="shared" si="315"/>
        <v>18.083333333333332</v>
      </c>
      <c r="G4230">
        <f t="shared" si="316"/>
        <v>6.4035296618035593</v>
      </c>
    </row>
    <row r="4231" spans="2:7" x14ac:dyDescent="0.25">
      <c r="B4231">
        <v>18</v>
      </c>
      <c r="C4231">
        <v>219</v>
      </c>
      <c r="D4231" t="s">
        <v>4223</v>
      </c>
      <c r="E4231">
        <v>2941133.54349236</v>
      </c>
      <c r="F4231">
        <f t="shared" si="315"/>
        <v>18.166666666666668</v>
      </c>
      <c r="G4231">
        <f t="shared" si="316"/>
        <v>6.4685147442911948</v>
      </c>
    </row>
    <row r="4232" spans="2:7" x14ac:dyDescent="0.25">
      <c r="B4232">
        <v>18</v>
      </c>
      <c r="C4232">
        <v>220</v>
      </c>
      <c r="D4232" t="s">
        <v>4224</v>
      </c>
      <c r="E4232">
        <v>2576010.8454208798</v>
      </c>
      <c r="F4232">
        <f t="shared" si="315"/>
        <v>18.25</v>
      </c>
      <c r="G4232">
        <f t="shared" si="316"/>
        <v>6.4109476871413955</v>
      </c>
    </row>
    <row r="4233" spans="2:7" x14ac:dyDescent="0.25">
      <c r="B4233">
        <v>18</v>
      </c>
      <c r="C4233">
        <v>221</v>
      </c>
      <c r="D4233" t="s">
        <v>4225</v>
      </c>
      <c r="E4233">
        <v>2570491.3686166401</v>
      </c>
      <c r="F4233">
        <f t="shared" si="315"/>
        <v>18.333333333333332</v>
      </c>
      <c r="G4233">
        <f t="shared" si="316"/>
        <v>6.4100161498998203</v>
      </c>
    </row>
    <row r="4234" spans="2:7" x14ac:dyDescent="0.25">
      <c r="B4234">
        <v>18</v>
      </c>
      <c r="C4234">
        <v>222</v>
      </c>
      <c r="D4234" t="s">
        <v>4226</v>
      </c>
      <c r="E4234">
        <v>2471521.5811492801</v>
      </c>
      <c r="F4234">
        <f t="shared" si="315"/>
        <v>18.416666666666668</v>
      </c>
      <c r="G4234">
        <f t="shared" si="316"/>
        <v>6.3929644070416369</v>
      </c>
    </row>
    <row r="4235" spans="2:7" x14ac:dyDescent="0.25">
      <c r="B4235">
        <v>18</v>
      </c>
      <c r="C4235">
        <v>223</v>
      </c>
      <c r="D4235" t="s">
        <v>4227</v>
      </c>
      <c r="E4235">
        <v>2997742.60150252</v>
      </c>
      <c r="F4235">
        <f t="shared" si="315"/>
        <v>18.5</v>
      </c>
      <c r="G4235">
        <f t="shared" si="316"/>
        <v>6.4767943398043881</v>
      </c>
    </row>
    <row r="4236" spans="2:7" x14ac:dyDescent="0.25">
      <c r="B4236">
        <v>18</v>
      </c>
      <c r="C4236">
        <v>224</v>
      </c>
      <c r="D4236" t="s">
        <v>4228</v>
      </c>
      <c r="E4236">
        <v>2458061.9726294498</v>
      </c>
      <c r="F4236">
        <f t="shared" si="315"/>
        <v>18.583333333333332</v>
      </c>
      <c r="G4236">
        <f t="shared" si="316"/>
        <v>6.3905928281158193</v>
      </c>
    </row>
    <row r="4237" spans="2:7" x14ac:dyDescent="0.25">
      <c r="B4237">
        <v>18</v>
      </c>
      <c r="C4237">
        <v>225</v>
      </c>
      <c r="D4237" t="s">
        <v>4229</v>
      </c>
      <c r="E4237">
        <v>2709335.0993657401</v>
      </c>
      <c r="F4237">
        <f t="shared" si="315"/>
        <v>18.666666666666668</v>
      </c>
      <c r="G4237">
        <f t="shared" si="316"/>
        <v>6.4328627233074895</v>
      </c>
    </row>
    <row r="4238" spans="2:7" x14ac:dyDescent="0.25">
      <c r="B4238">
        <v>18</v>
      </c>
      <c r="C4238">
        <v>226</v>
      </c>
      <c r="D4238" t="s">
        <v>4230</v>
      </c>
      <c r="E4238">
        <v>2613856.06128893</v>
      </c>
      <c r="F4238">
        <f t="shared" si="315"/>
        <v>18.75</v>
      </c>
      <c r="G4238">
        <f t="shared" si="316"/>
        <v>6.4172816683596343</v>
      </c>
    </row>
    <row r="4239" spans="2:7" x14ac:dyDescent="0.25">
      <c r="B4239">
        <v>18</v>
      </c>
      <c r="C4239">
        <v>227</v>
      </c>
      <c r="D4239" t="s">
        <v>4231</v>
      </c>
      <c r="E4239">
        <v>2660054.70576473</v>
      </c>
      <c r="F4239">
        <f t="shared" si="315"/>
        <v>18.833333333333332</v>
      </c>
      <c r="G4239">
        <f t="shared" si="316"/>
        <v>6.4248905682729633</v>
      </c>
    </row>
    <row r="4240" spans="2:7" x14ac:dyDescent="0.25">
      <c r="B4240">
        <v>18</v>
      </c>
      <c r="C4240">
        <v>228</v>
      </c>
      <c r="D4240" t="s">
        <v>4232</v>
      </c>
      <c r="E4240">
        <v>2503163.0160672599</v>
      </c>
      <c r="F4240">
        <f t="shared" si="315"/>
        <v>18.916666666666668</v>
      </c>
      <c r="G4240">
        <f t="shared" si="316"/>
        <v>6.3984891335367609</v>
      </c>
    </row>
    <row r="4241" spans="2:7" x14ac:dyDescent="0.25">
      <c r="B4241">
        <v>18</v>
      </c>
      <c r="C4241">
        <v>229</v>
      </c>
      <c r="D4241" t="s">
        <v>4233</v>
      </c>
      <c r="E4241">
        <v>2498922.8634766499</v>
      </c>
      <c r="F4241">
        <f t="shared" si="315"/>
        <v>19</v>
      </c>
      <c r="G4241">
        <f t="shared" si="316"/>
        <v>6.3977528505708374</v>
      </c>
    </row>
    <row r="4242" spans="2:7" x14ac:dyDescent="0.25">
      <c r="B4242">
        <v>18</v>
      </c>
      <c r="C4242">
        <v>230</v>
      </c>
      <c r="D4242" t="s">
        <v>4234</v>
      </c>
      <c r="E4242">
        <v>2454975.03707672</v>
      </c>
      <c r="F4242">
        <f t="shared" si="315"/>
        <v>19.083333333333332</v>
      </c>
      <c r="G4242">
        <f t="shared" si="316"/>
        <v>6.3900470804447504</v>
      </c>
    </row>
    <row r="4243" spans="2:7" x14ac:dyDescent="0.25">
      <c r="B4243">
        <v>18</v>
      </c>
      <c r="C4243">
        <v>231</v>
      </c>
      <c r="D4243" t="s">
        <v>4235</v>
      </c>
      <c r="E4243">
        <v>2612734.00148845</v>
      </c>
      <c r="F4243">
        <f t="shared" ref="F4243:F4247" si="317">(C4243-1)*5/60</f>
        <v>19.166666666666668</v>
      </c>
      <c r="G4243">
        <f t="shared" ref="G4243:G4247" si="318">LOG10(E4243)</f>
        <v>6.4170951971111352</v>
      </c>
    </row>
    <row r="4244" spans="2:7" x14ac:dyDescent="0.25">
      <c r="B4244">
        <v>18</v>
      </c>
      <c r="C4244">
        <v>232</v>
      </c>
      <c r="D4244" t="s">
        <v>4236</v>
      </c>
      <c r="E4244">
        <v>2280776.9860665998</v>
      </c>
      <c r="F4244">
        <f t="shared" si="317"/>
        <v>19.25</v>
      </c>
      <c r="G4244">
        <f t="shared" si="318"/>
        <v>6.3580828221220331</v>
      </c>
    </row>
    <row r="4245" spans="2:7" x14ac:dyDescent="0.25">
      <c r="B4245">
        <v>18</v>
      </c>
      <c r="C4245">
        <v>233</v>
      </c>
      <c r="D4245" t="s">
        <v>4237</v>
      </c>
      <c r="E4245">
        <v>2329792.2049952201</v>
      </c>
      <c r="F4245">
        <f t="shared" si="317"/>
        <v>19.333333333333332</v>
      </c>
      <c r="G4245">
        <f t="shared" si="318"/>
        <v>6.3673171878722501</v>
      </c>
    </row>
    <row r="4246" spans="2:7" x14ac:dyDescent="0.25">
      <c r="B4246">
        <v>18</v>
      </c>
      <c r="C4246">
        <v>234</v>
      </c>
      <c r="D4246" t="s">
        <v>4238</v>
      </c>
      <c r="E4246">
        <v>2403916.91544982</v>
      </c>
      <c r="F4246">
        <f t="shared" si="317"/>
        <v>19.416666666666668</v>
      </c>
      <c r="G4246">
        <f t="shared" si="318"/>
        <v>6.3809194534366824</v>
      </c>
    </row>
    <row r="4247" spans="2:7" x14ac:dyDescent="0.25">
      <c r="B4247">
        <v>18</v>
      </c>
      <c r="C4247">
        <v>235</v>
      </c>
      <c r="D4247" t="s">
        <v>4239</v>
      </c>
      <c r="E4247">
        <v>2652003.2110139602</v>
      </c>
      <c r="F4247">
        <f t="shared" si="317"/>
        <v>19.5</v>
      </c>
      <c r="G4247">
        <f t="shared" si="318"/>
        <v>6.4235740455716499</v>
      </c>
    </row>
  </sheetData>
  <mergeCells count="2">
    <mergeCell ref="AN16:AR16"/>
    <mergeCell ref="AU16:AY16"/>
  </mergeCells>
  <pageMargins left="0.7" right="0.7" top="0.75" bottom="0.75" header="0.3" footer="0.3"/>
  <pageSetup orientation="portrait" horizontalDpi="1200" verticalDpi="1200" r:id="rId1"/>
  <ignoredErrors>
    <ignoredError sqref="CW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79</vt:i4>
      </vt:variant>
    </vt:vector>
  </HeadingPairs>
  <TitlesOfParts>
    <vt:vector size="80" baseType="lpstr">
      <vt:lpstr>Sheet1</vt:lpstr>
      <vt:lpstr>_C50b</vt:lpstr>
      <vt:lpstr>A_1</vt:lpstr>
      <vt:lpstr>a_11</vt:lpstr>
      <vt:lpstr>a_16</vt:lpstr>
      <vt:lpstr>A_2</vt:lpstr>
      <vt:lpstr>a_256</vt:lpstr>
      <vt:lpstr>A_3</vt:lpstr>
      <vt:lpstr>A_4</vt:lpstr>
      <vt:lpstr>a_44</vt:lpstr>
      <vt:lpstr>A_5</vt:lpstr>
      <vt:lpstr>a_64</vt:lpstr>
      <vt:lpstr>a_hat</vt:lpstr>
      <vt:lpstr>AAA</vt:lpstr>
      <vt:lpstr>b_hat</vt:lpstr>
      <vt:lpstr>C_taraget</vt:lpstr>
      <vt:lpstr>C_target</vt:lpstr>
      <vt:lpstr>Hb</vt:lpstr>
      <vt:lpstr>Kb</vt:lpstr>
      <vt:lpstr>Kd</vt:lpstr>
      <vt:lpstr>Kd_10</vt:lpstr>
      <vt:lpstr>Kd_2</vt:lpstr>
      <vt:lpstr>kd_3</vt:lpstr>
      <vt:lpstr>Kd_5</vt:lpstr>
      <vt:lpstr>Kd_8</vt:lpstr>
      <vt:lpstr>KD_total</vt:lpstr>
      <vt:lpstr>Kg</vt:lpstr>
      <vt:lpstr>lamda_1</vt:lpstr>
      <vt:lpstr>lamda_11</vt:lpstr>
      <vt:lpstr>lamda_16</vt:lpstr>
      <vt:lpstr>lamda_2</vt:lpstr>
      <vt:lpstr>lamda_256</vt:lpstr>
      <vt:lpstr>lamda_3</vt:lpstr>
      <vt:lpstr>lamda_4</vt:lpstr>
      <vt:lpstr>lamda_44</vt:lpstr>
      <vt:lpstr>lamda_5</vt:lpstr>
      <vt:lpstr>lamda_64</vt:lpstr>
      <vt:lpstr>lamda44</vt:lpstr>
      <vt:lpstr>mo_1</vt:lpstr>
      <vt:lpstr>mo_11</vt:lpstr>
      <vt:lpstr>mo_16</vt:lpstr>
      <vt:lpstr>mo_2</vt:lpstr>
      <vt:lpstr>mo_256</vt:lpstr>
      <vt:lpstr>mo_3</vt:lpstr>
      <vt:lpstr>mo_4</vt:lpstr>
      <vt:lpstr>mo_44</vt:lpstr>
      <vt:lpstr>mo_5</vt:lpstr>
      <vt:lpstr>mo_64</vt:lpstr>
      <vt:lpstr>mo1_</vt:lpstr>
      <vt:lpstr>mo64_</vt:lpstr>
      <vt:lpstr>Nmax</vt:lpstr>
      <vt:lpstr>Nmax_2</vt:lpstr>
      <vt:lpstr>No</vt:lpstr>
      <vt:lpstr>No__1</vt:lpstr>
      <vt:lpstr>No_16</vt:lpstr>
      <vt:lpstr>No_256</vt:lpstr>
      <vt:lpstr>No_4</vt:lpstr>
      <vt:lpstr>No_64</vt:lpstr>
      <vt:lpstr>rmin_1</vt:lpstr>
      <vt:lpstr>rmin_11</vt:lpstr>
      <vt:lpstr>rmin_16</vt:lpstr>
      <vt:lpstr>rmin_2</vt:lpstr>
      <vt:lpstr>rmin_256</vt:lpstr>
      <vt:lpstr>rmin_3</vt:lpstr>
      <vt:lpstr>rmin_4</vt:lpstr>
      <vt:lpstr>rmin_44</vt:lpstr>
      <vt:lpstr>rmin_5</vt:lpstr>
      <vt:lpstr>rmin_64</vt:lpstr>
      <vt:lpstr>rmin44</vt:lpstr>
      <vt:lpstr>so_1</vt:lpstr>
      <vt:lpstr>so_11</vt:lpstr>
      <vt:lpstr>so_16</vt:lpstr>
      <vt:lpstr>so_2</vt:lpstr>
      <vt:lpstr>so_256</vt:lpstr>
      <vt:lpstr>so_3</vt:lpstr>
      <vt:lpstr>so_4</vt:lpstr>
      <vt:lpstr>so_44</vt:lpstr>
      <vt:lpstr>so_5</vt:lpstr>
      <vt:lpstr>so_64</vt:lpstr>
      <vt:lpstr>Target_C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2022-03-12T21:17:16Z</dcterms:modified>
</cp:coreProperties>
</file>