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be9703c7230a1e/Рабочий стол/Bachelor Arbeit/DGINN/"/>
    </mc:Choice>
  </mc:AlternateContent>
  <xr:revisionPtr revIDLastSave="277" documentId="6_{16C9ED67-D399-4A6F-B03F-86C394A228D4}" xr6:coauthVersionLast="47" xr6:coauthVersionMax="47" xr10:uidLastSave="{2453F9EE-CF85-44F2-A223-46C52FD37AB1}"/>
  <bookViews>
    <workbookView xWindow="2940" yWindow="0" windowWidth="24360" windowHeight="14940" xr2:uid="{0EC397AD-31E0-BB45-A84F-49AE8C468D63}"/>
  </bookViews>
  <sheets>
    <sheet name="Data_CCDS_ENSG" sheetId="12" r:id="rId1"/>
    <sheet name="Recombination" sheetId="16" r:id="rId2"/>
    <sheet name="Duplication" sheetId="14" r:id="rId3"/>
    <sheet name="Positive selection" sheetId="15" r:id="rId4"/>
  </sheets>
  <definedNames>
    <definedName name="_xlnm._FilterDatabase" localSheetId="0" hidden="1">Data_CCDS_ENSG!$A$1:$AE$29</definedName>
    <definedName name="_xlnm._FilterDatabase" localSheetId="3" hidden="1">'Positive selection'!$A$1:$H$1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6" l="1"/>
  <c r="C12" i="16"/>
  <c r="C11" i="16"/>
  <c r="C9" i="16"/>
  <c r="C10" i="16"/>
  <c r="C8" i="16"/>
  <c r="C6" i="16"/>
  <c r="C7" i="16"/>
  <c r="C5" i="16"/>
  <c r="C3" i="16"/>
  <c r="C4" i="16"/>
  <c r="C2" i="16"/>
  <c r="H4" i="15"/>
  <c r="H6" i="15"/>
  <c r="H8" i="15"/>
  <c r="H2" i="15"/>
  <c r="H3" i="15"/>
  <c r="H5" i="15"/>
  <c r="H9" i="15"/>
  <c r="H7" i="15"/>
  <c r="AE26" i="12" l="1"/>
  <c r="AE25" i="12"/>
  <c r="AE24" i="12"/>
  <c r="AE23" i="12"/>
  <c r="AE2" i="12"/>
  <c r="G7" i="15" s="1"/>
  <c r="AE19" i="12"/>
  <c r="AE20" i="12"/>
  <c r="AE21" i="12"/>
  <c r="D12" i="16" s="1"/>
  <c r="AE22" i="12"/>
  <c r="D13" i="16" s="1"/>
  <c r="AE9" i="12"/>
  <c r="AE10" i="12"/>
  <c r="G2" i="15" s="1"/>
  <c r="AE11" i="12"/>
  <c r="AE12" i="12"/>
  <c r="AE13" i="12"/>
  <c r="AE14" i="12"/>
  <c r="AE15" i="12"/>
  <c r="G3" i="15" s="1"/>
  <c r="AE16" i="12"/>
  <c r="AE17" i="12"/>
  <c r="AE18" i="12"/>
  <c r="AE29" i="12"/>
  <c r="D10" i="16" s="1"/>
  <c r="AE28" i="12"/>
  <c r="D9" i="16" s="1"/>
  <c r="AE27" i="12"/>
  <c r="AE8" i="12"/>
  <c r="D7" i="16" s="1"/>
  <c r="AE7" i="12"/>
  <c r="AE6" i="12"/>
  <c r="D5" i="16" s="1"/>
  <c r="AE5" i="12"/>
  <c r="AE4" i="12"/>
  <c r="D3" i="16" s="1"/>
  <c r="AE3" i="12"/>
  <c r="D2" i="16" s="1"/>
  <c r="D8" i="16" l="1"/>
  <c r="G8" i="15"/>
  <c r="D4" i="16"/>
  <c r="G4" i="15"/>
  <c r="G6" i="15"/>
  <c r="D6" i="16"/>
  <c r="D11" i="16"/>
  <c r="G5" i="15"/>
</calcChain>
</file>

<file path=xl/sharedStrings.xml><?xml version="1.0" encoding="utf-8"?>
<sst xmlns="http://schemas.openxmlformats.org/spreadsheetml/2006/main" count="581" uniqueCount="268">
  <si>
    <t>File</t>
  </si>
  <si>
    <t>Name</t>
  </si>
  <si>
    <t>Gene</t>
  </si>
  <si>
    <t>NbSpecies</t>
  </si>
  <si>
    <t>BUSTED_sel</t>
  </si>
  <si>
    <t>BUSTED_pv</t>
  </si>
  <si>
    <t>MEME_NbSites</t>
  </si>
  <si>
    <t>MEME_PSS</t>
  </si>
  <si>
    <t>BppG_M1:M2_ps</t>
  </si>
  <si>
    <t>BppG_M1:M2_pv</t>
  </si>
  <si>
    <t>BppG_M1:M2_NbSites</t>
  </si>
  <si>
    <t>BppG_M1:M2_wPS</t>
  </si>
  <si>
    <t>BppG_M7:M8_ps</t>
  </si>
  <si>
    <t>BppG_M7:M8_pv</t>
  </si>
  <si>
    <t>BppG_M7:M8_NbSites</t>
  </si>
  <si>
    <t>BppG_M7:M8_wPS</t>
  </si>
  <si>
    <t>ASCL5_sequences_filtered_longestORFs_mafft_mincov_prank</t>
  </si>
  <si>
    <t>ASCL5_all</t>
  </si>
  <si>
    <t>Y</t>
  </si>
  <si>
    <t>0.0341</t>
  </si>
  <si>
    <t>N</t>
  </si>
  <si>
    <t>0.9969558381210274</t>
  </si>
  <si>
    <t>0.4387480485129004</t>
  </si>
  <si>
    <t>0.5000</t>
  </si>
  <si>
    <t>na</t>
  </si>
  <si>
    <t>0.0000</t>
  </si>
  <si>
    <t>FOXL3</t>
  </si>
  <si>
    <t>BppG_M1:M2_PSS</t>
  </si>
  <si>
    <t>HSFX3_sequences_filtered_longestORFs_D138_gp2_prank</t>
  </si>
  <si>
    <t>HSFX3_-2</t>
  </si>
  <si>
    <t>0.0254</t>
  </si>
  <si>
    <t>68, 212</t>
  </si>
  <si>
    <t>0.2006649684564976</t>
  </si>
  <si>
    <t>0.1496920084851801</t>
  </si>
  <si>
    <t>HSFX3_sequences_filtered_longestORFs_D222_gp1_prank</t>
  </si>
  <si>
    <t>HSFX3_-1</t>
  </si>
  <si>
    <t>0.0039</t>
  </si>
  <si>
    <t>158, 168, 177, 224, 240, 266, 274, 307, 322, 324, 353, 354, 375, 403</t>
  </si>
  <si>
    <t>12, 43, 48, 53, 57, 94, 98, 99, 108, 112, 171, 173, 187, 189, 191, 198, 199, 204, 222, 223, 224, 225, 227, 229, 238, 241, 242, 244, 245, 251, 255, 256, 259, 260, 263, 265, 267, 269, 270, 275, 285, 303, 305, 308, 311, 312, 313, 314, 316, 322, 323, 340, 343, 345, 353, 354, 356, 365, 366, 369, 374, 375, 376, 377, 387, 390, 391, 392, 394, 397, 398, 402, 404, 445, 447, 451, 452, 453, 454, 460, 461, 465, 468, 469, 471, 476, 480</t>
  </si>
  <si>
    <t>224, 241, 260, 263, 313, 375, 377, 398</t>
  </si>
  <si>
    <t>HSFX3_sequences_filtered_longestORFs_Drem_prank</t>
  </si>
  <si>
    <t>HSFX3</t>
  </si>
  <si>
    <t>0.0815</t>
  </si>
  <si>
    <t>36, 208, 316, 338, 340, 436, 486, 519, 526</t>
  </si>
  <si>
    <t>0.27275776377100563</t>
  </si>
  <si>
    <t>9, 10, 13, 14, 15, 18, 24, 27, 28, 30, 31, 32, 36, 37, 38, 41, 43, 88, 90, 150, 152, 158, 159, 160, 163, 166, 168, 170, 171, 174, 183, 191, 192, 193, 198, 202, 205, 206, 209, 210, 219, 220, 223, 225, 229, 237, 245, 248, 257, 259, 266, 274, 276, 283, 285, 286, 287, 291, 293, 295, 296, 297, 300, 316, 317, 334, 339, 341, 344, 345, 348, 352, 437, 444, 445, 448, 457, 458, 462, 464, 468, 469, 470, 471, 478, 481, 485, 487, 499, 505, 512, 513, 516, 522, 527, 536, 538, 541, 543</t>
  </si>
  <si>
    <t>0.24706449089714524</t>
  </si>
  <si>
    <t>HSFX3_sequences_filtered_longestORFs_D138_gp2_prank_frag_0_150</t>
  </si>
  <si>
    <t>HSFX3_-2[_0_150]</t>
  </si>
  <si>
    <t>0.0890</t>
  </si>
  <si>
    <t>0.9583765943448541</t>
  </si>
  <si>
    <t>0.9038102001542666</t>
  </si>
  <si>
    <t>12, 22, 36, 42, 45, 48, 50, 51</t>
  </si>
  <si>
    <t>HSFX3_sequences_filtered_longestORFs_D138_gp2_prank_frag_149_1116</t>
  </si>
  <si>
    <t>HSFX3_-2[_149_1116]</t>
  </si>
  <si>
    <t>0.0003</t>
  </si>
  <si>
    <t>18, 162</t>
  </si>
  <si>
    <t>0.008805067787118535</t>
  </si>
  <si>
    <t>2, 10, 19, 27, 28, 42, 46, 93, 102, 105, 112, 116, 126, 127, 129, 130, 133, 139, 140, 146, 148, 155, 156, 162, 163, 165, 179, 180, 183, 190, 229, 237, 238, 245, 254, 258, 263, 273, 277, 278, 289, 300, 305, 310, 312, 313</t>
  </si>
  <si>
    <t>0.006434367941934208</t>
  </si>
  <si>
    <t>HSFX4_sequences_filtered_longestORFs_D155_gp2_prank</t>
  </si>
  <si>
    <t>HSFX4_-2</t>
  </si>
  <si>
    <t>0.0256</t>
  </si>
  <si>
    <t>0.2006675195743061</t>
  </si>
  <si>
    <t>0.149676528150559</t>
  </si>
  <si>
    <t>HSFX4_sequences_filtered_longestORFs_D239_gp1_prank</t>
  </si>
  <si>
    <t>HSFX4_-1</t>
  </si>
  <si>
    <t>HSFX4_sequences_filtered_longestORFs_Drem_prank</t>
  </si>
  <si>
    <t>HSFX4</t>
  </si>
  <si>
    <t>0.0822</t>
  </si>
  <si>
    <t>36, 208, 316, 338, 340, 401, 486, 519, 526</t>
  </si>
  <si>
    <t>0.2727577199818816</t>
  </si>
  <si>
    <t>9, 10, 13, 14, 15, 18, 24, 27, 28, 30, 31, 32, 36, 37, 38, 41, 43, 88, 90, 150, 152, 158, 159, 160, 163, 166, 168, 170, 171, 174, 183, 191, 192, 193, 198, 202, 205, 206, 209, 210, 219, 220, 223, 225, 229, 237, 245, 248, 257, 259, 266, 274, 276, 283, 285, 286, 287, 291, 293, 295, 296, 297, 300, 316, 317, 334, 339, 341, 344, 345, 348, 352, 402, 444, 445, 448, 457, 458, 462, 464, 468, 469, 470, 471, 478, 481, 485, 487, 499, 505, 512, 513, 516, 522, 527, 536, 538, 541, 543</t>
  </si>
  <si>
    <t>0.2443083837121878</t>
  </si>
  <si>
    <t>HSFX4_sequences_filtered_longestORFs_D155_gp2_prank_frag_0_150</t>
  </si>
  <si>
    <t>HSFX4_-2[_0_150]</t>
  </si>
  <si>
    <t>0.0930</t>
  </si>
  <si>
    <t>0.9629205764045216</t>
  </si>
  <si>
    <t>0.9558618647975069</t>
  </si>
  <si>
    <t>HSFX4_sequences_filtered_longestORFs_D155_gp2_prank_frag_149_1116</t>
  </si>
  <si>
    <t>HSFX4_-2[_149_1116]</t>
  </si>
  <si>
    <t>0.00880507125914817</t>
  </si>
  <si>
    <t>0.006457962331733202</t>
  </si>
  <si>
    <t>novel</t>
  </si>
  <si>
    <t>BppG_M7:M8_PSS</t>
  </si>
  <si>
    <t>ERFL</t>
  </si>
  <si>
    <t>Query</t>
  </si>
  <si>
    <t>Group</t>
  </si>
  <si>
    <t>Number of sequences</t>
  </si>
  <si>
    <t>Type</t>
  </si>
  <si>
    <t>ASCL5</t>
  </si>
  <si>
    <t>no duplication events</t>
  </si>
  <si>
    <t>Treerecs</t>
  </si>
  <si>
    <t>HSFX3 + HSFX4</t>
  </si>
  <si>
    <t>novel protein</t>
  </si>
  <si>
    <t>ZNF787</t>
  </si>
  <si>
    <t>NFILZ</t>
  </si>
  <si>
    <t>codemlM1:M2</t>
  </si>
  <si>
    <t>codemlM1:M2_pv</t>
  </si>
  <si>
    <t>codemlM1:M2_NbSites</t>
  </si>
  <si>
    <t>codemlM1:M2_PSS</t>
  </si>
  <si>
    <t>codemlM7:M8</t>
  </si>
  <si>
    <t>codemlM7:M8_pv</t>
  </si>
  <si>
    <t>codemlM7:M8_NbSites</t>
  </si>
  <si>
    <t>codemlM7:M8_PSS</t>
  </si>
  <si>
    <t>1.0</t>
  </si>
  <si>
    <t>0.10310576220962017</t>
  </si>
  <si>
    <t>0.09807723484936896</t>
  </si>
  <si>
    <t>0.06216270855190006</t>
  </si>
  <si>
    <t>0.06191455435693222</t>
  </si>
  <si>
    <t>0.004296304690753123</t>
  </si>
  <si>
    <t>0.00261628475502996</t>
  </si>
  <si>
    <t>223, 240, 262, 312, 344, 376</t>
  </si>
  <si>
    <t>Number of unique sites</t>
  </si>
  <si>
    <t>Unique sites</t>
  </si>
  <si>
    <t>['34']</t>
  </si>
  <si>
    <t>[]</t>
  </si>
  <si>
    <t>['68', '212', '229']</t>
  </si>
  <si>
    <t>ERFL_sequences_filtered_longestORFs_mafft_mincov_prank</t>
  </si>
  <si>
    <t>ERFL_all</t>
  </si>
  <si>
    <t>0.16303713916212967</t>
  </si>
  <si>
    <t>486, 621, 641, 708, 717, 737</t>
  </si>
  <si>
    <t>0.01712973408390983</t>
  </si>
  <si>
    <t>0.32791527889951105</t>
  </si>
  <si>
    <t>0.0016237775877138792</t>
  </si>
  <si>
    <t>ERFL_sequences_filtered_longestORFs_mafft_mincov_prank_clustiso_frag_0_1365</t>
  </si>
  <si>
    <t>ERFL_all[_0_1365]</t>
  </si>
  <si>
    <t>0.9921494293753962</t>
  </si>
  <si>
    <t>0.9437928493731922</t>
  </si>
  <si>
    <t>0.2558919484421275</t>
  </si>
  <si>
    <t>0.1683012080255886</t>
  </si>
  <si>
    <t>ERFL_sequences_filtered_longestORFs_mafft_mincov_prank_clustiso_frag_1364_3048</t>
  </si>
  <si>
    <t>ERFL_all[_1364_3048]</t>
  </si>
  <si>
    <t>30, 185, 243, 281</t>
  </si>
  <si>
    <t>0.1620257692744016</t>
  </si>
  <si>
    <t>14, 23, 31, 39, 160, 163, 166, 177, 182, 186, 187, 236, 239, 244, 247, 253, 258, 262, 264, 269, 282, 285, 318, 328, 330</t>
  </si>
  <si>
    <t>0.03394134178843133</t>
  </si>
  <si>
    <t>31, 160, 166, 186, 244, 253, 262, 282</t>
  </si>
  <si>
    <t>0.1570800077396798</t>
  </si>
  <si>
    <t>0.045730033900216585</t>
  </si>
  <si>
    <t>FOXL3_sequences_filtered_longestORFs_mafft_mincov_prank</t>
  </si>
  <si>
    <t>FOXL3_all</t>
  </si>
  <si>
    <t>0.8803960399349613</t>
  </si>
  <si>
    <t>0.19498714743292087</t>
  </si>
  <si>
    <t>61, 71, 73, 75, 79, 84, 85, 151, 154, 206, 207, 209, 210, 211, 213, 241, 256, 290, 291, 390, 394, 397, 398, 401, 402, 405, 406, 408, 409, 410, 413, 416, 422, 423, 424, 427, 428, 436, 437, 438, 442, 443, 463, 467, 468, 470, 480, 481, 482</t>
  </si>
  <si>
    <t>0.9111935002958654</t>
  </si>
  <si>
    <t>FOXL3_sequences_filtered_longestORFs_mafft_mincov_prank_clustiso_frag_0_723</t>
  </si>
  <si>
    <t>FOXL3_all[_0_723]</t>
  </si>
  <si>
    <t>0.3474001660563938</t>
  </si>
  <si>
    <t>61, 71, 75, 79, 84, 154, 206, 209, 210</t>
  </si>
  <si>
    <t>FOXL3_sequences_filtered_longestORFs_mafft_mincov_prank_clustiso_frag_722_1641</t>
  </si>
  <si>
    <t>FOXL3_all[_722_1641]</t>
  </si>
  <si>
    <t>0.9999931697245963</t>
  </si>
  <si>
    <t>0.9985491061391786</t>
  </si>
  <si>
    <t>0.9990004998336257</t>
  </si>
  <si>
    <t>NFIL3_all</t>
  </si>
  <si>
    <t>0.8139683104859144</t>
  </si>
  <si>
    <t>325, 331, 358, 405, 462, 469, 471</t>
  </si>
  <si>
    <t>0.9538260929874883</t>
  </si>
  <si>
    <t>0.2503237997917552</t>
  </si>
  <si>
    <t>0.18488893232623757</t>
  </si>
  <si>
    <t>NFIL3_all[_0_999]</t>
  </si>
  <si>
    <t>288, 324</t>
  </si>
  <si>
    <t>0.9999999873778053</t>
  </si>
  <si>
    <t>0.9953804852865293</t>
  </si>
  <si>
    <t>0.920351147220257</t>
  </si>
  <si>
    <t>0.8453538346847493</t>
  </si>
  <si>
    <t>NFIL3_all[_998_1410]</t>
  </si>
  <si>
    <t>99, 137</t>
  </si>
  <si>
    <t>0.7175397334302525</t>
  </si>
  <si>
    <t>15, 21, 25, 28, 72, 74, 107, 109, 122, 129, 136, 138</t>
  </si>
  <si>
    <t>0.6429595460521786</t>
  </si>
  <si>
    <t>15, 21, 25, 72, 122, 129, 136, 138</t>
  </si>
  <si>
    <t>0.1503183350464031</t>
  </si>
  <si>
    <t>0.10785149978836939</t>
  </si>
  <si>
    <t>% unique sites</t>
  </si>
  <si>
    <t>Gene size</t>
  </si>
  <si>
    <t>0.0247</t>
  </si>
  <si>
    <t>0.0015</t>
  </si>
  <si>
    <t>0.0129</t>
  </si>
  <si>
    <t>0.4058</t>
  </si>
  <si>
    <t>0.0057</t>
  </si>
  <si>
    <t>60, 205, 389</t>
  </si>
  <si>
    <t>485, 698, 718</t>
  </si>
  <si>
    <t>NFILZ_sequences_filtered_longestORFs_mafft_mincov_prank</t>
  </si>
  <si>
    <t>NFILZ_sequences_filtered_longestORFs_mafft_mincov_prank_clustiso_frag_0_999</t>
  </si>
  <si>
    <t>NFILZ_sequences_filtered_longestORFs_mafft_mincov_prank_clustiso_frag_998_1410</t>
  </si>
  <si>
    <t>0.4977</t>
  </si>
  <si>
    <t>190, 324, 432, 470</t>
  </si>
  <si>
    <t>novelZNF_-1</t>
  </si>
  <si>
    <t>0.0001</t>
  </si>
  <si>
    <t>577, 579, 630, 697, 1184, 1214</t>
  </si>
  <si>
    <t>0.9999999688905068</t>
  </si>
  <si>
    <t>0.9987942125605259</t>
  </si>
  <si>
    <t>0.015529714900106063</t>
  </si>
  <si>
    <t>0.02117360331012577</t>
  </si>
  <si>
    <t>novelZNF_-2</t>
  </si>
  <si>
    <t>0.9999995740773554</t>
  </si>
  <si>
    <t>0.9979709007123629</t>
  </si>
  <si>
    <t>0.053772128697491345</t>
  </si>
  <si>
    <t>novelZNF_-1[_0_2481]</t>
  </si>
  <si>
    <t>0.9999997765589762</t>
  </si>
  <si>
    <t>0.9843371780656432</t>
  </si>
  <si>
    <t>0.005910646870500715</t>
  </si>
  <si>
    <t>0.0037612647818182393</t>
  </si>
  <si>
    <t>novelZNF_-1[_2480_3714]</t>
  </si>
  <si>
    <t>0.9999999272082531</t>
  </si>
  <si>
    <t>0.9996415676595859</t>
  </si>
  <si>
    <t>0.1727344214742597</t>
  </si>
  <si>
    <t>0.013433549594246046</t>
  </si>
  <si>
    <t>['715', '577']</t>
  </si>
  <si>
    <t>['357']</t>
  </si>
  <si>
    <t>['707', '485', '708', '718', '621', '486', '717', '737', '641', '698']</t>
  </si>
  <si>
    <t>['30', '247', '239', '262', '243', '160', '187', '166', '163', '258', '269', '182', '186', '244', '31', '328', '236', '253', '14', '23', '285', '281', '318', '177', '39', '330', '264', '185', '252', '282']</t>
  </si>
  <si>
    <t>['398', '481', '206', '424', '84', '154', '443', '467', '401', '85', '394', '416', '428', '151', '409', '75', '397', '436', '410', '73', '211', '213', '210', '438', '480', '442', '413', '423', '207', '427', '61', '290', '482', '291', '405', '79', '390', '71', '402', '406', '408', '256', '209', '389', '205', '470', '437', '241', '60', '422', '468', '463']</t>
  </si>
  <si>
    <t>['313', '267', '445', '453', '476', '480', '48', '270', '12', '316', '251', '312', '465', '263', '242', '245', '390', '223', '314', '307', '240', '303', '311', '262', '274', '204', '343', '189', '340', '353', '397', '191', '403', '452', '366', '471', '43', '260', '454', '322', '402', '227', '256', '375', '238', '173', '404', '324', '461', '225', '94', '354', '255', '224', '98', '187', '394', '269', '99', '374', '198', '244', '369', '365', '171', '108', '447', '199', '112', '345', '53', '177', '241', '222', '168', '323', '308', '398', '392', '265', '266', '57', '275', '469', '229', '451', '356', '158', '259', '376', '387', '285', '460', '305', '377', '344', '391', '468']</t>
  </si>
  <si>
    <t>['283', '481', '10', '202', '300', '183', '516', '166', '348', '445', '486', '31', '519', '316', '159', '208', '245', '536', '287', '223', '470', '9', '286', '274', '499', '341', '340', '192', '487', '90', '191', '512', '448', '471', '43', '293', '458', '14', '257', '276', '209', '37', '225', '220', '206', '334', '457', '24', '160', '538', '444', '248', '297', '527', '32', '485', '198', '317', '15', '210', '237', '170', '13', '28', '171', '522', '505', '345', '478', '27', '205', '437', '168', '513', '30', '38', '266', '163', '469', '436', '338', '152', '229', '193', '543', '158', '352', '259', '174', '291', '285', '36', '41', '88', '541', '344', '295', '462', '150', '339', '296', '18', '468', '219', '526', '464']</t>
  </si>
  <si>
    <t>['42', '22', '36', '48', '12', '51', '45', '50']</t>
  </si>
  <si>
    <t>['156', '129', '10', '313', '254', '46', '130', '183', '300', '163', '258', '102', '310', '165', '179', '19', '42', '229', '140', '127', '237', '278', '28', '312', '126', '139', '263', '146', '148', '190', '245', '112', '2', '27', '305', '180', '289', '277', '133', '116', '238', '273', '155', '162', '93', '18', '105']</t>
  </si>
  <si>
    <t>['283', '481', '10', '202', '300', '183', '516', '166', '348', '445', '486', '31', '519', '316', '159', '208', '245', '536', '287', '223', '470', '9', '286', '274', '499', '341', '340', '192', '487', '90', '191', '512', '448', '471', '43', '293', '458', '14', '402', '257', '276', '209', '37', '225', '220', '206', '334', '457', '24', '160', '538', '444', '401', '248', '297', '527', '32', '485', '198', '317', '15', '210', '237', '170', '13', '28', '171', '522', '505', '345', '478', '27', '205', '168', '513', '30', '38', '266', '163', '469', '338', '152', '229', '193', '543', '158', '352', '259', '174', '291', '285', '36', '41', '88', '541', '344', '295', '462', '150', '339', '296', '18', '468', '219', '526', '464']</t>
  </si>
  <si>
    <t>['325', '331', '462', '469', '470', '190', '405', '324', '358', '432', '471']</t>
  </si>
  <si>
    <t>['288', '324']</t>
  </si>
  <si>
    <t>['99', '109', '25', '72', '129', '15', '138', '136', '137', '74', '122', '107', '28', '21']</t>
  </si>
  <si>
    <t>novel ZNF</t>
  </si>
  <si>
    <t>FOXP1</t>
  </si>
  <si>
    <t>FOXP2</t>
  </si>
  <si>
    <t>BUSTED</t>
  </si>
  <si>
    <t>Bpp M1:M2</t>
  </si>
  <si>
    <t>codeml M1:M2</t>
  </si>
  <si>
    <t>+</t>
  </si>
  <si>
    <t>novel zinc finger protein</t>
  </si>
  <si>
    <t>Bpp M7:M8</t>
  </si>
  <si>
    <t>codeml M7:M8</t>
  </si>
  <si>
    <t>novelZNF</t>
  </si>
  <si>
    <t>DB code</t>
  </si>
  <si>
    <t>CCDS</t>
  </si>
  <si>
    <t>ENSG</t>
  </si>
  <si>
    <t>0.0012624791432603694</t>
  </si>
  <si>
    <t>['75', '61', '210', '84', '154', '205', '209', '79', '71', '206']</t>
  </si>
  <si>
    <t>novel_sequences_filtered_longestORFs_mafft_mincov_prank_clustiso_part1_prank</t>
  </si>
  <si>
    <t>novel_all_part1</t>
  </si>
  <si>
    <t>novel_sequences_filtered_longestORFs_mafft_mincov_prank_clustiso_part2_prank</t>
  </si>
  <si>
    <t>novel_all_part2</t>
  </si>
  <si>
    <t>novel_sequences_filtered_longestORFs_mafft_mincov_prank_clustiso_part1_prank_frag_0_8976</t>
  </si>
  <si>
    <t>novel_all_part1[_0_8976]</t>
  </si>
  <si>
    <t>novel_sequences_filtered_longestORFs_mafft_mincov_prank_clustiso_part1_prank_frag_8975_11184</t>
  </si>
  <si>
    <t>novel_all_part1[_8975_11184]</t>
  </si>
  <si>
    <t>number of methods</t>
  </si>
  <si>
    <t>Number of possitive selected sites</t>
  </si>
  <si>
    <t>Percentage of positively selected sites</t>
  </si>
  <si>
    <t>1365 - 3048</t>
  </si>
  <si>
    <t>1 - 1364</t>
  </si>
  <si>
    <t>1 - 722</t>
  </si>
  <si>
    <t>Fragment (coordinate range)</t>
  </si>
  <si>
    <t>723 - 1641</t>
  </si>
  <si>
    <t>1 - 998</t>
  </si>
  <si>
    <t>1 - 1641</t>
  </si>
  <si>
    <t>1 - 1410</t>
  </si>
  <si>
    <t>999 - 1410</t>
  </si>
  <si>
    <t>1 - 3048</t>
  </si>
  <si>
    <t>1 - 3714</t>
  </si>
  <si>
    <t>1 - 2480</t>
  </si>
  <si>
    <t>2481 - 3714</t>
  </si>
  <si>
    <t>novelZNF_ENSG_sequences_filtered_longestORFs_D396_gp1_prank</t>
  </si>
  <si>
    <t>novelZNF_ENSG_sequences_filtered_longestORFs_D396_gp2_prank</t>
  </si>
  <si>
    <t>novelZNF_ENSG_sequences_filtered_longestORFs_D396_gp1_prank_frag_2480_3714</t>
  </si>
  <si>
    <t>novelZNF_ENSG_sequences_filtered_longestORFs_D396_gp1_prank_frag_0_2481</t>
  </si>
  <si>
    <t>[ '577', '1214', '1184', '579', '630', '697']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</si>
</sst>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CDCF6"/>
        <bgColor indexed="64"/>
      </patternFill>
    </fill>
    <fill>
      <patternFill patternType="solid">
        <fgColor rgb="FFC0F0E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0" fillId="8" borderId="0" xfId="0" applyFill="1"/>
    <xf numFmtId="0" fontId="2" fillId="10" borderId="0" xfId="0" applyFont="1" applyFill="1"/>
    <xf numFmtId="10" fontId="2" fillId="10" borderId="0" xfId="0" applyNumberFormat="1" applyFont="1" applyFill="1"/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0" borderId="1" xfId="0" applyBorder="1"/>
    <xf numFmtId="0" fontId="2" fillId="18" borderId="1" xfId="0" applyFont="1" applyFill="1" applyBorder="1" applyAlignment="1">
      <alignment horizontal="center" vertical="center" wrapText="1"/>
    </xf>
    <xf numFmtId="10" fontId="0" fillId="0" borderId="1" xfId="0" applyNumberFormat="1" applyBorder="1"/>
    <xf numFmtId="0" fontId="0" fillId="0" borderId="6" xfId="0" applyFill="1" applyBorder="1"/>
    <xf numFmtId="0" fontId="0" fillId="4" borderId="6" xfId="0" applyFill="1" applyBorder="1"/>
    <xf numFmtId="0" fontId="0" fillId="9" borderId="6" xfId="0" applyFill="1" applyBorder="1"/>
    <xf numFmtId="0" fontId="0" fillId="6" borderId="6" xfId="0" applyFill="1" applyBorder="1"/>
    <xf numFmtId="11" fontId="0" fillId="6" borderId="6" xfId="0" applyNumberFormat="1" applyFill="1" applyBorder="1"/>
    <xf numFmtId="3" fontId="0" fillId="6" borderId="6" xfId="0" applyNumberFormat="1" applyFill="1" applyBorder="1"/>
    <xf numFmtId="0" fontId="0" fillId="8" borderId="6" xfId="0" applyFill="1" applyBorder="1"/>
    <xf numFmtId="11" fontId="0" fillId="8" borderId="6" xfId="0" applyNumberFormat="1" applyFill="1" applyBorder="1"/>
    <xf numFmtId="3" fontId="0" fillId="8" borderId="6" xfId="0" applyNumberFormat="1" applyFill="1" applyBorder="1"/>
    <xf numFmtId="0" fontId="0" fillId="0" borderId="6" xfId="0" applyBorder="1"/>
    <xf numFmtId="0" fontId="0" fillId="11" borderId="6" xfId="0" applyFill="1" applyBorder="1"/>
    <xf numFmtId="0" fontId="0" fillId="12" borderId="6" xfId="0" applyFill="1" applyBorder="1"/>
    <xf numFmtId="1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4" borderId="9" xfId="0" applyFill="1" applyBorder="1"/>
    <xf numFmtId="0" fontId="0" fillId="9" borderId="9" xfId="0" applyFill="1" applyBorder="1"/>
    <xf numFmtId="3" fontId="0" fillId="0" borderId="9" xfId="0" applyNumberFormat="1" applyBorder="1"/>
    <xf numFmtId="0" fontId="0" fillId="14" borderId="9" xfId="0" applyFill="1" applyBorder="1"/>
    <xf numFmtId="10" fontId="0" fillId="0" borderId="10" xfId="0" applyNumberFormat="1" applyBorder="1"/>
    <xf numFmtId="0" fontId="0" fillId="0" borderId="11" xfId="0" applyBorder="1"/>
    <xf numFmtId="0" fontId="0" fillId="0" borderId="0" xfId="0" applyBorder="1"/>
    <xf numFmtId="3" fontId="0" fillId="0" borderId="0" xfId="0" applyNumberFormat="1" applyBorder="1"/>
    <xf numFmtId="0" fontId="0" fillId="14" borderId="0" xfId="0" applyFill="1" applyBorder="1"/>
    <xf numFmtId="10" fontId="0" fillId="0" borderId="12" xfId="0" applyNumberFormat="1" applyBorder="1"/>
    <xf numFmtId="0" fontId="0" fillId="4" borderId="0" xfId="0" applyFill="1" applyBorder="1"/>
    <xf numFmtId="0" fontId="0" fillId="9" borderId="0" xfId="0" applyFill="1" applyBorder="1"/>
    <xf numFmtId="0" fontId="0" fillId="11" borderId="0" xfId="0" applyFill="1" applyBorder="1"/>
    <xf numFmtId="0" fontId="0" fillId="0" borderId="13" xfId="0" applyBorder="1"/>
    <xf numFmtId="0" fontId="0" fillId="0" borderId="14" xfId="0" applyBorder="1"/>
    <xf numFmtId="0" fontId="0" fillId="9" borderId="14" xfId="0" applyFill="1" applyBorder="1"/>
    <xf numFmtId="3" fontId="0" fillId="0" borderId="14" xfId="0" applyNumberFormat="1" applyBorder="1"/>
    <xf numFmtId="10" fontId="0" fillId="0" borderId="15" xfId="0" applyNumberFormat="1" applyBorder="1"/>
    <xf numFmtId="0" fontId="0" fillId="0" borderId="9" xfId="0" applyFill="1" applyBorder="1"/>
    <xf numFmtId="3" fontId="0" fillId="0" borderId="9" xfId="0" applyNumberFormat="1" applyFill="1" applyBorder="1"/>
    <xf numFmtId="0" fontId="0" fillId="11" borderId="9" xfId="0" applyFill="1" applyBorder="1"/>
    <xf numFmtId="0" fontId="0" fillId="0" borderId="0" xfId="0" applyFill="1" applyBorder="1"/>
    <xf numFmtId="3" fontId="0" fillId="0" borderId="0" xfId="0" applyNumberFormat="1" applyFill="1" applyBorder="1"/>
    <xf numFmtId="0" fontId="0" fillId="0" borderId="14" xfId="0" applyFill="1" applyBorder="1"/>
    <xf numFmtId="0" fontId="0" fillId="4" borderId="14" xfId="0" applyFill="1" applyBorder="1"/>
    <xf numFmtId="0" fontId="0" fillId="6" borderId="14" xfId="0" applyFill="1" applyBorder="1"/>
    <xf numFmtId="3" fontId="0" fillId="6" borderId="14" xfId="0" applyNumberFormat="1" applyFill="1" applyBorder="1"/>
    <xf numFmtId="0" fontId="0" fillId="8" borderId="14" xfId="0" applyFill="1" applyBorder="1"/>
    <xf numFmtId="3" fontId="0" fillId="8" borderId="14" xfId="0" applyNumberFormat="1" applyFill="1" applyBorder="1"/>
    <xf numFmtId="0" fontId="0" fillId="11" borderId="14" xfId="0" applyFill="1" applyBorder="1"/>
    <xf numFmtId="0" fontId="0" fillId="12" borderId="9" xfId="0" applyFill="1" applyBorder="1"/>
    <xf numFmtId="0" fontId="0" fillId="12" borderId="0" xfId="0" applyFill="1" applyBorder="1"/>
    <xf numFmtId="0" fontId="0" fillId="12" borderId="14" xfId="0" applyFill="1" applyBorder="1"/>
    <xf numFmtId="0" fontId="0" fillId="13" borderId="9" xfId="0" applyFill="1" applyBorder="1"/>
    <xf numFmtId="0" fontId="0" fillId="13" borderId="0" xfId="0" applyFill="1" applyBorder="1"/>
    <xf numFmtId="0" fontId="0" fillId="13" borderId="14" xfId="0" applyFill="1" applyBorder="1"/>
    <xf numFmtId="0" fontId="0" fillId="8" borderId="9" xfId="0" applyFill="1" applyBorder="1"/>
    <xf numFmtId="3" fontId="0" fillId="8" borderId="9" xfId="0" applyNumberFormat="1" applyFill="1" applyBorder="1"/>
    <xf numFmtId="0" fontId="0" fillId="15" borderId="9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8" borderId="0" xfId="0" applyFill="1" applyBorder="1"/>
    <xf numFmtId="0" fontId="0" fillId="19" borderId="6" xfId="0" applyFill="1" applyBorder="1"/>
    <xf numFmtId="0" fontId="0" fillId="3" borderId="6" xfId="0" applyFill="1" applyBorder="1"/>
    <xf numFmtId="0" fontId="0" fillId="17" borderId="6" xfId="0" applyFill="1" applyBorder="1"/>
    <xf numFmtId="0" fontId="0" fillId="17" borderId="0" xfId="0" applyFill="1" applyBorder="1"/>
    <xf numFmtId="0" fontId="0" fillId="17" borderId="9" xfId="0" applyFill="1" applyBorder="1"/>
    <xf numFmtId="0" fontId="0" fillId="17" borderId="14" xfId="0" applyFill="1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4" borderId="17" xfId="0" applyFill="1" applyBorder="1"/>
    <xf numFmtId="0" fontId="0" fillId="9" borderId="17" xfId="0" applyFill="1" applyBorder="1"/>
    <xf numFmtId="3" fontId="0" fillId="0" borderId="17" xfId="0" applyNumberFormat="1" applyFill="1" applyBorder="1"/>
    <xf numFmtId="0" fontId="0" fillId="2" borderId="17" xfId="0" applyFill="1" applyBorder="1"/>
    <xf numFmtId="10" fontId="0" fillId="0" borderId="18" xfId="0" applyNumberFormat="1" applyBorder="1"/>
    <xf numFmtId="0" fontId="0" fillId="0" borderId="5" xfId="0" applyBorder="1"/>
    <xf numFmtId="11" fontId="0" fillId="0" borderId="9" xfId="0" applyNumberFormat="1" applyBorder="1"/>
    <xf numFmtId="0" fontId="0" fillId="0" borderId="1" xfId="0" applyBorder="1" applyAlignment="1">
      <alignment horizontal="center" vertical="center"/>
    </xf>
    <xf numFmtId="3" fontId="0" fillId="8" borderId="0" xfId="0" applyNumberFormat="1" applyFill="1"/>
    <xf numFmtId="0" fontId="2" fillId="18" borderId="19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86A7-DE2F-4286-9EB0-17CB5F6748F6}">
  <dimension ref="A1:AE32"/>
  <sheetViews>
    <sheetView tabSelected="1" topLeftCell="L1" workbookViewId="0">
      <selection activeCell="AC6" sqref="AC6"/>
    </sheetView>
  </sheetViews>
  <sheetFormatPr defaultRowHeight="15.75" x14ac:dyDescent="0.25"/>
  <cols>
    <col min="3" max="3" width="79.75" customWidth="1"/>
    <col min="4" max="4" width="5.75" customWidth="1"/>
    <col min="5" max="5" width="6" customWidth="1"/>
    <col min="6" max="6" width="9.25" customWidth="1"/>
    <col min="8" max="8" width="4.375" customWidth="1"/>
    <col min="9" max="9" width="9.625" customWidth="1"/>
    <col min="10" max="10" width="6" customWidth="1"/>
    <col min="11" max="11" width="9.625" customWidth="1"/>
    <col min="12" max="12" width="5.75" customWidth="1"/>
    <col min="13" max="13" width="8.875" customWidth="1"/>
    <col min="14" max="14" width="9.375" customWidth="1"/>
    <col min="15" max="15" width="11.875" customWidth="1"/>
    <col min="16" max="16" width="10.75" customWidth="1"/>
    <col min="17" max="17" width="7.375" customWidth="1"/>
    <col min="18" max="18" width="7.25" customWidth="1"/>
    <col min="19" max="19" width="7.375" customWidth="1"/>
    <col min="29" max="29" width="7.625" customWidth="1"/>
  </cols>
  <sheetData>
    <row r="1" spans="1:31" s="9" customFormat="1" x14ac:dyDescent="0.25">
      <c r="A1" s="9" t="s">
        <v>1</v>
      </c>
      <c r="B1" s="9" t="s">
        <v>234</v>
      </c>
      <c r="C1" s="9" t="s">
        <v>0</v>
      </c>
      <c r="D1" s="9" t="s">
        <v>1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27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84</v>
      </c>
      <c r="T1" s="9" t="s">
        <v>97</v>
      </c>
      <c r="U1" s="9" t="s">
        <v>98</v>
      </c>
      <c r="V1" s="9" t="s">
        <v>99</v>
      </c>
      <c r="W1" s="9" t="s">
        <v>100</v>
      </c>
      <c r="X1" s="9" t="s">
        <v>101</v>
      </c>
      <c r="Y1" s="9" t="s">
        <v>102</v>
      </c>
      <c r="Z1" s="9" t="s">
        <v>103</v>
      </c>
      <c r="AA1" s="9" t="s">
        <v>104</v>
      </c>
      <c r="AB1" s="9" t="s">
        <v>113</v>
      </c>
      <c r="AC1" s="9" t="s">
        <v>114</v>
      </c>
      <c r="AD1" s="9" t="s">
        <v>176</v>
      </c>
      <c r="AE1" s="10" t="s">
        <v>175</v>
      </c>
    </row>
    <row r="2" spans="1:31" x14ac:dyDescent="0.25">
      <c r="A2" s="81" t="s">
        <v>90</v>
      </c>
      <c r="B2" s="82" t="s">
        <v>235</v>
      </c>
      <c r="C2" s="83" t="s">
        <v>16</v>
      </c>
      <c r="D2" s="83" t="s">
        <v>17</v>
      </c>
      <c r="E2" s="83">
        <v>25</v>
      </c>
      <c r="F2" s="84" t="s">
        <v>18</v>
      </c>
      <c r="G2" s="84" t="s">
        <v>19</v>
      </c>
      <c r="H2" s="85">
        <v>1</v>
      </c>
      <c r="I2" s="85">
        <v>34</v>
      </c>
      <c r="J2" s="83" t="s">
        <v>20</v>
      </c>
      <c r="K2" s="83" t="s">
        <v>21</v>
      </c>
      <c r="L2" s="83">
        <v>0</v>
      </c>
      <c r="M2" s="86">
        <v>102804</v>
      </c>
      <c r="N2" s="83"/>
      <c r="O2" s="83" t="s">
        <v>20</v>
      </c>
      <c r="P2" s="83" t="s">
        <v>22</v>
      </c>
      <c r="Q2" s="83">
        <v>0</v>
      </c>
      <c r="R2" s="86">
        <v>728266</v>
      </c>
      <c r="S2" s="83"/>
      <c r="T2" s="82" t="s">
        <v>20</v>
      </c>
      <c r="U2" s="82" t="s">
        <v>105</v>
      </c>
      <c r="V2" s="82">
        <v>0</v>
      </c>
      <c r="W2" s="82" t="s">
        <v>24</v>
      </c>
      <c r="X2" s="82" t="s">
        <v>20</v>
      </c>
      <c r="Y2" s="82" t="s">
        <v>105</v>
      </c>
      <c r="Z2" s="82">
        <v>0</v>
      </c>
      <c r="AA2" s="82" t="s">
        <v>24</v>
      </c>
      <c r="AB2" s="82">
        <v>1</v>
      </c>
      <c r="AC2" s="82" t="s">
        <v>115</v>
      </c>
      <c r="AD2" s="87">
        <v>621</v>
      </c>
      <c r="AE2" s="88">
        <f t="shared" ref="AE2:AE22" si="0">AB2/AD2</f>
        <v>1.6103059581320451E-3</v>
      </c>
    </row>
    <row r="3" spans="1:31" x14ac:dyDescent="0.25">
      <c r="A3" s="31" t="s">
        <v>85</v>
      </c>
      <c r="B3" s="32" t="s">
        <v>236</v>
      </c>
      <c r="C3" s="32" t="s">
        <v>118</v>
      </c>
      <c r="D3" s="32" t="s">
        <v>119</v>
      </c>
      <c r="E3" s="32">
        <v>22</v>
      </c>
      <c r="F3" s="32" t="s">
        <v>20</v>
      </c>
      <c r="G3" s="32" t="s">
        <v>181</v>
      </c>
      <c r="H3" s="34">
        <v>3</v>
      </c>
      <c r="I3" s="34" t="s">
        <v>183</v>
      </c>
      <c r="J3" s="32" t="s">
        <v>20</v>
      </c>
      <c r="K3" s="32" t="s">
        <v>120</v>
      </c>
      <c r="L3" s="32">
        <v>6</v>
      </c>
      <c r="M3" s="35">
        <v>11031</v>
      </c>
      <c r="N3" s="32" t="s">
        <v>121</v>
      </c>
      <c r="O3" s="69" t="s">
        <v>18</v>
      </c>
      <c r="P3" s="69" t="s">
        <v>122</v>
      </c>
      <c r="Q3" s="69">
        <v>6</v>
      </c>
      <c r="R3" s="70">
        <v>104178</v>
      </c>
      <c r="S3" s="69" t="s">
        <v>121</v>
      </c>
      <c r="T3" s="32" t="s">
        <v>20</v>
      </c>
      <c r="U3" s="32" t="s">
        <v>123</v>
      </c>
      <c r="V3" s="32">
        <v>0</v>
      </c>
      <c r="W3" s="32" t="s">
        <v>24</v>
      </c>
      <c r="X3" s="79" t="s">
        <v>18</v>
      </c>
      <c r="Y3" s="79" t="s">
        <v>124</v>
      </c>
      <c r="Z3" s="79">
        <v>1</v>
      </c>
      <c r="AA3" s="79">
        <v>707</v>
      </c>
      <c r="AB3" s="32">
        <v>10</v>
      </c>
      <c r="AC3" s="32" t="s">
        <v>212</v>
      </c>
      <c r="AD3" s="34">
        <v>2078</v>
      </c>
      <c r="AE3" s="37">
        <f t="shared" si="0"/>
        <v>4.8123195380173241E-3</v>
      </c>
    </row>
    <row r="4" spans="1:31" x14ac:dyDescent="0.25">
      <c r="A4" s="38" t="s">
        <v>85</v>
      </c>
      <c r="B4" s="39" t="s">
        <v>236</v>
      </c>
      <c r="C4" s="39" t="s">
        <v>125</v>
      </c>
      <c r="D4" s="39" t="s">
        <v>126</v>
      </c>
      <c r="E4" s="39">
        <v>22</v>
      </c>
      <c r="F4" s="43" t="s">
        <v>18</v>
      </c>
      <c r="G4" s="43" t="s">
        <v>177</v>
      </c>
      <c r="H4" s="39" t="s">
        <v>24</v>
      </c>
      <c r="I4" s="39" t="s">
        <v>24</v>
      </c>
      <c r="J4" s="39" t="s">
        <v>20</v>
      </c>
      <c r="K4" s="39" t="s">
        <v>127</v>
      </c>
      <c r="L4" s="39">
        <v>0</v>
      </c>
      <c r="M4" s="40">
        <v>194344</v>
      </c>
      <c r="N4" s="39" t="s">
        <v>24</v>
      </c>
      <c r="O4" s="39" t="s">
        <v>20</v>
      </c>
      <c r="P4" s="39" t="s">
        <v>128</v>
      </c>
      <c r="Q4" s="39">
        <v>0</v>
      </c>
      <c r="R4" s="40">
        <v>23036</v>
      </c>
      <c r="S4" s="39" t="s">
        <v>24</v>
      </c>
      <c r="T4" s="39" t="s">
        <v>20</v>
      </c>
      <c r="U4" s="39" t="s">
        <v>129</v>
      </c>
      <c r="V4" s="39">
        <v>0</v>
      </c>
      <c r="W4" s="39" t="s">
        <v>24</v>
      </c>
      <c r="X4" s="39" t="s">
        <v>20</v>
      </c>
      <c r="Y4" s="39" t="s">
        <v>130</v>
      </c>
      <c r="Z4" s="39">
        <v>0</v>
      </c>
      <c r="AA4" s="39" t="s">
        <v>24</v>
      </c>
      <c r="AB4" s="39">
        <v>0</v>
      </c>
      <c r="AC4" s="39" t="s">
        <v>116</v>
      </c>
      <c r="AD4" s="44">
        <v>2078</v>
      </c>
      <c r="AE4" s="42">
        <f t="shared" si="0"/>
        <v>0</v>
      </c>
    </row>
    <row r="5" spans="1:31" x14ac:dyDescent="0.25">
      <c r="A5" s="46" t="s">
        <v>85</v>
      </c>
      <c r="B5" s="47" t="s">
        <v>236</v>
      </c>
      <c r="C5" s="56" t="s">
        <v>131</v>
      </c>
      <c r="D5" s="47" t="s">
        <v>132</v>
      </c>
      <c r="E5" s="47">
        <v>22</v>
      </c>
      <c r="F5" s="57" t="s">
        <v>18</v>
      </c>
      <c r="G5" s="57" t="s">
        <v>178</v>
      </c>
      <c r="H5" s="48">
        <v>4</v>
      </c>
      <c r="I5" s="48" t="s">
        <v>133</v>
      </c>
      <c r="J5" s="47" t="s">
        <v>20</v>
      </c>
      <c r="K5" s="47" t="s">
        <v>134</v>
      </c>
      <c r="L5" s="47">
        <v>25</v>
      </c>
      <c r="M5" s="49">
        <v>742436</v>
      </c>
      <c r="N5" s="47" t="s">
        <v>135</v>
      </c>
      <c r="O5" s="60" t="s">
        <v>18</v>
      </c>
      <c r="P5" s="60" t="s">
        <v>136</v>
      </c>
      <c r="Q5" s="60">
        <v>8</v>
      </c>
      <c r="R5" s="61">
        <v>745454</v>
      </c>
      <c r="S5" s="60" t="s">
        <v>137</v>
      </c>
      <c r="T5" s="47" t="s">
        <v>20</v>
      </c>
      <c r="U5" s="47" t="s">
        <v>138</v>
      </c>
      <c r="V5" s="47">
        <v>0</v>
      </c>
      <c r="W5" s="47" t="s">
        <v>24</v>
      </c>
      <c r="X5" s="80" t="s">
        <v>18</v>
      </c>
      <c r="Y5" s="80" t="s">
        <v>139</v>
      </c>
      <c r="Z5" s="80">
        <v>1</v>
      </c>
      <c r="AA5" s="80">
        <v>252</v>
      </c>
      <c r="AB5" s="47">
        <v>30</v>
      </c>
      <c r="AC5" s="47" t="s">
        <v>213</v>
      </c>
      <c r="AD5" s="48">
        <v>2078</v>
      </c>
      <c r="AE5" s="50">
        <f t="shared" si="0"/>
        <v>1.4436958614051972E-2</v>
      </c>
    </row>
    <row r="6" spans="1:31" x14ac:dyDescent="0.25">
      <c r="A6" s="31" t="s">
        <v>26</v>
      </c>
      <c r="B6" s="32" t="s">
        <v>236</v>
      </c>
      <c r="C6" s="32" t="s">
        <v>140</v>
      </c>
      <c r="D6" s="32" t="s">
        <v>141</v>
      </c>
      <c r="E6" s="32">
        <v>18</v>
      </c>
      <c r="F6" s="32" t="s">
        <v>20</v>
      </c>
      <c r="G6" s="32" t="s">
        <v>23</v>
      </c>
      <c r="H6" s="34">
        <v>3</v>
      </c>
      <c r="I6" s="34" t="s">
        <v>182</v>
      </c>
      <c r="J6" s="32" t="s">
        <v>20</v>
      </c>
      <c r="K6" s="32" t="s">
        <v>142</v>
      </c>
      <c r="L6" s="32">
        <v>0</v>
      </c>
      <c r="M6" s="35">
        <v>132836</v>
      </c>
      <c r="N6" s="32" t="s">
        <v>24</v>
      </c>
      <c r="O6" s="32" t="s">
        <v>20</v>
      </c>
      <c r="P6" s="32" t="s">
        <v>143</v>
      </c>
      <c r="Q6" s="32">
        <v>49</v>
      </c>
      <c r="R6" s="35">
        <v>12723</v>
      </c>
      <c r="S6" s="32" t="s">
        <v>144</v>
      </c>
      <c r="T6" s="32" t="s">
        <v>20</v>
      </c>
      <c r="U6" s="32" t="s">
        <v>105</v>
      </c>
      <c r="V6" s="32">
        <v>0</v>
      </c>
      <c r="W6" s="32" t="s">
        <v>24</v>
      </c>
      <c r="X6" s="32" t="s">
        <v>20</v>
      </c>
      <c r="Y6" s="32" t="s">
        <v>145</v>
      </c>
      <c r="Z6" s="32">
        <v>0</v>
      </c>
      <c r="AA6" s="32" t="s">
        <v>24</v>
      </c>
      <c r="AB6" s="32">
        <v>52</v>
      </c>
      <c r="AC6" s="32" t="s">
        <v>214</v>
      </c>
      <c r="AD6" s="66">
        <v>702</v>
      </c>
      <c r="AE6" s="37">
        <f t="shared" si="0"/>
        <v>7.407407407407407E-2</v>
      </c>
    </row>
    <row r="7" spans="1:31" x14ac:dyDescent="0.25">
      <c r="A7" s="38" t="s">
        <v>26</v>
      </c>
      <c r="B7" s="39" t="s">
        <v>236</v>
      </c>
      <c r="C7" s="39" t="s">
        <v>146</v>
      </c>
      <c r="D7" s="39" t="s">
        <v>147</v>
      </c>
      <c r="E7" s="39">
        <v>18</v>
      </c>
      <c r="F7" s="43" t="s">
        <v>18</v>
      </c>
      <c r="G7" s="43" t="s">
        <v>179</v>
      </c>
      <c r="H7" s="44">
        <v>1</v>
      </c>
      <c r="I7" s="44">
        <v>205</v>
      </c>
      <c r="J7" s="39" t="s">
        <v>20</v>
      </c>
      <c r="K7" s="39" t="s">
        <v>148</v>
      </c>
      <c r="L7" s="39">
        <v>9</v>
      </c>
      <c r="M7" s="40">
        <v>249843</v>
      </c>
      <c r="N7" s="39" t="s">
        <v>149</v>
      </c>
      <c r="O7" s="8" t="s">
        <v>18</v>
      </c>
      <c r="P7" s="8" t="s">
        <v>237</v>
      </c>
      <c r="Q7" s="8">
        <v>9</v>
      </c>
      <c r="R7" s="92">
        <v>490622</v>
      </c>
      <c r="S7" s="8" t="s">
        <v>149</v>
      </c>
      <c r="T7" s="39" t="s">
        <v>20</v>
      </c>
      <c r="U7" s="39" t="s">
        <v>105</v>
      </c>
      <c r="V7" s="39">
        <v>0</v>
      </c>
      <c r="W7" s="39" t="s">
        <v>24</v>
      </c>
      <c r="X7" s="39" t="s">
        <v>20</v>
      </c>
      <c r="Y7" s="39" t="s">
        <v>105</v>
      </c>
      <c r="Z7" s="39">
        <v>0</v>
      </c>
      <c r="AA7" s="39" t="s">
        <v>24</v>
      </c>
      <c r="AB7" s="39">
        <v>10</v>
      </c>
      <c r="AC7" s="39" t="s">
        <v>238</v>
      </c>
      <c r="AD7" s="67">
        <v>702</v>
      </c>
      <c r="AE7" s="42">
        <f t="shared" si="0"/>
        <v>1.4245014245014245E-2</v>
      </c>
    </row>
    <row r="8" spans="1:31" x14ac:dyDescent="0.25">
      <c r="A8" s="46" t="s">
        <v>26</v>
      </c>
      <c r="B8" s="47" t="s">
        <v>236</v>
      </c>
      <c r="C8" s="47" t="s">
        <v>150</v>
      </c>
      <c r="D8" s="47" t="s">
        <v>151</v>
      </c>
      <c r="E8" s="47">
        <v>18</v>
      </c>
      <c r="F8" s="47" t="s">
        <v>20</v>
      </c>
      <c r="G8" s="47" t="s">
        <v>23</v>
      </c>
      <c r="H8" s="47" t="s">
        <v>24</v>
      </c>
      <c r="I8" s="47" t="s">
        <v>24</v>
      </c>
      <c r="J8" s="47" t="s">
        <v>20</v>
      </c>
      <c r="K8" s="47" t="s">
        <v>152</v>
      </c>
      <c r="L8" s="47">
        <v>0</v>
      </c>
      <c r="M8" s="49">
        <v>1002</v>
      </c>
      <c r="N8" s="47" t="s">
        <v>24</v>
      </c>
      <c r="O8" s="47" t="s">
        <v>20</v>
      </c>
      <c r="P8" s="47" t="s">
        <v>153</v>
      </c>
      <c r="Q8" s="47">
        <v>0</v>
      </c>
      <c r="R8" s="47">
        <v>0</v>
      </c>
      <c r="S8" s="47" t="s">
        <v>24</v>
      </c>
      <c r="T8" s="47" t="s">
        <v>20</v>
      </c>
      <c r="U8" s="47" t="s">
        <v>105</v>
      </c>
      <c r="V8" s="47">
        <v>0</v>
      </c>
      <c r="W8" s="47" t="s">
        <v>24</v>
      </c>
      <c r="X8" s="47" t="s">
        <v>20</v>
      </c>
      <c r="Y8" s="47" t="s">
        <v>154</v>
      </c>
      <c r="Z8" s="47">
        <v>0</v>
      </c>
      <c r="AA8" s="47" t="s">
        <v>24</v>
      </c>
      <c r="AB8" s="47">
        <v>0</v>
      </c>
      <c r="AC8" s="47" t="s">
        <v>116</v>
      </c>
      <c r="AD8" s="68">
        <v>702</v>
      </c>
      <c r="AE8" s="50">
        <f t="shared" si="0"/>
        <v>0</v>
      </c>
    </row>
    <row r="9" spans="1:31" ht="16.5" thickBot="1" x14ac:dyDescent="0.3">
      <c r="A9" s="31" t="s">
        <v>41</v>
      </c>
      <c r="B9" s="32" t="s">
        <v>235</v>
      </c>
      <c r="C9" s="51" t="s">
        <v>28</v>
      </c>
      <c r="D9" s="51" t="s">
        <v>29</v>
      </c>
      <c r="E9" s="51">
        <v>12</v>
      </c>
      <c r="F9" s="33" t="s">
        <v>18</v>
      </c>
      <c r="G9" s="33" t="s">
        <v>30</v>
      </c>
      <c r="H9" s="34">
        <v>2</v>
      </c>
      <c r="I9" s="34" t="s">
        <v>31</v>
      </c>
      <c r="J9" s="51" t="s">
        <v>20</v>
      </c>
      <c r="K9" s="51" t="s">
        <v>32</v>
      </c>
      <c r="L9" s="51">
        <v>1</v>
      </c>
      <c r="M9" s="52">
        <v>432674</v>
      </c>
      <c r="N9" s="51">
        <v>229</v>
      </c>
      <c r="O9" s="51" t="s">
        <v>20</v>
      </c>
      <c r="P9" s="51" t="s">
        <v>33</v>
      </c>
      <c r="Q9" s="51">
        <v>1</v>
      </c>
      <c r="R9" s="52">
        <v>463772</v>
      </c>
      <c r="S9" s="51">
        <v>229</v>
      </c>
      <c r="T9" s="32" t="s">
        <v>20</v>
      </c>
      <c r="U9" s="32" t="s">
        <v>108</v>
      </c>
      <c r="V9" s="32">
        <v>0</v>
      </c>
      <c r="W9" s="32" t="s">
        <v>24</v>
      </c>
      <c r="X9" s="32" t="s">
        <v>20</v>
      </c>
      <c r="Y9" s="32" t="s">
        <v>109</v>
      </c>
      <c r="Z9" s="32">
        <v>0</v>
      </c>
      <c r="AA9" s="32" t="s">
        <v>24</v>
      </c>
      <c r="AB9" s="32">
        <v>3</v>
      </c>
      <c r="AC9" s="32" t="s">
        <v>117</v>
      </c>
      <c r="AD9" s="63">
        <v>1264</v>
      </c>
      <c r="AE9" s="37">
        <f t="shared" si="0"/>
        <v>2.3734177215189874E-3</v>
      </c>
    </row>
    <row r="10" spans="1:31" ht="16.5" thickBot="1" x14ac:dyDescent="0.3">
      <c r="A10" s="89" t="s">
        <v>41</v>
      </c>
      <c r="B10" s="27" t="s">
        <v>235</v>
      </c>
      <c r="C10" s="75" t="s">
        <v>34</v>
      </c>
      <c r="D10" s="75" t="s">
        <v>35</v>
      </c>
      <c r="E10" s="75">
        <v>9</v>
      </c>
      <c r="F10" s="19" t="s">
        <v>18</v>
      </c>
      <c r="G10" s="19" t="s">
        <v>36</v>
      </c>
      <c r="H10" s="20">
        <v>14</v>
      </c>
      <c r="I10" s="20" t="s">
        <v>37</v>
      </c>
      <c r="J10" s="21" t="s">
        <v>18</v>
      </c>
      <c r="K10" s="22">
        <v>378062246890.974</v>
      </c>
      <c r="L10" s="21">
        <v>87</v>
      </c>
      <c r="M10" s="23">
        <v>212921</v>
      </c>
      <c r="N10" s="21" t="s">
        <v>38</v>
      </c>
      <c r="O10" s="24" t="s">
        <v>18</v>
      </c>
      <c r="P10" s="25">
        <v>94695845130.009598</v>
      </c>
      <c r="Q10" s="24">
        <v>8</v>
      </c>
      <c r="R10" s="26">
        <v>226838</v>
      </c>
      <c r="S10" s="24" t="s">
        <v>39</v>
      </c>
      <c r="T10" s="29" t="s">
        <v>18</v>
      </c>
      <c r="U10" s="29" t="s">
        <v>110</v>
      </c>
      <c r="V10" s="29">
        <v>0</v>
      </c>
      <c r="W10" s="29"/>
      <c r="X10" s="76" t="s">
        <v>18</v>
      </c>
      <c r="Y10" s="76" t="s">
        <v>111</v>
      </c>
      <c r="Z10" s="76">
        <v>6</v>
      </c>
      <c r="AA10" s="76" t="s">
        <v>112</v>
      </c>
      <c r="AB10" s="75">
        <v>98</v>
      </c>
      <c r="AC10" s="75" t="s">
        <v>215</v>
      </c>
      <c r="AD10" s="29">
        <v>1264</v>
      </c>
      <c r="AE10" s="30">
        <f t="shared" si="0"/>
        <v>7.753164556962025E-2</v>
      </c>
    </row>
    <row r="11" spans="1:31" x14ac:dyDescent="0.25">
      <c r="A11" s="38" t="s">
        <v>41</v>
      </c>
      <c r="B11" s="39" t="s">
        <v>235</v>
      </c>
      <c r="C11" s="54" t="s">
        <v>40</v>
      </c>
      <c r="D11" s="54" t="s">
        <v>41</v>
      </c>
      <c r="E11" s="54">
        <v>9</v>
      </c>
      <c r="F11" s="54" t="s">
        <v>20</v>
      </c>
      <c r="G11" s="54" t="s">
        <v>42</v>
      </c>
      <c r="H11" s="44">
        <v>9</v>
      </c>
      <c r="I11" s="44" t="s">
        <v>43</v>
      </c>
      <c r="J11" s="54" t="s">
        <v>20</v>
      </c>
      <c r="K11" s="54" t="s">
        <v>44</v>
      </c>
      <c r="L11" s="54">
        <v>99</v>
      </c>
      <c r="M11" s="55">
        <v>133368</v>
      </c>
      <c r="N11" s="54" t="s">
        <v>45</v>
      </c>
      <c r="O11" s="54" t="s">
        <v>20</v>
      </c>
      <c r="P11" s="54" t="s">
        <v>46</v>
      </c>
      <c r="Q11" s="54">
        <v>1</v>
      </c>
      <c r="R11" s="55">
        <v>188103</v>
      </c>
      <c r="S11" s="54">
        <v>266</v>
      </c>
      <c r="T11" s="39"/>
      <c r="U11" s="39"/>
      <c r="V11" s="39"/>
      <c r="W11" s="39"/>
      <c r="X11" s="39"/>
      <c r="Y11" s="39"/>
      <c r="Z11" s="39"/>
      <c r="AA11" s="39"/>
      <c r="AB11" s="39">
        <v>106</v>
      </c>
      <c r="AC11" s="39" t="s">
        <v>216</v>
      </c>
      <c r="AD11" s="64">
        <v>1264</v>
      </c>
      <c r="AE11" s="42">
        <f t="shared" si="0"/>
        <v>8.3860759493670889E-2</v>
      </c>
    </row>
    <row r="12" spans="1:31" x14ac:dyDescent="0.25">
      <c r="A12" s="38" t="s">
        <v>41</v>
      </c>
      <c r="B12" s="39" t="s">
        <v>235</v>
      </c>
      <c r="C12" s="54" t="s">
        <v>47</v>
      </c>
      <c r="D12" s="54" t="s">
        <v>48</v>
      </c>
      <c r="E12" s="54">
        <v>12</v>
      </c>
      <c r="F12" s="54" t="s">
        <v>20</v>
      </c>
      <c r="G12" s="54" t="s">
        <v>49</v>
      </c>
      <c r="H12" s="54" t="s">
        <v>24</v>
      </c>
      <c r="I12" s="54" t="s">
        <v>24</v>
      </c>
      <c r="J12" s="54" t="s">
        <v>20</v>
      </c>
      <c r="K12" s="54" t="s">
        <v>50</v>
      </c>
      <c r="L12" s="54">
        <v>0</v>
      </c>
      <c r="M12" s="55">
        <v>273497</v>
      </c>
      <c r="N12" s="54" t="s">
        <v>24</v>
      </c>
      <c r="O12" s="54" t="s">
        <v>20</v>
      </c>
      <c r="P12" s="54" t="s">
        <v>51</v>
      </c>
      <c r="Q12" s="54">
        <v>8</v>
      </c>
      <c r="R12" s="55">
        <v>309193</v>
      </c>
      <c r="S12" s="54" t="s">
        <v>52</v>
      </c>
      <c r="T12" s="39" t="s">
        <v>20</v>
      </c>
      <c r="U12" s="39" t="s">
        <v>105</v>
      </c>
      <c r="V12" s="39">
        <v>0</v>
      </c>
      <c r="W12" s="39" t="s">
        <v>24</v>
      </c>
      <c r="X12" s="39" t="s">
        <v>20</v>
      </c>
      <c r="Y12" s="39" t="s">
        <v>105</v>
      </c>
      <c r="Z12" s="39">
        <v>0</v>
      </c>
      <c r="AA12" s="39" t="s">
        <v>24</v>
      </c>
      <c r="AB12" s="39">
        <v>8</v>
      </c>
      <c r="AC12" s="39" t="s">
        <v>217</v>
      </c>
      <c r="AD12" s="64">
        <v>1264</v>
      </c>
      <c r="AE12" s="42">
        <f t="shared" si="0"/>
        <v>6.3291139240506328E-3</v>
      </c>
    </row>
    <row r="13" spans="1:31" x14ac:dyDescent="0.25">
      <c r="A13" s="46" t="s">
        <v>41</v>
      </c>
      <c r="B13" s="47" t="s">
        <v>235</v>
      </c>
      <c r="C13" s="56" t="s">
        <v>53</v>
      </c>
      <c r="D13" s="56" t="s">
        <v>54</v>
      </c>
      <c r="E13" s="56">
        <v>12</v>
      </c>
      <c r="F13" s="57" t="s">
        <v>18</v>
      </c>
      <c r="G13" s="57" t="s">
        <v>55</v>
      </c>
      <c r="H13" s="48">
        <v>2</v>
      </c>
      <c r="I13" s="48" t="s">
        <v>56</v>
      </c>
      <c r="J13" s="58" t="s">
        <v>18</v>
      </c>
      <c r="K13" s="58" t="s">
        <v>57</v>
      </c>
      <c r="L13" s="58">
        <v>46</v>
      </c>
      <c r="M13" s="59">
        <v>103534</v>
      </c>
      <c r="N13" s="58" t="s">
        <v>58</v>
      </c>
      <c r="O13" s="60" t="s">
        <v>18</v>
      </c>
      <c r="P13" s="60" t="s">
        <v>59</v>
      </c>
      <c r="Q13" s="60">
        <v>46</v>
      </c>
      <c r="R13" s="61">
        <v>978654</v>
      </c>
      <c r="S13" s="60" t="s">
        <v>58</v>
      </c>
      <c r="T13" s="47" t="s">
        <v>20</v>
      </c>
      <c r="U13" s="47" t="s">
        <v>106</v>
      </c>
      <c r="V13" s="47">
        <v>0</v>
      </c>
      <c r="W13" s="47" t="s">
        <v>24</v>
      </c>
      <c r="X13" s="47" t="s">
        <v>20</v>
      </c>
      <c r="Y13" s="47" t="s">
        <v>107</v>
      </c>
      <c r="Z13" s="47">
        <v>0</v>
      </c>
      <c r="AA13" s="47" t="s">
        <v>24</v>
      </c>
      <c r="AB13" s="47">
        <v>47</v>
      </c>
      <c r="AC13" s="47" t="s">
        <v>218</v>
      </c>
      <c r="AD13" s="65">
        <v>1264</v>
      </c>
      <c r="AE13" s="50">
        <f t="shared" si="0"/>
        <v>3.7183544303797465E-2</v>
      </c>
    </row>
    <row r="14" spans="1:31" ht="16.5" thickBot="1" x14ac:dyDescent="0.3">
      <c r="A14" s="31" t="s">
        <v>68</v>
      </c>
      <c r="B14" s="32" t="s">
        <v>235</v>
      </c>
      <c r="C14" s="51" t="s">
        <v>60</v>
      </c>
      <c r="D14" s="51" t="s">
        <v>61</v>
      </c>
      <c r="E14" s="51">
        <v>12</v>
      </c>
      <c r="F14" s="33" t="s">
        <v>18</v>
      </c>
      <c r="G14" s="33" t="s">
        <v>62</v>
      </c>
      <c r="H14" s="34">
        <v>2</v>
      </c>
      <c r="I14" s="34" t="s">
        <v>31</v>
      </c>
      <c r="J14" s="51" t="s">
        <v>20</v>
      </c>
      <c r="K14" s="51" t="s">
        <v>63</v>
      </c>
      <c r="L14" s="51">
        <v>1</v>
      </c>
      <c r="M14" s="52">
        <v>43266</v>
      </c>
      <c r="N14" s="51">
        <v>229</v>
      </c>
      <c r="O14" s="51" t="s">
        <v>20</v>
      </c>
      <c r="P14" s="51" t="s">
        <v>64</v>
      </c>
      <c r="Q14" s="51">
        <v>1</v>
      </c>
      <c r="R14" s="52">
        <v>463929</v>
      </c>
      <c r="S14" s="51">
        <v>229</v>
      </c>
      <c r="T14" s="32" t="s">
        <v>20</v>
      </c>
      <c r="U14" s="32" t="s">
        <v>108</v>
      </c>
      <c r="V14" s="32">
        <v>0</v>
      </c>
      <c r="W14" s="32" t="s">
        <v>24</v>
      </c>
      <c r="X14" s="32" t="s">
        <v>20</v>
      </c>
      <c r="Y14" s="32" t="s">
        <v>109</v>
      </c>
      <c r="Z14" s="32">
        <v>0</v>
      </c>
      <c r="AA14" s="32" t="s">
        <v>24</v>
      </c>
      <c r="AB14" s="32">
        <v>3</v>
      </c>
      <c r="AC14" s="32" t="s">
        <v>117</v>
      </c>
      <c r="AD14" s="53">
        <v>1256</v>
      </c>
      <c r="AE14" s="37">
        <f t="shared" si="0"/>
        <v>2.3885350318471337E-3</v>
      </c>
    </row>
    <row r="15" spans="1:31" ht="16.5" thickBot="1" x14ac:dyDescent="0.3">
      <c r="A15" s="89" t="s">
        <v>68</v>
      </c>
      <c r="B15" s="27" t="s">
        <v>235</v>
      </c>
      <c r="C15" s="18" t="s">
        <v>65</v>
      </c>
      <c r="D15" s="18" t="s">
        <v>66</v>
      </c>
      <c r="E15" s="18">
        <v>9</v>
      </c>
      <c r="F15" s="19" t="s">
        <v>18</v>
      </c>
      <c r="G15" s="19" t="s">
        <v>25</v>
      </c>
      <c r="H15" s="20">
        <v>14</v>
      </c>
      <c r="I15" s="20" t="s">
        <v>37</v>
      </c>
      <c r="J15" s="21" t="s">
        <v>18</v>
      </c>
      <c r="K15" s="22">
        <v>37806265737.0476</v>
      </c>
      <c r="L15" s="21">
        <v>87</v>
      </c>
      <c r="M15" s="23">
        <v>212921</v>
      </c>
      <c r="N15" s="21" t="s">
        <v>38</v>
      </c>
      <c r="O15" s="24" t="s">
        <v>18</v>
      </c>
      <c r="P15" s="25">
        <v>94695844424.212097</v>
      </c>
      <c r="Q15" s="24">
        <v>8</v>
      </c>
      <c r="R15" s="26">
        <v>226837</v>
      </c>
      <c r="S15" s="24" t="s">
        <v>39</v>
      </c>
      <c r="T15" s="29" t="s">
        <v>18</v>
      </c>
      <c r="U15" s="29" t="s">
        <v>110</v>
      </c>
      <c r="V15" s="29">
        <v>0</v>
      </c>
      <c r="W15" s="29"/>
      <c r="X15" s="77" t="s">
        <v>18</v>
      </c>
      <c r="Y15" s="77" t="s">
        <v>111</v>
      </c>
      <c r="Z15" s="77">
        <v>6</v>
      </c>
      <c r="AA15" s="77" t="s">
        <v>112</v>
      </c>
      <c r="AB15" s="27">
        <v>98</v>
      </c>
      <c r="AC15" s="27" t="s">
        <v>215</v>
      </c>
      <c r="AD15" s="28">
        <v>1256</v>
      </c>
      <c r="AE15" s="30">
        <f t="shared" si="0"/>
        <v>7.8025477707006366E-2</v>
      </c>
    </row>
    <row r="16" spans="1:31" x14ac:dyDescent="0.25">
      <c r="A16" s="38" t="s">
        <v>68</v>
      </c>
      <c r="B16" s="39" t="s">
        <v>235</v>
      </c>
      <c r="C16" s="54" t="s">
        <v>67</v>
      </c>
      <c r="D16" s="54" t="s">
        <v>68</v>
      </c>
      <c r="E16" s="54">
        <v>9</v>
      </c>
      <c r="F16" s="54" t="s">
        <v>20</v>
      </c>
      <c r="G16" s="54" t="s">
        <v>69</v>
      </c>
      <c r="H16" s="44">
        <v>9</v>
      </c>
      <c r="I16" s="44" t="s">
        <v>70</v>
      </c>
      <c r="J16" s="54" t="s">
        <v>20</v>
      </c>
      <c r="K16" s="54" t="s">
        <v>71</v>
      </c>
      <c r="L16" s="54">
        <v>99</v>
      </c>
      <c r="M16" s="55">
        <v>133368</v>
      </c>
      <c r="N16" s="54" t="s">
        <v>72</v>
      </c>
      <c r="O16" s="54" t="s">
        <v>20</v>
      </c>
      <c r="P16" s="54" t="s">
        <v>73</v>
      </c>
      <c r="Q16" s="54">
        <v>1</v>
      </c>
      <c r="R16" s="55">
        <v>197923</v>
      </c>
      <c r="S16" s="54">
        <v>266</v>
      </c>
      <c r="T16" s="39"/>
      <c r="U16" s="39"/>
      <c r="V16" s="39"/>
      <c r="W16" s="39"/>
      <c r="X16" s="39"/>
      <c r="Y16" s="39"/>
      <c r="Z16" s="39"/>
      <c r="AA16" s="39"/>
      <c r="AB16" s="39">
        <v>106</v>
      </c>
      <c r="AC16" s="39" t="s">
        <v>219</v>
      </c>
      <c r="AD16" s="45">
        <v>1256</v>
      </c>
      <c r="AE16" s="42">
        <f t="shared" si="0"/>
        <v>8.4394904458598721E-2</v>
      </c>
    </row>
    <row r="17" spans="1:31" x14ac:dyDescent="0.25">
      <c r="A17" s="38" t="s">
        <v>68</v>
      </c>
      <c r="B17" s="39" t="s">
        <v>235</v>
      </c>
      <c r="C17" s="54" t="s">
        <v>74</v>
      </c>
      <c r="D17" s="54" t="s">
        <v>75</v>
      </c>
      <c r="E17" s="54">
        <v>12</v>
      </c>
      <c r="F17" s="54" t="s">
        <v>20</v>
      </c>
      <c r="G17" s="54" t="s">
        <v>76</v>
      </c>
      <c r="H17" s="54" t="s">
        <v>24</v>
      </c>
      <c r="I17" s="54" t="s">
        <v>24</v>
      </c>
      <c r="J17" s="54" t="s">
        <v>20</v>
      </c>
      <c r="K17" s="54" t="s">
        <v>77</v>
      </c>
      <c r="L17" s="54">
        <v>0</v>
      </c>
      <c r="M17" s="55">
        <v>260745</v>
      </c>
      <c r="N17" s="54" t="s">
        <v>24</v>
      </c>
      <c r="O17" s="54" t="s">
        <v>20</v>
      </c>
      <c r="P17" s="54" t="s">
        <v>78</v>
      </c>
      <c r="Q17" s="54">
        <v>0</v>
      </c>
      <c r="R17" s="55">
        <v>38466</v>
      </c>
      <c r="S17" s="54" t="s">
        <v>24</v>
      </c>
      <c r="T17" s="39" t="s">
        <v>20</v>
      </c>
      <c r="U17" s="39" t="s">
        <v>105</v>
      </c>
      <c r="V17" s="39">
        <v>0</v>
      </c>
      <c r="W17" s="39" t="s">
        <v>24</v>
      </c>
      <c r="X17" s="39" t="s">
        <v>20</v>
      </c>
      <c r="Y17" s="39" t="s">
        <v>105</v>
      </c>
      <c r="Z17" s="39">
        <v>0</v>
      </c>
      <c r="AA17" s="39" t="s">
        <v>24</v>
      </c>
      <c r="AB17" s="39">
        <v>0</v>
      </c>
      <c r="AC17" s="39" t="s">
        <v>116</v>
      </c>
      <c r="AD17" s="45">
        <v>1256</v>
      </c>
      <c r="AE17" s="42">
        <f t="shared" si="0"/>
        <v>0</v>
      </c>
    </row>
    <row r="18" spans="1:31" x14ac:dyDescent="0.25">
      <c r="A18" s="46" t="s">
        <v>68</v>
      </c>
      <c r="B18" s="47" t="s">
        <v>235</v>
      </c>
      <c r="C18" s="56" t="s">
        <v>79</v>
      </c>
      <c r="D18" s="56" t="s">
        <v>80</v>
      </c>
      <c r="E18" s="56">
        <v>12</v>
      </c>
      <c r="F18" s="57" t="s">
        <v>18</v>
      </c>
      <c r="G18" s="57" t="s">
        <v>55</v>
      </c>
      <c r="H18" s="48">
        <v>2</v>
      </c>
      <c r="I18" s="48" t="s">
        <v>56</v>
      </c>
      <c r="J18" s="58" t="s">
        <v>18</v>
      </c>
      <c r="K18" s="58" t="s">
        <v>81</v>
      </c>
      <c r="L18" s="58">
        <v>46</v>
      </c>
      <c r="M18" s="59">
        <v>103534</v>
      </c>
      <c r="N18" s="58" t="s">
        <v>58</v>
      </c>
      <c r="O18" s="60" t="s">
        <v>18</v>
      </c>
      <c r="P18" s="60" t="s">
        <v>82</v>
      </c>
      <c r="Q18" s="60">
        <v>46</v>
      </c>
      <c r="R18" s="61">
        <v>949452</v>
      </c>
      <c r="S18" s="60" t="s">
        <v>58</v>
      </c>
      <c r="T18" s="47" t="s">
        <v>20</v>
      </c>
      <c r="U18" s="47" t="s">
        <v>106</v>
      </c>
      <c r="V18" s="47">
        <v>0</v>
      </c>
      <c r="W18" s="47" t="s">
        <v>24</v>
      </c>
      <c r="X18" s="47" t="s">
        <v>20</v>
      </c>
      <c r="Y18" s="47" t="s">
        <v>107</v>
      </c>
      <c r="Z18" s="47">
        <v>0</v>
      </c>
      <c r="AA18" s="47" t="s">
        <v>24</v>
      </c>
      <c r="AB18" s="47">
        <v>47</v>
      </c>
      <c r="AC18" s="47" t="s">
        <v>218</v>
      </c>
      <c r="AD18" s="62">
        <v>1256</v>
      </c>
      <c r="AE18" s="50">
        <f t="shared" si="0"/>
        <v>3.7420382165605094E-2</v>
      </c>
    </row>
    <row r="19" spans="1:31" x14ac:dyDescent="0.25">
      <c r="A19" s="31" t="s">
        <v>233</v>
      </c>
      <c r="B19" s="32" t="s">
        <v>236</v>
      </c>
      <c r="C19" s="32" t="s">
        <v>263</v>
      </c>
      <c r="D19" s="32" t="s">
        <v>189</v>
      </c>
      <c r="E19" s="32">
        <v>19</v>
      </c>
      <c r="F19" s="33" t="s">
        <v>18</v>
      </c>
      <c r="G19" s="33" t="s">
        <v>190</v>
      </c>
      <c r="H19" s="34">
        <v>6</v>
      </c>
      <c r="I19" s="34" t="s">
        <v>191</v>
      </c>
      <c r="J19" s="32" t="s">
        <v>20</v>
      </c>
      <c r="K19" s="32" t="s">
        <v>192</v>
      </c>
      <c r="L19" s="32">
        <v>0</v>
      </c>
      <c r="M19" s="35">
        <v>1002</v>
      </c>
      <c r="N19" s="32" t="s">
        <v>24</v>
      </c>
      <c r="O19" s="32" t="s">
        <v>20</v>
      </c>
      <c r="P19" s="32" t="s">
        <v>193</v>
      </c>
      <c r="Q19" s="32">
        <v>0</v>
      </c>
      <c r="R19" s="32">
        <v>0</v>
      </c>
      <c r="S19" s="32" t="s">
        <v>24</v>
      </c>
      <c r="T19" s="63" t="s">
        <v>18</v>
      </c>
      <c r="U19" s="63" t="s">
        <v>194</v>
      </c>
      <c r="V19" s="63">
        <v>0</v>
      </c>
      <c r="W19" s="63"/>
      <c r="X19" s="79" t="s">
        <v>18</v>
      </c>
      <c r="Y19" s="79" t="s">
        <v>195</v>
      </c>
      <c r="Z19" s="79">
        <v>0</v>
      </c>
      <c r="AA19" s="79"/>
      <c r="AB19" s="32">
        <v>6</v>
      </c>
      <c r="AC19" s="32" t="s">
        <v>267</v>
      </c>
      <c r="AD19" s="36">
        <v>1167</v>
      </c>
      <c r="AE19" s="37">
        <f t="shared" si="0"/>
        <v>5.1413881748071976E-3</v>
      </c>
    </row>
    <row r="20" spans="1:31" x14ac:dyDescent="0.25">
      <c r="A20" s="38" t="s">
        <v>233</v>
      </c>
      <c r="B20" s="39" t="s">
        <v>236</v>
      </c>
      <c r="C20" s="39" t="s">
        <v>264</v>
      </c>
      <c r="D20" s="39" t="s">
        <v>196</v>
      </c>
      <c r="E20" s="39">
        <v>16</v>
      </c>
      <c r="F20" s="39" t="s">
        <v>20</v>
      </c>
      <c r="G20" s="39" t="s">
        <v>23</v>
      </c>
      <c r="H20" s="39" t="s">
        <v>24</v>
      </c>
      <c r="I20" s="39" t="s">
        <v>24</v>
      </c>
      <c r="J20" s="39" t="s">
        <v>20</v>
      </c>
      <c r="K20" s="39" t="s">
        <v>197</v>
      </c>
      <c r="L20" s="39">
        <v>0</v>
      </c>
      <c r="M20" s="40">
        <v>1002</v>
      </c>
      <c r="N20" s="39" t="s">
        <v>24</v>
      </c>
      <c r="O20" s="39" t="s">
        <v>20</v>
      </c>
      <c r="P20" s="39" t="s">
        <v>198</v>
      </c>
      <c r="Q20" s="39">
        <v>0</v>
      </c>
      <c r="R20" s="39">
        <v>0</v>
      </c>
      <c r="S20" s="39" t="s">
        <v>24</v>
      </c>
      <c r="T20" s="39" t="s">
        <v>20</v>
      </c>
      <c r="U20" s="39" t="s">
        <v>105</v>
      </c>
      <c r="V20" s="39">
        <v>0</v>
      </c>
      <c r="W20" s="39" t="s">
        <v>24</v>
      </c>
      <c r="X20" s="39" t="s">
        <v>20</v>
      </c>
      <c r="Y20" s="39" t="s">
        <v>199</v>
      </c>
      <c r="Z20" s="39">
        <v>0</v>
      </c>
      <c r="AA20" s="39" t="s">
        <v>24</v>
      </c>
      <c r="AB20" s="39">
        <v>0</v>
      </c>
      <c r="AC20" s="39" t="s">
        <v>116</v>
      </c>
      <c r="AD20" s="41">
        <v>1167</v>
      </c>
      <c r="AE20" s="42">
        <f t="shared" si="0"/>
        <v>0</v>
      </c>
    </row>
    <row r="21" spans="1:31" x14ac:dyDescent="0.25">
      <c r="A21" s="38" t="s">
        <v>233</v>
      </c>
      <c r="B21" s="39" t="s">
        <v>236</v>
      </c>
      <c r="C21" s="39" t="s">
        <v>266</v>
      </c>
      <c r="D21" s="39" t="s">
        <v>200</v>
      </c>
      <c r="E21" s="39">
        <v>19</v>
      </c>
      <c r="F21" s="43" t="s">
        <v>18</v>
      </c>
      <c r="G21" s="43" t="s">
        <v>25</v>
      </c>
      <c r="H21" s="44">
        <v>1</v>
      </c>
      <c r="I21" s="44">
        <v>577</v>
      </c>
      <c r="J21" s="39" t="s">
        <v>20</v>
      </c>
      <c r="K21" s="39" t="s">
        <v>201</v>
      </c>
      <c r="L21" s="39">
        <v>0</v>
      </c>
      <c r="M21" s="40">
        <v>1002</v>
      </c>
      <c r="N21" s="39" t="s">
        <v>24</v>
      </c>
      <c r="O21" s="39" t="s">
        <v>20</v>
      </c>
      <c r="P21" s="39" t="s">
        <v>202</v>
      </c>
      <c r="Q21" s="39">
        <v>0</v>
      </c>
      <c r="R21" s="39">
        <v>0</v>
      </c>
      <c r="S21" s="39" t="s">
        <v>24</v>
      </c>
      <c r="T21" s="64" t="s">
        <v>18</v>
      </c>
      <c r="U21" s="64" t="s">
        <v>203</v>
      </c>
      <c r="V21" s="64">
        <v>0</v>
      </c>
      <c r="W21" s="64"/>
      <c r="X21" s="78" t="s">
        <v>18</v>
      </c>
      <c r="Y21" s="78" t="s">
        <v>204</v>
      </c>
      <c r="Z21" s="78">
        <v>1</v>
      </c>
      <c r="AA21" s="78">
        <v>715</v>
      </c>
      <c r="AB21" s="39">
        <v>2</v>
      </c>
      <c r="AC21" s="39" t="s">
        <v>210</v>
      </c>
      <c r="AD21" s="41">
        <v>1167</v>
      </c>
      <c r="AE21" s="42">
        <f t="shared" si="0"/>
        <v>1.7137960582690661E-3</v>
      </c>
    </row>
    <row r="22" spans="1:31" x14ac:dyDescent="0.25">
      <c r="A22" s="38" t="s">
        <v>233</v>
      </c>
      <c r="B22" s="39" t="s">
        <v>236</v>
      </c>
      <c r="C22" s="39" t="s">
        <v>265</v>
      </c>
      <c r="D22" s="39" t="s">
        <v>205</v>
      </c>
      <c r="E22" s="39">
        <v>19</v>
      </c>
      <c r="F22" s="39" t="s">
        <v>20</v>
      </c>
      <c r="G22" s="39" t="s">
        <v>23</v>
      </c>
      <c r="H22" s="44">
        <v>1</v>
      </c>
      <c r="I22" s="44">
        <v>357</v>
      </c>
      <c r="J22" s="39" t="s">
        <v>20</v>
      </c>
      <c r="K22" s="39" t="s">
        <v>206</v>
      </c>
      <c r="L22" s="39">
        <v>0</v>
      </c>
      <c r="M22" s="40">
        <v>1002</v>
      </c>
      <c r="N22" s="39" t="s">
        <v>24</v>
      </c>
      <c r="O22" s="39" t="s">
        <v>20</v>
      </c>
      <c r="P22" s="39" t="s">
        <v>207</v>
      </c>
      <c r="Q22" s="39">
        <v>0</v>
      </c>
      <c r="R22" s="39">
        <v>0</v>
      </c>
      <c r="S22" s="39" t="s">
        <v>24</v>
      </c>
      <c r="T22" s="39" t="s">
        <v>20</v>
      </c>
      <c r="U22" s="39" t="s">
        <v>208</v>
      </c>
      <c r="V22" s="39">
        <v>0</v>
      </c>
      <c r="W22" s="39" t="s">
        <v>24</v>
      </c>
      <c r="X22" s="78" t="s">
        <v>18</v>
      </c>
      <c r="Y22" s="78" t="s">
        <v>209</v>
      </c>
      <c r="Z22" s="78">
        <v>0</v>
      </c>
      <c r="AA22" s="78"/>
      <c r="AB22" s="39">
        <v>1</v>
      </c>
      <c r="AC22" s="39" t="s">
        <v>211</v>
      </c>
      <c r="AD22" s="41">
        <v>1167</v>
      </c>
      <c r="AE22" s="42">
        <f t="shared" si="0"/>
        <v>8.5689802913453304E-4</v>
      </c>
    </row>
    <row r="23" spans="1:31" x14ac:dyDescent="0.25">
      <c r="A23" s="31" t="s">
        <v>83</v>
      </c>
      <c r="B23" s="32" t="s">
        <v>236</v>
      </c>
      <c r="C23" s="32" t="s">
        <v>239</v>
      </c>
      <c r="D23" s="32" t="s">
        <v>240</v>
      </c>
      <c r="E23" s="32">
        <v>25</v>
      </c>
      <c r="F23" s="32"/>
      <c r="G23" s="32"/>
      <c r="H23" s="32"/>
      <c r="I23" s="32"/>
      <c r="J23" s="32"/>
      <c r="K23" s="90"/>
      <c r="L23" s="32"/>
      <c r="M23" s="35"/>
      <c r="N23" s="32"/>
      <c r="O23" s="32"/>
      <c r="P23" s="90"/>
      <c r="Q23" s="32"/>
      <c r="R23" s="35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71">
        <v>3028</v>
      </c>
      <c r="AE23" s="37">
        <f t="shared" ref="AE23:AE29" si="1">AB23/AD23</f>
        <v>0</v>
      </c>
    </row>
    <row r="24" spans="1:31" x14ac:dyDescent="0.25">
      <c r="A24" s="38" t="s">
        <v>83</v>
      </c>
      <c r="B24" s="39" t="s">
        <v>236</v>
      </c>
      <c r="C24" s="39" t="s">
        <v>241</v>
      </c>
      <c r="D24" s="39" t="s">
        <v>242</v>
      </c>
      <c r="E24" s="39">
        <v>10</v>
      </c>
      <c r="F24" s="39"/>
      <c r="G24" s="39"/>
      <c r="H24" s="39"/>
      <c r="I24" s="39"/>
      <c r="J24" s="39"/>
      <c r="K24" s="39"/>
      <c r="L24" s="39"/>
      <c r="M24" s="40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72">
        <v>3028</v>
      </c>
      <c r="AE24" s="42">
        <f t="shared" si="1"/>
        <v>0</v>
      </c>
    </row>
    <row r="25" spans="1:31" x14ac:dyDescent="0.25">
      <c r="A25" s="38" t="s">
        <v>83</v>
      </c>
      <c r="B25" s="39" t="s">
        <v>236</v>
      </c>
      <c r="C25" s="39" t="s">
        <v>243</v>
      </c>
      <c r="D25" s="39" t="s">
        <v>244</v>
      </c>
      <c r="E25" s="39">
        <v>25</v>
      </c>
      <c r="F25" s="39"/>
      <c r="G25" s="39"/>
      <c r="H25" s="39"/>
      <c r="I25" s="39"/>
      <c r="J25" s="39"/>
      <c r="K25" s="39"/>
      <c r="L25" s="39"/>
      <c r="M25" s="40"/>
      <c r="N25" s="39"/>
      <c r="O25" s="39"/>
      <c r="P25" s="39"/>
      <c r="Q25" s="39"/>
      <c r="R25" s="40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72">
        <v>3028</v>
      </c>
      <c r="AE25" s="42">
        <f t="shared" si="1"/>
        <v>0</v>
      </c>
    </row>
    <row r="26" spans="1:31" x14ac:dyDescent="0.25">
      <c r="A26" s="46" t="s">
        <v>83</v>
      </c>
      <c r="B26" s="47" t="s">
        <v>236</v>
      </c>
      <c r="C26" s="47" t="s">
        <v>245</v>
      </c>
      <c r="D26" s="47" t="s">
        <v>246</v>
      </c>
      <c r="E26" s="47">
        <v>25</v>
      </c>
      <c r="F26" s="47"/>
      <c r="G26" s="47"/>
      <c r="H26" s="47"/>
      <c r="I26" s="47"/>
      <c r="J26" s="47"/>
      <c r="K26" s="47"/>
      <c r="L26" s="47"/>
      <c r="M26" s="49"/>
      <c r="N26" s="47"/>
      <c r="O26" s="47"/>
      <c r="P26" s="47"/>
      <c r="Q26" s="47"/>
      <c r="R26" s="49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73">
        <v>3028</v>
      </c>
      <c r="AE26" s="50">
        <f t="shared" si="1"/>
        <v>0</v>
      </c>
    </row>
    <row r="27" spans="1:31" x14ac:dyDescent="0.25">
      <c r="A27" s="31" t="s">
        <v>96</v>
      </c>
      <c r="B27" s="32" t="s">
        <v>236</v>
      </c>
      <c r="C27" s="32" t="s">
        <v>184</v>
      </c>
      <c r="D27" s="32" t="s">
        <v>155</v>
      </c>
      <c r="E27" s="32">
        <v>11</v>
      </c>
      <c r="F27" s="32" t="s">
        <v>20</v>
      </c>
      <c r="G27" s="32" t="s">
        <v>187</v>
      </c>
      <c r="H27" s="34">
        <v>4</v>
      </c>
      <c r="I27" s="34" t="s">
        <v>188</v>
      </c>
      <c r="J27" s="32" t="s">
        <v>20</v>
      </c>
      <c r="K27" s="32" t="s">
        <v>156</v>
      </c>
      <c r="L27" s="32">
        <v>7</v>
      </c>
      <c r="M27" s="35">
        <v>946518</v>
      </c>
      <c r="N27" s="32" t="s">
        <v>157</v>
      </c>
      <c r="O27" s="32" t="s">
        <v>20</v>
      </c>
      <c r="P27" s="32" t="s">
        <v>158</v>
      </c>
      <c r="Q27" s="32">
        <v>0</v>
      </c>
      <c r="R27" s="35">
        <v>109744</v>
      </c>
      <c r="S27" s="32" t="s">
        <v>24</v>
      </c>
      <c r="T27" s="32" t="s">
        <v>20</v>
      </c>
      <c r="U27" s="32" t="s">
        <v>159</v>
      </c>
      <c r="V27" s="32">
        <v>0</v>
      </c>
      <c r="W27" s="32" t="s">
        <v>24</v>
      </c>
      <c r="X27" s="32" t="s">
        <v>20</v>
      </c>
      <c r="Y27" s="32" t="s">
        <v>160</v>
      </c>
      <c r="Z27" s="32">
        <v>0</v>
      </c>
      <c r="AA27" s="32" t="s">
        <v>24</v>
      </c>
      <c r="AB27" s="32">
        <v>11</v>
      </c>
      <c r="AC27" s="32" t="s">
        <v>220</v>
      </c>
      <c r="AD27" s="69">
        <v>1156</v>
      </c>
      <c r="AE27" s="37">
        <f t="shared" si="1"/>
        <v>9.5155709342560554E-3</v>
      </c>
    </row>
    <row r="28" spans="1:31" x14ac:dyDescent="0.25">
      <c r="A28" s="38" t="s">
        <v>96</v>
      </c>
      <c r="B28" s="39" t="s">
        <v>236</v>
      </c>
      <c r="C28" s="39" t="s">
        <v>185</v>
      </c>
      <c r="D28" s="39" t="s">
        <v>161</v>
      </c>
      <c r="E28" s="39">
        <v>11</v>
      </c>
      <c r="F28" s="39" t="s">
        <v>20</v>
      </c>
      <c r="G28" s="39" t="s">
        <v>23</v>
      </c>
      <c r="H28" s="44">
        <v>2</v>
      </c>
      <c r="I28" s="44" t="s">
        <v>162</v>
      </c>
      <c r="J28" s="39" t="s">
        <v>20</v>
      </c>
      <c r="K28" s="39" t="s">
        <v>163</v>
      </c>
      <c r="L28" s="39">
        <v>0</v>
      </c>
      <c r="M28" s="40">
        <v>1002</v>
      </c>
      <c r="N28" s="39" t="s">
        <v>24</v>
      </c>
      <c r="O28" s="39" t="s">
        <v>20</v>
      </c>
      <c r="P28" s="39" t="s">
        <v>164</v>
      </c>
      <c r="Q28" s="39">
        <v>0</v>
      </c>
      <c r="R28" s="39">
        <v>0</v>
      </c>
      <c r="S28" s="39" t="s">
        <v>24</v>
      </c>
      <c r="T28" s="39" t="s">
        <v>20</v>
      </c>
      <c r="U28" s="39" t="s">
        <v>165</v>
      </c>
      <c r="V28" s="39">
        <v>0</v>
      </c>
      <c r="W28" s="39" t="s">
        <v>24</v>
      </c>
      <c r="X28" s="39" t="s">
        <v>20</v>
      </c>
      <c r="Y28" s="39" t="s">
        <v>166</v>
      </c>
      <c r="Z28" s="39">
        <v>0</v>
      </c>
      <c r="AA28" s="39" t="s">
        <v>24</v>
      </c>
      <c r="AB28" s="39">
        <v>2</v>
      </c>
      <c r="AC28" s="39" t="s">
        <v>221</v>
      </c>
      <c r="AD28" s="74">
        <v>1156</v>
      </c>
      <c r="AE28" s="42">
        <f t="shared" si="1"/>
        <v>1.7301038062283738E-3</v>
      </c>
    </row>
    <row r="29" spans="1:31" x14ac:dyDescent="0.25">
      <c r="A29" s="46" t="s">
        <v>96</v>
      </c>
      <c r="B29" s="47" t="s">
        <v>236</v>
      </c>
      <c r="C29" s="47" t="s">
        <v>186</v>
      </c>
      <c r="D29" s="47" t="s">
        <v>167</v>
      </c>
      <c r="E29" s="47">
        <v>11</v>
      </c>
      <c r="F29" s="47" t="s">
        <v>20</v>
      </c>
      <c r="G29" s="47" t="s">
        <v>180</v>
      </c>
      <c r="H29" s="48">
        <v>2</v>
      </c>
      <c r="I29" s="48" t="s">
        <v>168</v>
      </c>
      <c r="J29" s="47" t="s">
        <v>20</v>
      </c>
      <c r="K29" s="47" t="s">
        <v>169</v>
      </c>
      <c r="L29" s="47">
        <v>12</v>
      </c>
      <c r="M29" s="49">
        <v>554176</v>
      </c>
      <c r="N29" s="47" t="s">
        <v>170</v>
      </c>
      <c r="O29" s="47" t="s">
        <v>20</v>
      </c>
      <c r="P29" s="47" t="s">
        <v>171</v>
      </c>
      <c r="Q29" s="47">
        <v>8</v>
      </c>
      <c r="R29" s="49">
        <v>762412</v>
      </c>
      <c r="S29" s="47" t="s">
        <v>172</v>
      </c>
      <c r="T29" s="47" t="s">
        <v>20</v>
      </c>
      <c r="U29" s="47" t="s">
        <v>173</v>
      </c>
      <c r="V29" s="47">
        <v>0</v>
      </c>
      <c r="W29" s="47" t="s">
        <v>24</v>
      </c>
      <c r="X29" s="47" t="s">
        <v>20</v>
      </c>
      <c r="Y29" s="47" t="s">
        <v>174</v>
      </c>
      <c r="Z29" s="47">
        <v>0</v>
      </c>
      <c r="AA29" s="47" t="s">
        <v>24</v>
      </c>
      <c r="AB29" s="47">
        <v>14</v>
      </c>
      <c r="AC29" s="47" t="s">
        <v>222</v>
      </c>
      <c r="AD29" s="60">
        <v>1156</v>
      </c>
      <c r="AE29" s="50">
        <f t="shared" si="1"/>
        <v>1.2110726643598616E-2</v>
      </c>
    </row>
    <row r="30" spans="1:31" x14ac:dyDescent="0.25">
      <c r="M30" s="1"/>
    </row>
    <row r="31" spans="1:31" x14ac:dyDescent="0.25">
      <c r="M31" s="1"/>
    </row>
    <row r="32" spans="1:31" x14ac:dyDescent="0.25">
      <c r="M32" s="1"/>
      <c r="P32" s="2"/>
      <c r="R32" s="1"/>
    </row>
  </sheetData>
  <autoFilter ref="A1:AE29" xr:uid="{23B986A7-DE2F-4286-9EB0-17CB5F6748F6}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7AC7-F401-4060-B96F-8CCF640EE787}">
  <dimension ref="A1:D13"/>
  <sheetViews>
    <sheetView workbookViewId="0">
      <selection activeCell="D4" sqref="D4"/>
    </sheetView>
  </sheetViews>
  <sheetFormatPr defaultRowHeight="15.75" x14ac:dyDescent="0.25"/>
  <cols>
    <col min="1" max="1" width="11.625" customWidth="1"/>
    <col min="2" max="2" width="13.875" style="6" customWidth="1"/>
    <col min="3" max="3" width="12.75" customWidth="1"/>
    <col min="4" max="4" width="17" customWidth="1"/>
  </cols>
  <sheetData>
    <row r="1" spans="1:4" ht="47.25" x14ac:dyDescent="0.25">
      <c r="A1" s="100" t="s">
        <v>2</v>
      </c>
      <c r="B1" s="101" t="s">
        <v>253</v>
      </c>
      <c r="C1" s="100" t="s">
        <v>248</v>
      </c>
      <c r="D1" s="100" t="s">
        <v>249</v>
      </c>
    </row>
    <row r="2" spans="1:4" x14ac:dyDescent="0.25">
      <c r="A2" s="102" t="s">
        <v>85</v>
      </c>
      <c r="B2" s="94" t="s">
        <v>259</v>
      </c>
      <c r="C2" s="91">
        <f>Data_CCDS_ENSG!AB3</f>
        <v>10</v>
      </c>
      <c r="D2" s="95">
        <f>Data_CCDS_ENSG!AE3</f>
        <v>4.8123195380173241E-3</v>
      </c>
    </row>
    <row r="3" spans="1:4" x14ac:dyDescent="0.25">
      <c r="A3" s="102"/>
      <c r="B3" s="94" t="s">
        <v>251</v>
      </c>
      <c r="C3" s="91">
        <f>Data_CCDS_ENSG!AB4</f>
        <v>0</v>
      </c>
      <c r="D3" s="95">
        <f>Data_CCDS_ENSG!AE4</f>
        <v>0</v>
      </c>
    </row>
    <row r="4" spans="1:4" x14ac:dyDescent="0.25">
      <c r="A4" s="102"/>
      <c r="B4" s="96" t="s">
        <v>250</v>
      </c>
      <c r="C4" s="5">
        <f>Data_CCDS_ENSG!AB5</f>
        <v>30</v>
      </c>
      <c r="D4" s="97">
        <f>Data_CCDS_ENSG!AE5</f>
        <v>1.4436958614051972E-2</v>
      </c>
    </row>
    <row r="5" spans="1:4" x14ac:dyDescent="0.25">
      <c r="A5" s="102" t="s">
        <v>26</v>
      </c>
      <c r="B5" s="98" t="s">
        <v>256</v>
      </c>
      <c r="C5" s="7">
        <f>Data_CCDS_ENSG!AB6</f>
        <v>52</v>
      </c>
      <c r="D5" s="99">
        <f>Data_CCDS_ENSG!AE6</f>
        <v>7.407407407407407E-2</v>
      </c>
    </row>
    <row r="6" spans="1:4" x14ac:dyDescent="0.25">
      <c r="A6" s="102"/>
      <c r="B6" s="94" t="s">
        <v>252</v>
      </c>
      <c r="C6" s="91">
        <f>Data_CCDS_ENSG!AB7</f>
        <v>10</v>
      </c>
      <c r="D6" s="95">
        <f>Data_CCDS_ENSG!AE7</f>
        <v>1.4245014245014245E-2</v>
      </c>
    </row>
    <row r="7" spans="1:4" x14ac:dyDescent="0.25">
      <c r="A7" s="102"/>
      <c r="B7" s="94" t="s">
        <v>254</v>
      </c>
      <c r="C7" s="91">
        <f>Data_CCDS_ENSG!AB8</f>
        <v>0</v>
      </c>
      <c r="D7" s="95">
        <f>Data_CCDS_ENSG!AE8</f>
        <v>0</v>
      </c>
    </row>
    <row r="8" spans="1:4" x14ac:dyDescent="0.25">
      <c r="A8" s="102" t="s">
        <v>96</v>
      </c>
      <c r="B8" s="94" t="s">
        <v>257</v>
      </c>
      <c r="C8" s="91">
        <f>Data_CCDS_ENSG!AB27</f>
        <v>11</v>
      </c>
      <c r="D8" s="95">
        <f>Data_CCDS_ENSG!AE27</f>
        <v>9.5155709342560554E-3</v>
      </c>
    </row>
    <row r="9" spans="1:4" x14ac:dyDescent="0.25">
      <c r="A9" s="102"/>
      <c r="B9" s="94" t="s">
        <v>255</v>
      </c>
      <c r="C9" s="91">
        <f>Data_CCDS_ENSG!AB28</f>
        <v>2</v>
      </c>
      <c r="D9" s="95">
        <f>Data_CCDS_ENSG!AE28</f>
        <v>1.7301038062283738E-3</v>
      </c>
    </row>
    <row r="10" spans="1:4" x14ac:dyDescent="0.25">
      <c r="A10" s="102"/>
      <c r="B10" s="96" t="s">
        <v>258</v>
      </c>
      <c r="C10" s="5">
        <f>Data_CCDS_ENSG!AB29</f>
        <v>14</v>
      </c>
      <c r="D10" s="97">
        <f>Data_CCDS_ENSG!AE29</f>
        <v>1.2110726643598616E-2</v>
      </c>
    </row>
    <row r="11" spans="1:4" x14ac:dyDescent="0.25">
      <c r="A11" s="102" t="s">
        <v>223</v>
      </c>
      <c r="B11" s="94" t="s">
        <v>260</v>
      </c>
      <c r="C11" s="91">
        <f>Data_CCDS_ENSG!AB19</f>
        <v>6</v>
      </c>
      <c r="D11" s="95">
        <f>Data_CCDS_ENSG!AE19</f>
        <v>5.1413881748071976E-3</v>
      </c>
    </row>
    <row r="12" spans="1:4" x14ac:dyDescent="0.25">
      <c r="A12" s="102"/>
      <c r="B12" s="94" t="s">
        <v>261</v>
      </c>
      <c r="C12" s="91">
        <f>Data_CCDS_ENSG!AB21</f>
        <v>2</v>
      </c>
      <c r="D12" s="95">
        <f>Data_CCDS_ENSG!AE21</f>
        <v>1.7137960582690661E-3</v>
      </c>
    </row>
    <row r="13" spans="1:4" x14ac:dyDescent="0.25">
      <c r="A13" s="102"/>
      <c r="B13" s="94" t="s">
        <v>262</v>
      </c>
      <c r="C13" s="91">
        <f>Data_CCDS_ENSG!AB22</f>
        <v>1</v>
      </c>
      <c r="D13" s="95">
        <f>Data_CCDS_ENSG!AE22</f>
        <v>8.5689802913453304E-4</v>
      </c>
    </row>
  </sheetData>
  <mergeCells count="4">
    <mergeCell ref="A2:A4"/>
    <mergeCell ref="A5:A7"/>
    <mergeCell ref="A8:A10"/>
    <mergeCell ref="A11:A1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6C58-DF4F-4CED-8C9B-798EA000C4C6}">
  <dimension ref="A1:E15"/>
  <sheetViews>
    <sheetView workbookViewId="0">
      <selection activeCell="H3" sqref="H3"/>
    </sheetView>
  </sheetViews>
  <sheetFormatPr defaultRowHeight="15.75" x14ac:dyDescent="0.25"/>
  <cols>
    <col min="1" max="1" width="20.5" customWidth="1"/>
    <col min="3" max="3" width="16.5" customWidth="1"/>
    <col min="4" max="4" width="15.5" customWidth="1"/>
    <col min="5" max="5" width="14.625" customWidth="1"/>
  </cols>
  <sheetData>
    <row r="1" spans="1:5" ht="36.75" customHeight="1" x14ac:dyDescent="0.25">
      <c r="A1" s="11" t="s">
        <v>86</v>
      </c>
      <c r="B1" s="12" t="s">
        <v>87</v>
      </c>
      <c r="C1" s="12" t="s">
        <v>88</v>
      </c>
      <c r="D1" s="12" t="s">
        <v>2</v>
      </c>
      <c r="E1" s="13" t="s">
        <v>89</v>
      </c>
    </row>
    <row r="2" spans="1:5" x14ac:dyDescent="0.25">
      <c r="A2" s="3" t="s">
        <v>90</v>
      </c>
      <c r="B2" s="102" t="s">
        <v>91</v>
      </c>
      <c r="C2" s="102"/>
      <c r="D2" s="102"/>
      <c r="E2" s="102"/>
    </row>
    <row r="3" spans="1:5" x14ac:dyDescent="0.25">
      <c r="A3" s="3" t="s">
        <v>85</v>
      </c>
      <c r="B3" s="102" t="s">
        <v>91</v>
      </c>
      <c r="C3" s="102"/>
      <c r="D3" s="102"/>
      <c r="E3" s="102"/>
    </row>
    <row r="4" spans="1:5" x14ac:dyDescent="0.25">
      <c r="A4" s="3" t="s">
        <v>26</v>
      </c>
      <c r="B4" s="102" t="s">
        <v>91</v>
      </c>
      <c r="C4" s="102"/>
      <c r="D4" s="102"/>
      <c r="E4" s="102"/>
    </row>
    <row r="5" spans="1:5" x14ac:dyDescent="0.25">
      <c r="A5" s="3" t="s">
        <v>96</v>
      </c>
      <c r="B5" s="102" t="s">
        <v>91</v>
      </c>
      <c r="C5" s="102"/>
      <c r="D5" s="102"/>
      <c r="E5" s="102"/>
    </row>
    <row r="6" spans="1:5" x14ac:dyDescent="0.25">
      <c r="A6" s="102" t="s">
        <v>41</v>
      </c>
      <c r="B6" s="3">
        <v>1</v>
      </c>
      <c r="C6" s="7">
        <v>13</v>
      </c>
      <c r="D6" s="7" t="s">
        <v>41</v>
      </c>
      <c r="E6" s="102" t="s">
        <v>92</v>
      </c>
    </row>
    <row r="7" spans="1:5" x14ac:dyDescent="0.25">
      <c r="A7" s="102"/>
      <c r="B7" s="5">
        <v>2</v>
      </c>
      <c r="C7" s="5">
        <v>13</v>
      </c>
      <c r="D7" s="5" t="s">
        <v>93</v>
      </c>
      <c r="E7" s="102"/>
    </row>
    <row r="8" spans="1:5" x14ac:dyDescent="0.25">
      <c r="A8" s="102"/>
      <c r="B8" s="3">
        <v>3</v>
      </c>
      <c r="C8" s="3">
        <v>9</v>
      </c>
      <c r="D8" s="3" t="s">
        <v>68</v>
      </c>
      <c r="E8" s="102"/>
    </row>
    <row r="9" spans="1:5" x14ac:dyDescent="0.25">
      <c r="A9" s="102" t="s">
        <v>68</v>
      </c>
      <c r="B9" s="3">
        <v>1</v>
      </c>
      <c r="C9" s="3">
        <v>13</v>
      </c>
      <c r="D9" s="3" t="s">
        <v>41</v>
      </c>
      <c r="E9" s="102" t="s">
        <v>92</v>
      </c>
    </row>
    <row r="10" spans="1:5" x14ac:dyDescent="0.25">
      <c r="A10" s="102"/>
      <c r="B10" s="5">
        <v>2</v>
      </c>
      <c r="C10" s="5">
        <v>13</v>
      </c>
      <c r="D10" s="5" t="s">
        <v>93</v>
      </c>
      <c r="E10" s="102"/>
    </row>
    <row r="11" spans="1:5" x14ac:dyDescent="0.25">
      <c r="A11" s="102"/>
      <c r="B11" s="3">
        <v>3</v>
      </c>
      <c r="C11" s="7">
        <v>9</v>
      </c>
      <c r="D11" s="7" t="s">
        <v>68</v>
      </c>
      <c r="E11" s="102"/>
    </row>
    <row r="12" spans="1:5" x14ac:dyDescent="0.25">
      <c r="A12" s="102" t="s">
        <v>230</v>
      </c>
      <c r="B12" s="5">
        <v>1</v>
      </c>
      <c r="C12" s="5">
        <v>21</v>
      </c>
      <c r="D12" s="5" t="s">
        <v>223</v>
      </c>
      <c r="E12" s="102" t="s">
        <v>92</v>
      </c>
    </row>
    <row r="13" spans="1:5" x14ac:dyDescent="0.25">
      <c r="A13" s="102"/>
      <c r="B13" s="3">
        <v>2</v>
      </c>
      <c r="C13" s="3">
        <v>21</v>
      </c>
      <c r="D13" s="3" t="s">
        <v>95</v>
      </c>
      <c r="E13" s="102"/>
    </row>
    <row r="14" spans="1:5" x14ac:dyDescent="0.25">
      <c r="A14" s="103" t="s">
        <v>94</v>
      </c>
      <c r="B14" s="14">
        <v>1</v>
      </c>
      <c r="C14" s="14">
        <v>19</v>
      </c>
      <c r="D14" s="14" t="s">
        <v>224</v>
      </c>
      <c r="E14" s="103" t="s">
        <v>92</v>
      </c>
    </row>
    <row r="15" spans="1:5" x14ac:dyDescent="0.25">
      <c r="A15" s="103"/>
      <c r="B15" s="14">
        <v>2</v>
      </c>
      <c r="C15" s="14">
        <v>20</v>
      </c>
      <c r="D15" s="14" t="s">
        <v>225</v>
      </c>
      <c r="E15" s="103"/>
    </row>
  </sheetData>
  <mergeCells count="12">
    <mergeCell ref="B2:E2"/>
    <mergeCell ref="B3:E3"/>
    <mergeCell ref="B4:E4"/>
    <mergeCell ref="B5:E5"/>
    <mergeCell ref="E6:E8"/>
    <mergeCell ref="E12:E13"/>
    <mergeCell ref="E14:E15"/>
    <mergeCell ref="A6:A8"/>
    <mergeCell ref="A9:A11"/>
    <mergeCell ref="A12:A13"/>
    <mergeCell ref="A14:A15"/>
    <mergeCell ref="E9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BAA5-7C41-482A-B2FC-F474BC069BBA}">
  <dimension ref="A1:H9"/>
  <sheetViews>
    <sheetView workbookViewId="0">
      <selection activeCell="G2" sqref="G2"/>
    </sheetView>
  </sheetViews>
  <sheetFormatPr defaultRowHeight="15.75" x14ac:dyDescent="0.25"/>
  <cols>
    <col min="1" max="1" width="22.125" customWidth="1"/>
    <col min="3" max="3" width="9.375" customWidth="1"/>
    <col min="4" max="4" width="8.75" customWidth="1"/>
    <col min="5" max="5" width="9.5" customWidth="1"/>
    <col min="6" max="6" width="10.125" customWidth="1"/>
    <col min="7" max="7" width="14.25" customWidth="1"/>
  </cols>
  <sheetData>
    <row r="1" spans="1:8" ht="52.5" customHeight="1" x14ac:dyDescent="0.25">
      <c r="A1" s="16" t="s">
        <v>2</v>
      </c>
      <c r="B1" s="16" t="s">
        <v>226</v>
      </c>
      <c r="C1" s="16" t="s">
        <v>227</v>
      </c>
      <c r="D1" s="16" t="s">
        <v>231</v>
      </c>
      <c r="E1" s="16" t="s">
        <v>228</v>
      </c>
      <c r="F1" s="16" t="s">
        <v>232</v>
      </c>
      <c r="G1" s="16" t="s">
        <v>249</v>
      </c>
      <c r="H1" s="93" t="s">
        <v>247</v>
      </c>
    </row>
    <row r="2" spans="1:8" x14ac:dyDescent="0.25">
      <c r="A2" s="4" t="s">
        <v>41</v>
      </c>
      <c r="B2" s="3" t="s">
        <v>229</v>
      </c>
      <c r="C2" s="3" t="s">
        <v>229</v>
      </c>
      <c r="D2" s="3" t="s">
        <v>229</v>
      </c>
      <c r="E2" s="3" t="s">
        <v>229</v>
      </c>
      <c r="F2" s="3" t="s">
        <v>229</v>
      </c>
      <c r="G2" s="17">
        <f>Data_CCDS_ENSG!AE10</f>
        <v>7.753164556962025E-2</v>
      </c>
      <c r="H2">
        <f t="shared" ref="H2:H9" si="0">COUNTA(B2:F2)</f>
        <v>5</v>
      </c>
    </row>
    <row r="3" spans="1:8" x14ac:dyDescent="0.25">
      <c r="A3" s="4" t="s">
        <v>68</v>
      </c>
      <c r="B3" s="3" t="s">
        <v>229</v>
      </c>
      <c r="C3" s="3" t="s">
        <v>229</v>
      </c>
      <c r="D3" s="3" t="s">
        <v>229</v>
      </c>
      <c r="E3" s="3" t="s">
        <v>229</v>
      </c>
      <c r="F3" s="3" t="s">
        <v>229</v>
      </c>
      <c r="G3" s="17">
        <f>Data_CCDS_ENSG!AE15</f>
        <v>7.8025477707006366E-2</v>
      </c>
      <c r="H3">
        <f t="shared" si="0"/>
        <v>5</v>
      </c>
    </row>
    <row r="4" spans="1:8" x14ac:dyDescent="0.25">
      <c r="A4" s="4" t="s">
        <v>85</v>
      </c>
      <c r="B4" s="3" t="s">
        <v>229</v>
      </c>
      <c r="C4" s="3"/>
      <c r="D4" s="3" t="s">
        <v>229</v>
      </c>
      <c r="E4" s="3"/>
      <c r="F4" s="3" t="s">
        <v>229</v>
      </c>
      <c r="G4" s="17">
        <f>Data_CCDS_ENSG!AE5</f>
        <v>1.4436958614051972E-2</v>
      </c>
      <c r="H4">
        <f t="shared" si="0"/>
        <v>3</v>
      </c>
    </row>
    <row r="5" spans="1:8" x14ac:dyDescent="0.25">
      <c r="A5" s="4" t="s">
        <v>230</v>
      </c>
      <c r="B5" s="3" t="s">
        <v>229</v>
      </c>
      <c r="C5" s="3"/>
      <c r="D5" s="3"/>
      <c r="E5" s="3" t="s">
        <v>229</v>
      </c>
      <c r="F5" s="3" t="s">
        <v>229</v>
      </c>
      <c r="G5" s="17">
        <f>Data_CCDS_ENSG!AE19</f>
        <v>5.1413881748071976E-3</v>
      </c>
      <c r="H5">
        <f t="shared" si="0"/>
        <v>3</v>
      </c>
    </row>
    <row r="6" spans="1:8" x14ac:dyDescent="0.25">
      <c r="A6" s="4" t="s">
        <v>26</v>
      </c>
      <c r="B6" s="3" t="s">
        <v>229</v>
      </c>
      <c r="C6" s="3"/>
      <c r="D6" s="3" t="s">
        <v>229</v>
      </c>
      <c r="E6" s="3"/>
      <c r="F6" s="3"/>
      <c r="G6" s="17">
        <f>Data_CCDS_ENSG!AE7</f>
        <v>1.4245014245014245E-2</v>
      </c>
      <c r="H6">
        <f t="shared" si="0"/>
        <v>2</v>
      </c>
    </row>
    <row r="7" spans="1:8" x14ac:dyDescent="0.25">
      <c r="A7" s="4" t="s">
        <v>90</v>
      </c>
      <c r="B7" s="3" t="s">
        <v>229</v>
      </c>
      <c r="C7" s="3"/>
      <c r="D7" s="3"/>
      <c r="E7" s="3"/>
      <c r="F7" s="3"/>
      <c r="G7" s="17">
        <f>Data_CCDS_ENSG!AE2</f>
        <v>1.6103059581320451E-3</v>
      </c>
      <c r="H7">
        <f t="shared" si="0"/>
        <v>1</v>
      </c>
    </row>
    <row r="8" spans="1:8" ht="16.5" customHeight="1" x14ac:dyDescent="0.25">
      <c r="A8" s="4" t="s">
        <v>96</v>
      </c>
      <c r="B8" s="3"/>
      <c r="C8" s="3"/>
      <c r="D8" s="3"/>
      <c r="E8" s="3"/>
      <c r="F8" s="3"/>
      <c r="G8" s="17">
        <f>Data_CCDS_ENSG!AE27</f>
        <v>9.5155709342560554E-3</v>
      </c>
      <c r="H8">
        <f t="shared" si="0"/>
        <v>0</v>
      </c>
    </row>
    <row r="9" spans="1:8" ht="15.75" customHeight="1" x14ac:dyDescent="0.25">
      <c r="A9" s="4" t="s">
        <v>94</v>
      </c>
      <c r="B9" s="3"/>
      <c r="C9" s="3"/>
      <c r="D9" s="3"/>
      <c r="E9" s="3"/>
      <c r="F9" s="3"/>
      <c r="G9" s="15"/>
      <c r="H9">
        <f t="shared" si="0"/>
        <v>0</v>
      </c>
    </row>
  </sheetData>
  <autoFilter ref="A1:H1" xr:uid="{C0A2BAA5-7C41-482A-B2FC-F474BC069BBA}">
    <sortState xmlns:xlrd2="http://schemas.microsoft.com/office/spreadsheetml/2017/richdata2" ref="A2:H9">
      <sortCondition descending="1" ref="H1"/>
    </sortState>
  </autoFilter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Data_CCDS_ENSG</vt:lpstr>
      <vt:lpstr>Recombination</vt:lpstr>
      <vt:lpstr>Duplication</vt:lpstr>
      <vt:lpstr>Positive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Katherina Dieser</cp:lastModifiedBy>
  <dcterms:created xsi:type="dcterms:W3CDTF">2022-04-22T07:30:27Z</dcterms:created>
  <dcterms:modified xsi:type="dcterms:W3CDTF">2022-08-30T11:22:38Z</dcterms:modified>
</cp:coreProperties>
</file>