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ontMuddyTheWater\App\App improvement project\"/>
    </mc:Choice>
  </mc:AlternateContent>
  <xr:revisionPtr revIDLastSave="0" documentId="13_ncr:1_{3C2B19E5-69FE-4F28-962F-2F27F1A2792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0" i="1" l="1"/>
  <c r="Z5" i="1"/>
  <c r="AA5" i="1" s="1"/>
  <c r="AD5" i="1" s="1"/>
  <c r="Z6" i="1"/>
  <c r="AA6" i="1" s="1"/>
  <c r="AD6" i="1" s="1"/>
  <c r="Z7" i="1"/>
  <c r="AA7" i="1" s="1"/>
  <c r="AD7" i="1" s="1"/>
  <c r="Z8" i="1"/>
  <c r="AA8" i="1" s="1"/>
  <c r="AD8" i="1" s="1"/>
  <c r="Z9" i="1"/>
  <c r="AA9" i="1" s="1"/>
  <c r="AD9" i="1" s="1"/>
  <c r="Z10" i="1"/>
  <c r="AA10" i="1" s="1"/>
  <c r="AD10" i="1" s="1"/>
  <c r="Z11" i="1"/>
  <c r="AA11" i="1" s="1"/>
  <c r="AD11" i="1" s="1"/>
  <c r="Z12" i="1"/>
  <c r="AA12" i="1" s="1"/>
  <c r="AD12" i="1" s="1"/>
  <c r="Z13" i="1"/>
  <c r="AA13" i="1" s="1"/>
  <c r="AD13" i="1" s="1"/>
  <c r="Z14" i="1"/>
  <c r="AA14" i="1" s="1"/>
  <c r="AD14" i="1" s="1"/>
  <c r="Z15" i="1"/>
  <c r="AA15" i="1" s="1"/>
  <c r="AD15" i="1" s="1"/>
  <c r="Z16" i="1"/>
  <c r="AA16" i="1" s="1"/>
  <c r="AD16" i="1" s="1"/>
  <c r="Z17" i="1"/>
  <c r="AA17" i="1" s="1"/>
  <c r="AD17" i="1" s="1"/>
  <c r="Z18" i="1"/>
  <c r="AA18" i="1" s="1"/>
  <c r="AD18" i="1" s="1"/>
  <c r="Z19" i="1"/>
  <c r="AA19" i="1" s="1"/>
  <c r="AD19" i="1" s="1"/>
  <c r="Z20" i="1"/>
  <c r="AA20" i="1" s="1"/>
  <c r="AD20" i="1" s="1"/>
  <c r="Z21" i="1"/>
  <c r="AA21" i="1" s="1"/>
  <c r="AD21" i="1" s="1"/>
  <c r="Z22" i="1"/>
  <c r="AA22" i="1" s="1"/>
  <c r="AD22" i="1" s="1"/>
  <c r="Z23" i="1"/>
  <c r="AA23" i="1" s="1"/>
  <c r="AD23" i="1" s="1"/>
  <c r="Z24" i="1"/>
  <c r="AA24" i="1" s="1"/>
  <c r="AD24" i="1" s="1"/>
  <c r="Z25" i="1"/>
  <c r="AA25" i="1" s="1"/>
  <c r="AD25" i="1" s="1"/>
  <c r="Z26" i="1"/>
  <c r="AA26" i="1" s="1"/>
  <c r="AD26" i="1" s="1"/>
  <c r="Z27" i="1"/>
  <c r="AA27" i="1" s="1"/>
  <c r="AD27" i="1" s="1"/>
  <c r="Z28" i="1"/>
  <c r="AA28" i="1" s="1"/>
  <c r="AD28" i="1" s="1"/>
  <c r="Z29" i="1"/>
  <c r="AA29" i="1" s="1"/>
  <c r="AD29" i="1" s="1"/>
  <c r="Z30" i="1"/>
  <c r="AA30" i="1" s="1"/>
  <c r="AD30" i="1" s="1"/>
  <c r="Z31" i="1"/>
  <c r="AA31" i="1" s="1"/>
  <c r="AD31" i="1" s="1"/>
  <c r="Z32" i="1"/>
  <c r="AA32" i="1" s="1"/>
  <c r="AD32" i="1" s="1"/>
  <c r="Z33" i="1"/>
  <c r="AA33" i="1" s="1"/>
  <c r="AD33" i="1" s="1"/>
  <c r="Z34" i="1"/>
  <c r="AA34" i="1" s="1"/>
  <c r="AD34" i="1" s="1"/>
  <c r="Z35" i="1"/>
  <c r="AA35" i="1" s="1"/>
  <c r="AD35" i="1" s="1"/>
  <c r="Z36" i="1"/>
  <c r="AA36" i="1" s="1"/>
  <c r="AD36" i="1" s="1"/>
  <c r="Z37" i="1"/>
  <c r="AA37" i="1" s="1"/>
  <c r="AD37" i="1" s="1"/>
  <c r="Z38" i="1"/>
  <c r="AA38" i="1" s="1"/>
  <c r="AD38" i="1" s="1"/>
  <c r="Z39" i="1"/>
  <c r="AA39" i="1" s="1"/>
  <c r="AD39" i="1" s="1"/>
  <c r="Z40" i="1"/>
  <c r="AA40" i="1" s="1"/>
  <c r="AD40" i="1" s="1"/>
  <c r="Z41" i="1"/>
  <c r="AA41" i="1" s="1"/>
  <c r="AD41" i="1" s="1"/>
  <c r="Z42" i="1"/>
  <c r="AA42" i="1" s="1"/>
  <c r="AD42" i="1" s="1"/>
  <c r="Z43" i="1"/>
  <c r="AA43" i="1" s="1"/>
  <c r="AD43" i="1" s="1"/>
  <c r="Z44" i="1"/>
  <c r="AA44" i="1" s="1"/>
  <c r="AD44" i="1" s="1"/>
  <c r="Z45" i="1"/>
  <c r="AA45" i="1" s="1"/>
  <c r="AD45" i="1" s="1"/>
  <c r="Z46" i="1"/>
  <c r="AA46" i="1" s="1"/>
  <c r="AD46" i="1" s="1"/>
  <c r="Z47" i="1"/>
  <c r="AA47" i="1" s="1"/>
  <c r="AD47" i="1" s="1"/>
  <c r="Z48" i="1"/>
  <c r="AA48" i="1" s="1"/>
  <c r="AD48" i="1" s="1"/>
  <c r="Z49" i="1"/>
  <c r="AA49" i="1" s="1"/>
  <c r="AD49" i="1" s="1"/>
  <c r="Z50" i="1"/>
  <c r="AA50" i="1" s="1"/>
  <c r="AD50" i="1" s="1"/>
  <c r="Z51" i="1"/>
  <c r="AA51" i="1" s="1"/>
  <c r="AD51" i="1" s="1"/>
  <c r="Z52" i="1"/>
  <c r="AA52" i="1" s="1"/>
  <c r="AD52" i="1" s="1"/>
  <c r="Z53" i="1"/>
  <c r="AA53" i="1" s="1"/>
  <c r="AD53" i="1" s="1"/>
  <c r="Z54" i="1"/>
  <c r="AA54" i="1" s="1"/>
  <c r="AD54" i="1" s="1"/>
  <c r="Z55" i="1"/>
  <c r="AA55" i="1" s="1"/>
  <c r="AD55" i="1" s="1"/>
  <c r="Z56" i="1"/>
  <c r="AA56" i="1" s="1"/>
  <c r="AD56" i="1" s="1"/>
  <c r="Z57" i="1"/>
  <c r="AA57" i="1" s="1"/>
  <c r="AD57" i="1" s="1"/>
  <c r="Z58" i="1"/>
  <c r="AA58" i="1" s="1"/>
  <c r="AD58" i="1" s="1"/>
  <c r="Z59" i="1"/>
  <c r="AA59" i="1" s="1"/>
  <c r="AD59" i="1" s="1"/>
  <c r="Z60" i="1"/>
  <c r="AA60" i="1" s="1"/>
  <c r="AD60" i="1" s="1"/>
  <c r="Z61" i="1"/>
  <c r="AA61" i="1" s="1"/>
  <c r="AD61" i="1" s="1"/>
  <c r="Z62" i="1"/>
  <c r="AA62" i="1" s="1"/>
  <c r="AD62" i="1" s="1"/>
  <c r="Z63" i="1"/>
  <c r="AA63" i="1" s="1"/>
  <c r="AD63" i="1" s="1"/>
  <c r="Z64" i="1"/>
  <c r="AA64" i="1" s="1"/>
  <c r="AD64" i="1" s="1"/>
  <c r="Z65" i="1"/>
  <c r="AA65" i="1" s="1"/>
  <c r="AD65" i="1" s="1"/>
  <c r="Z66" i="1"/>
  <c r="AA66" i="1" s="1"/>
  <c r="AD66" i="1" s="1"/>
  <c r="Z67" i="1"/>
  <c r="AA67" i="1" s="1"/>
  <c r="AD67" i="1" s="1"/>
  <c r="Z68" i="1"/>
  <c r="AA68" i="1" s="1"/>
  <c r="AD68" i="1" s="1"/>
  <c r="Z69" i="1"/>
  <c r="AA69" i="1" s="1"/>
  <c r="AD69" i="1" s="1"/>
  <c r="Z70" i="1"/>
  <c r="AA70" i="1" s="1"/>
  <c r="AD70" i="1" s="1"/>
  <c r="Z71" i="1"/>
  <c r="AA71" i="1" s="1"/>
  <c r="AD71" i="1" s="1"/>
  <c r="Z72" i="1"/>
  <c r="AA72" i="1" s="1"/>
  <c r="AD72" i="1" s="1"/>
  <c r="Z73" i="1"/>
  <c r="AA73" i="1" s="1"/>
  <c r="AD73" i="1" s="1"/>
  <c r="Z74" i="1"/>
  <c r="AA74" i="1" s="1"/>
  <c r="AD74" i="1" s="1"/>
  <c r="Z75" i="1"/>
  <c r="AA75" i="1" s="1"/>
  <c r="AD75" i="1" s="1"/>
  <c r="Z76" i="1"/>
  <c r="AA76" i="1" s="1"/>
  <c r="AD76" i="1" s="1"/>
  <c r="Z77" i="1"/>
  <c r="AA77" i="1" s="1"/>
  <c r="AD77" i="1" s="1"/>
  <c r="Z78" i="1"/>
  <c r="AA78" i="1" s="1"/>
  <c r="AD78" i="1" s="1"/>
  <c r="Z79" i="1"/>
  <c r="AA79" i="1" s="1"/>
  <c r="AD79" i="1" s="1"/>
  <c r="Z80" i="1"/>
  <c r="AA80" i="1" s="1"/>
  <c r="AD80" i="1" s="1"/>
  <c r="Z81" i="1"/>
  <c r="AA81" i="1" s="1"/>
  <c r="AD81" i="1" s="1"/>
  <c r="Z82" i="1"/>
  <c r="AA82" i="1" s="1"/>
  <c r="AD82" i="1" s="1"/>
  <c r="Z83" i="1"/>
  <c r="AA83" i="1" s="1"/>
  <c r="AD83" i="1" s="1"/>
  <c r="Z84" i="1"/>
  <c r="AA84" i="1" s="1"/>
  <c r="AD84" i="1" s="1"/>
  <c r="Z85" i="1"/>
  <c r="AA85" i="1" s="1"/>
  <c r="AD85" i="1" s="1"/>
  <c r="Z86" i="1"/>
  <c r="AA86" i="1" s="1"/>
  <c r="AD86" i="1" s="1"/>
  <c r="Z87" i="1"/>
  <c r="AA87" i="1" s="1"/>
  <c r="AD87" i="1" s="1"/>
  <c r="Z88" i="1"/>
  <c r="AA88" i="1" s="1"/>
  <c r="AD88" i="1" s="1"/>
  <c r="Z89" i="1"/>
  <c r="AA89" i="1" s="1"/>
  <c r="AD89" i="1" s="1"/>
  <c r="Z90" i="1"/>
  <c r="AA90" i="1" s="1"/>
  <c r="AD90" i="1" s="1"/>
  <c r="Z91" i="1"/>
  <c r="AA91" i="1" s="1"/>
  <c r="AD91" i="1" s="1"/>
  <c r="Z92" i="1"/>
  <c r="AA92" i="1" s="1"/>
  <c r="AD92" i="1" s="1"/>
  <c r="Z93" i="1"/>
  <c r="AA93" i="1" s="1"/>
  <c r="AD93" i="1" s="1"/>
  <c r="Z94" i="1"/>
  <c r="AA94" i="1" s="1"/>
  <c r="AD94" i="1" s="1"/>
  <c r="Z95" i="1"/>
  <c r="AA95" i="1" s="1"/>
  <c r="AD95" i="1" s="1"/>
  <c r="Z96" i="1"/>
  <c r="AA96" i="1" s="1"/>
  <c r="AD96" i="1" s="1"/>
  <c r="Z97" i="1"/>
  <c r="AA97" i="1" s="1"/>
  <c r="AD97" i="1" s="1"/>
  <c r="Z98" i="1"/>
  <c r="AA98" i="1" s="1"/>
  <c r="AD98" i="1" s="1"/>
  <c r="Z99" i="1"/>
  <c r="AA99" i="1" s="1"/>
  <c r="AD99" i="1" s="1"/>
  <c r="Z100" i="1"/>
  <c r="AA100" i="1" s="1"/>
  <c r="AD100" i="1" s="1"/>
  <c r="Z101" i="1"/>
  <c r="AA101" i="1" s="1"/>
  <c r="AD101" i="1" s="1"/>
  <c r="Z102" i="1"/>
  <c r="AA102" i="1" s="1"/>
  <c r="AD102" i="1" s="1"/>
  <c r="Z103" i="1"/>
  <c r="AA103" i="1" s="1"/>
  <c r="AD103" i="1" s="1"/>
  <c r="Z104" i="1"/>
  <c r="AA104" i="1" s="1"/>
  <c r="AD104" i="1" s="1"/>
  <c r="Z105" i="1"/>
  <c r="AA105" i="1" s="1"/>
  <c r="AD105" i="1" s="1"/>
  <c r="Z106" i="1"/>
  <c r="AA106" i="1" s="1"/>
  <c r="AD106" i="1" s="1"/>
  <c r="Z107" i="1"/>
  <c r="AA107" i="1" s="1"/>
  <c r="AD107" i="1" s="1"/>
  <c r="Z108" i="1"/>
  <c r="AA108" i="1" s="1"/>
  <c r="AD108" i="1" s="1"/>
  <c r="Z109" i="1"/>
  <c r="AA109" i="1" s="1"/>
  <c r="AD109" i="1" s="1"/>
  <c r="Z110" i="1"/>
  <c r="AA110" i="1" s="1"/>
  <c r="AD110" i="1" s="1"/>
  <c r="Z111" i="1"/>
  <c r="AA111" i="1" s="1"/>
  <c r="AD111" i="1" s="1"/>
  <c r="Z112" i="1"/>
  <c r="AA112" i="1" s="1"/>
  <c r="AD112" i="1" s="1"/>
  <c r="Z113" i="1"/>
  <c r="AA113" i="1" s="1"/>
  <c r="AD113" i="1" s="1"/>
  <c r="Z114" i="1"/>
  <c r="AA114" i="1" s="1"/>
  <c r="AD114" i="1" s="1"/>
  <c r="Z115" i="1"/>
  <c r="AA115" i="1" s="1"/>
  <c r="AD115" i="1" s="1"/>
  <c r="Z116" i="1"/>
  <c r="AA116" i="1" s="1"/>
  <c r="AD116" i="1" s="1"/>
  <c r="Z117" i="1"/>
  <c r="AA117" i="1" s="1"/>
  <c r="AD117" i="1" s="1"/>
  <c r="Z118" i="1"/>
  <c r="AA118" i="1" s="1"/>
  <c r="AD118" i="1" s="1"/>
  <c r="Z119" i="1"/>
  <c r="AA119" i="1" s="1"/>
  <c r="AD119" i="1" s="1"/>
  <c r="Z120" i="1"/>
  <c r="AA120" i="1" s="1"/>
  <c r="AD120" i="1" s="1"/>
  <c r="Z121" i="1"/>
  <c r="AA121" i="1" s="1"/>
  <c r="AD121" i="1" s="1"/>
  <c r="Z122" i="1"/>
  <c r="AA122" i="1" s="1"/>
  <c r="AD122" i="1" s="1"/>
  <c r="Z123" i="1"/>
  <c r="AA123" i="1" s="1"/>
  <c r="AD123" i="1" s="1"/>
  <c r="Z124" i="1"/>
  <c r="AA124" i="1" s="1"/>
  <c r="AD124" i="1" s="1"/>
  <c r="Z125" i="1"/>
  <c r="AA125" i="1" s="1"/>
  <c r="AD125" i="1" s="1"/>
  <c r="Z126" i="1"/>
  <c r="AA126" i="1" s="1"/>
  <c r="AD126" i="1" s="1"/>
  <c r="Z127" i="1"/>
  <c r="AA127" i="1" s="1"/>
  <c r="AD127" i="1" s="1"/>
  <c r="Z128" i="1"/>
  <c r="AA128" i="1" s="1"/>
  <c r="AD128" i="1" s="1"/>
  <c r="Z129" i="1"/>
  <c r="AA129" i="1" s="1"/>
  <c r="AD129" i="1" s="1"/>
  <c r="Z130" i="1"/>
  <c r="AA130" i="1" s="1"/>
  <c r="AD130" i="1" s="1"/>
  <c r="Z131" i="1"/>
  <c r="AA131" i="1" s="1"/>
  <c r="AD131" i="1" s="1"/>
  <c r="Z132" i="1"/>
  <c r="AA132" i="1" s="1"/>
  <c r="AD132" i="1" s="1"/>
  <c r="Z133" i="1"/>
  <c r="AA133" i="1" s="1"/>
  <c r="AD133" i="1" s="1"/>
  <c r="Z134" i="1"/>
  <c r="AA134" i="1" s="1"/>
  <c r="AD134" i="1" s="1"/>
  <c r="Z135" i="1"/>
  <c r="AA135" i="1" s="1"/>
  <c r="AD135" i="1" s="1"/>
  <c r="Z136" i="1"/>
  <c r="AA136" i="1" s="1"/>
  <c r="AD136" i="1" s="1"/>
  <c r="Z137" i="1"/>
  <c r="AA137" i="1" s="1"/>
  <c r="AD137" i="1" s="1"/>
  <c r="Z138" i="1"/>
  <c r="AA138" i="1" s="1"/>
  <c r="AD138" i="1" s="1"/>
  <c r="Z139" i="1"/>
  <c r="AA139" i="1" s="1"/>
  <c r="AD139" i="1" s="1"/>
  <c r="Z140" i="1"/>
  <c r="AA140" i="1" s="1"/>
  <c r="AD140" i="1" s="1"/>
  <c r="Z141" i="1"/>
  <c r="AA141" i="1" s="1"/>
  <c r="AD141" i="1" s="1"/>
  <c r="Z142" i="1"/>
  <c r="AA142" i="1" s="1"/>
  <c r="AD142" i="1" s="1"/>
  <c r="Z143" i="1"/>
  <c r="AA143" i="1" s="1"/>
  <c r="AD143" i="1" s="1"/>
  <c r="Z144" i="1"/>
  <c r="AA144" i="1" s="1"/>
  <c r="AD144" i="1" s="1"/>
  <c r="Z145" i="1"/>
  <c r="AA145" i="1" s="1"/>
  <c r="AD145" i="1" s="1"/>
  <c r="Z146" i="1"/>
  <c r="AA146" i="1" s="1"/>
  <c r="AD146" i="1" s="1"/>
  <c r="Z147" i="1"/>
  <c r="AA147" i="1" s="1"/>
  <c r="AD147" i="1" s="1"/>
  <c r="Z148" i="1"/>
  <c r="AA148" i="1" s="1"/>
  <c r="AD148" i="1" s="1"/>
  <c r="Z149" i="1"/>
  <c r="AA149" i="1" s="1"/>
  <c r="AD149" i="1" s="1"/>
  <c r="Z150" i="1"/>
  <c r="AA150" i="1" s="1"/>
  <c r="AD150" i="1" s="1"/>
  <c r="Z151" i="1"/>
  <c r="AA151" i="1" s="1"/>
  <c r="AD151" i="1" s="1"/>
  <c r="Z152" i="1"/>
  <c r="AA152" i="1" s="1"/>
  <c r="AD152" i="1" s="1"/>
  <c r="Z153" i="1"/>
  <c r="AA153" i="1" s="1"/>
  <c r="AD153" i="1" s="1"/>
  <c r="Z154" i="1"/>
  <c r="AA154" i="1" s="1"/>
  <c r="AD154" i="1" s="1"/>
  <c r="Z155" i="1"/>
  <c r="AA155" i="1" s="1"/>
  <c r="AD155" i="1" s="1"/>
  <c r="Z156" i="1"/>
  <c r="AA156" i="1" s="1"/>
  <c r="AD156" i="1" s="1"/>
  <c r="Z157" i="1"/>
  <c r="AA157" i="1" s="1"/>
  <c r="AD157" i="1" s="1"/>
  <c r="Z158" i="1"/>
  <c r="AA158" i="1" s="1"/>
  <c r="AD158" i="1" s="1"/>
  <c r="Z159" i="1"/>
  <c r="AA159" i="1" s="1"/>
  <c r="AD159" i="1" s="1"/>
  <c r="Z160" i="1"/>
  <c r="AA160" i="1" s="1"/>
  <c r="AD160" i="1" s="1"/>
  <c r="Z161" i="1"/>
  <c r="AA161" i="1" s="1"/>
  <c r="AD161" i="1" s="1"/>
  <c r="Z162" i="1"/>
  <c r="AA162" i="1" s="1"/>
  <c r="AD162" i="1" s="1"/>
  <c r="Z163" i="1"/>
  <c r="AA163" i="1" s="1"/>
  <c r="AD163" i="1" s="1"/>
  <c r="Z164" i="1"/>
  <c r="AA164" i="1" s="1"/>
  <c r="AD164" i="1" s="1"/>
  <c r="Z165" i="1"/>
  <c r="AA165" i="1" s="1"/>
  <c r="AD165" i="1" s="1"/>
  <c r="Z166" i="1"/>
  <c r="AA166" i="1" s="1"/>
  <c r="AD166" i="1" s="1"/>
  <c r="Z167" i="1"/>
  <c r="AA167" i="1" s="1"/>
  <c r="AD167" i="1" s="1"/>
  <c r="Z168" i="1"/>
  <c r="AA168" i="1" s="1"/>
  <c r="AD168" i="1" s="1"/>
  <c r="Z169" i="1"/>
  <c r="AA169" i="1" s="1"/>
  <c r="AD169" i="1" s="1"/>
  <c r="Z170" i="1"/>
  <c r="AA170" i="1" s="1"/>
  <c r="AD170" i="1" s="1"/>
  <c r="Z171" i="1"/>
  <c r="AA171" i="1" s="1"/>
  <c r="AD171" i="1" s="1"/>
  <c r="Z172" i="1"/>
  <c r="AA172" i="1" s="1"/>
  <c r="AD172" i="1" s="1"/>
  <c r="Z173" i="1"/>
  <c r="AA173" i="1" s="1"/>
  <c r="AD173" i="1" s="1"/>
  <c r="Z174" i="1"/>
  <c r="AA174" i="1" s="1"/>
  <c r="AD174" i="1" s="1"/>
  <c r="Z175" i="1"/>
  <c r="AA175" i="1" s="1"/>
  <c r="AD175" i="1" s="1"/>
  <c r="Z176" i="1"/>
  <c r="AA176" i="1" s="1"/>
  <c r="AD176" i="1" s="1"/>
  <c r="Z177" i="1"/>
  <c r="AA177" i="1" s="1"/>
  <c r="AD177" i="1" s="1"/>
  <c r="Z178" i="1"/>
  <c r="AA178" i="1" s="1"/>
  <c r="AD178" i="1" s="1"/>
  <c r="Z179" i="1"/>
  <c r="AA179" i="1" s="1"/>
  <c r="AD179" i="1" s="1"/>
  <c r="Z180" i="1"/>
  <c r="AA180" i="1" s="1"/>
  <c r="AD180" i="1" s="1"/>
  <c r="Z181" i="1"/>
  <c r="AA181" i="1" s="1"/>
  <c r="AD181" i="1" s="1"/>
  <c r="Z182" i="1"/>
  <c r="AA182" i="1" s="1"/>
  <c r="AD182" i="1" s="1"/>
  <c r="Z183" i="1"/>
  <c r="AA183" i="1" s="1"/>
  <c r="AD183" i="1" s="1"/>
  <c r="Z184" i="1"/>
  <c r="AA184" i="1" s="1"/>
  <c r="AD184" i="1" s="1"/>
  <c r="Z185" i="1"/>
  <c r="AA185" i="1" s="1"/>
  <c r="AD185" i="1" s="1"/>
  <c r="Z186" i="1"/>
  <c r="AA186" i="1" s="1"/>
  <c r="AD186" i="1" s="1"/>
  <c r="Z187" i="1"/>
  <c r="AA187" i="1" s="1"/>
  <c r="AD187" i="1" s="1"/>
  <c r="Z188" i="1"/>
  <c r="AA188" i="1" s="1"/>
  <c r="AD188" i="1" s="1"/>
  <c r="Z189" i="1"/>
  <c r="AA189" i="1" s="1"/>
  <c r="AD189" i="1" s="1"/>
  <c r="Z190" i="1"/>
  <c r="AA190" i="1" s="1"/>
  <c r="AD190" i="1" s="1"/>
  <c r="Z191" i="1"/>
  <c r="AA191" i="1" s="1"/>
  <c r="AD191" i="1" s="1"/>
  <c r="Z192" i="1"/>
  <c r="AA192" i="1" s="1"/>
  <c r="AD192" i="1" s="1"/>
  <c r="Z193" i="1"/>
  <c r="AA193" i="1" s="1"/>
  <c r="AD193" i="1" s="1"/>
  <c r="Z194" i="1"/>
  <c r="AA194" i="1" s="1"/>
  <c r="AD194" i="1" s="1"/>
  <c r="Z195" i="1"/>
  <c r="AA195" i="1" s="1"/>
  <c r="AD195" i="1" s="1"/>
  <c r="Z196" i="1"/>
  <c r="AA196" i="1" s="1"/>
  <c r="AD196" i="1" s="1"/>
  <c r="Z197" i="1"/>
  <c r="AA197" i="1" s="1"/>
  <c r="AD197" i="1" s="1"/>
  <c r="Z198" i="1"/>
  <c r="AA198" i="1" s="1"/>
  <c r="AD198" i="1" s="1"/>
  <c r="Z199" i="1"/>
  <c r="AA199" i="1" s="1"/>
  <c r="AD199" i="1" s="1"/>
  <c r="Z200" i="1"/>
  <c r="AA200" i="1" s="1"/>
  <c r="AD200" i="1" s="1"/>
  <c r="Z201" i="1"/>
  <c r="AA201" i="1" s="1"/>
  <c r="AD201" i="1" s="1"/>
  <c r="Z202" i="1"/>
  <c r="AA202" i="1" s="1"/>
  <c r="AD202" i="1" s="1"/>
  <c r="Z203" i="1"/>
  <c r="AA203" i="1" s="1"/>
  <c r="AD203" i="1" s="1"/>
  <c r="Z204" i="1"/>
  <c r="AA204" i="1" s="1"/>
  <c r="AD204" i="1" s="1"/>
  <c r="Z205" i="1"/>
  <c r="AA205" i="1" s="1"/>
  <c r="AD205" i="1" s="1"/>
  <c r="Z206" i="1"/>
  <c r="AA206" i="1" s="1"/>
  <c r="AD206" i="1" s="1"/>
  <c r="Z207" i="1"/>
  <c r="AA207" i="1" s="1"/>
  <c r="AD207" i="1" s="1"/>
  <c r="Z208" i="1"/>
  <c r="AA208" i="1" s="1"/>
  <c r="AD208" i="1" s="1"/>
  <c r="Z209" i="1"/>
  <c r="AA209" i="1" s="1"/>
  <c r="AD209" i="1" s="1"/>
  <c r="Z210" i="1"/>
  <c r="AA210" i="1" s="1"/>
  <c r="AD210" i="1" s="1"/>
  <c r="Z211" i="1"/>
  <c r="AA211" i="1" s="1"/>
  <c r="AD211" i="1" s="1"/>
  <c r="Z212" i="1"/>
  <c r="AA212" i="1" s="1"/>
  <c r="AD212" i="1" s="1"/>
  <c r="Z213" i="1"/>
  <c r="AA213" i="1" s="1"/>
  <c r="AD213" i="1" s="1"/>
  <c r="Z214" i="1"/>
  <c r="AA214" i="1" s="1"/>
  <c r="AD214" i="1" s="1"/>
  <c r="Z215" i="1"/>
  <c r="AA215" i="1" s="1"/>
  <c r="AD215" i="1" s="1"/>
  <c r="Z216" i="1"/>
  <c r="AA216" i="1" s="1"/>
  <c r="AD216" i="1" s="1"/>
  <c r="Z217" i="1"/>
  <c r="AA217" i="1" s="1"/>
  <c r="AD217" i="1" s="1"/>
  <c r="Z218" i="1"/>
  <c r="AA218" i="1" s="1"/>
  <c r="AD218" i="1" s="1"/>
  <c r="Z219" i="1"/>
  <c r="AA219" i="1" s="1"/>
  <c r="AD219" i="1" s="1"/>
  <c r="Z220" i="1"/>
  <c r="AA220" i="1" s="1"/>
  <c r="AD220" i="1" s="1"/>
  <c r="Z221" i="1"/>
  <c r="AA221" i="1" s="1"/>
  <c r="AD221" i="1" s="1"/>
  <c r="Z222" i="1"/>
  <c r="AA222" i="1" s="1"/>
  <c r="AD222" i="1" s="1"/>
  <c r="Z223" i="1"/>
  <c r="AA223" i="1" s="1"/>
  <c r="AD223" i="1" s="1"/>
  <c r="Z224" i="1"/>
  <c r="AA224" i="1" s="1"/>
  <c r="AD224" i="1" s="1"/>
  <c r="Z225" i="1"/>
  <c r="AA225" i="1" s="1"/>
  <c r="AD225" i="1" s="1"/>
  <c r="Z226" i="1"/>
  <c r="AA226" i="1" s="1"/>
  <c r="AD226" i="1" s="1"/>
  <c r="Z227" i="1"/>
  <c r="AA227" i="1" s="1"/>
  <c r="AD227" i="1" s="1"/>
  <c r="Z228" i="1"/>
  <c r="AA228" i="1" s="1"/>
  <c r="AD228" i="1" s="1"/>
  <c r="Z229" i="1"/>
  <c r="AA229" i="1" s="1"/>
  <c r="AD229" i="1" s="1"/>
  <c r="Z230" i="1"/>
  <c r="AA230" i="1" s="1"/>
  <c r="AD230" i="1" s="1"/>
  <c r="Z231" i="1"/>
  <c r="AA231" i="1" s="1"/>
  <c r="AD231" i="1" s="1"/>
  <c r="Z232" i="1"/>
  <c r="AA232" i="1" s="1"/>
  <c r="AD232" i="1" s="1"/>
  <c r="Z233" i="1"/>
  <c r="AA233" i="1" s="1"/>
  <c r="AD233" i="1" s="1"/>
  <c r="Z234" i="1"/>
  <c r="AA234" i="1" s="1"/>
  <c r="AD234" i="1" s="1"/>
  <c r="Z235" i="1"/>
  <c r="AA235" i="1" s="1"/>
  <c r="AD235" i="1" s="1"/>
  <c r="Z236" i="1"/>
  <c r="AA236" i="1" s="1"/>
  <c r="AD236" i="1" s="1"/>
  <c r="Z237" i="1"/>
  <c r="AA237" i="1" s="1"/>
  <c r="AD237" i="1" s="1"/>
  <c r="Z238" i="1"/>
  <c r="AA238" i="1" s="1"/>
  <c r="AD238" i="1" s="1"/>
  <c r="Z239" i="1"/>
  <c r="AA239" i="1" s="1"/>
  <c r="AD239" i="1" s="1"/>
  <c r="Z240" i="1"/>
  <c r="AA240" i="1" s="1"/>
  <c r="AD240" i="1" s="1"/>
  <c r="Z241" i="1"/>
  <c r="AA241" i="1" s="1"/>
  <c r="AD241" i="1" s="1"/>
  <c r="Z242" i="1"/>
  <c r="AA242" i="1" s="1"/>
  <c r="AD242" i="1" s="1"/>
  <c r="Z243" i="1"/>
  <c r="AA243" i="1" s="1"/>
  <c r="AD243" i="1" s="1"/>
  <c r="Z244" i="1"/>
  <c r="AA244" i="1" s="1"/>
  <c r="AD244" i="1" s="1"/>
  <c r="Z245" i="1"/>
  <c r="AA245" i="1" s="1"/>
  <c r="AD245" i="1" s="1"/>
  <c r="Z246" i="1"/>
  <c r="AA246" i="1" s="1"/>
  <c r="AD246" i="1" s="1"/>
  <c r="Z247" i="1"/>
  <c r="AA247" i="1" s="1"/>
  <c r="AD247" i="1" s="1"/>
  <c r="Z248" i="1"/>
  <c r="AA248" i="1" s="1"/>
  <c r="AD248" i="1" s="1"/>
  <c r="Z249" i="1"/>
  <c r="AA249" i="1" s="1"/>
  <c r="AD249" i="1" s="1"/>
  <c r="Z250" i="1"/>
  <c r="AA250" i="1" s="1"/>
  <c r="AD250" i="1" s="1"/>
  <c r="Z251" i="1"/>
  <c r="AA251" i="1" s="1"/>
  <c r="AD251" i="1" s="1"/>
  <c r="Z252" i="1"/>
  <c r="AA252" i="1" s="1"/>
  <c r="AD252" i="1" s="1"/>
  <c r="Z253" i="1"/>
  <c r="AA253" i="1" s="1"/>
  <c r="AD253" i="1" s="1"/>
  <c r="Z254" i="1"/>
  <c r="AA254" i="1" s="1"/>
  <c r="AD254" i="1" s="1"/>
  <c r="Z255" i="1"/>
  <c r="AA255" i="1" s="1"/>
  <c r="AD255" i="1" s="1"/>
  <c r="Z256" i="1"/>
  <c r="AA256" i="1" s="1"/>
  <c r="AD256" i="1" s="1"/>
  <c r="Z257" i="1"/>
  <c r="AA257" i="1" s="1"/>
  <c r="AD257" i="1" s="1"/>
  <c r="Z258" i="1"/>
  <c r="AA258" i="1" s="1"/>
  <c r="AD258" i="1" s="1"/>
  <c r="Z259" i="1"/>
  <c r="AA259" i="1" s="1"/>
  <c r="AD259" i="1" s="1"/>
  <c r="Z260" i="1"/>
  <c r="AA260" i="1" s="1"/>
  <c r="AD260" i="1" s="1"/>
  <c r="Z261" i="1"/>
  <c r="AA261" i="1" s="1"/>
  <c r="AD261" i="1" s="1"/>
  <c r="Z262" i="1"/>
  <c r="AA262" i="1" s="1"/>
  <c r="AD262" i="1" s="1"/>
  <c r="Z263" i="1"/>
  <c r="AA263" i="1" s="1"/>
  <c r="AD263" i="1" s="1"/>
  <c r="Z264" i="1"/>
  <c r="AA264" i="1" s="1"/>
  <c r="AD264" i="1" s="1"/>
  <c r="Z265" i="1"/>
  <c r="AA265" i="1" s="1"/>
  <c r="AD265" i="1" s="1"/>
  <c r="Z266" i="1"/>
  <c r="AA266" i="1" s="1"/>
  <c r="AD266" i="1" s="1"/>
  <c r="Z267" i="1"/>
  <c r="AA267" i="1" s="1"/>
  <c r="AD267" i="1" s="1"/>
  <c r="Z268" i="1"/>
  <c r="AA268" i="1" s="1"/>
  <c r="AD268" i="1" s="1"/>
  <c r="Z269" i="1"/>
  <c r="AA269" i="1" s="1"/>
  <c r="AD269" i="1" s="1"/>
  <c r="Z270" i="1"/>
  <c r="AA270" i="1" s="1"/>
  <c r="AD270" i="1" s="1"/>
  <c r="Z271" i="1"/>
  <c r="AA271" i="1" s="1"/>
  <c r="AD271" i="1" s="1"/>
  <c r="Z272" i="1"/>
  <c r="AA272" i="1" s="1"/>
  <c r="AD272" i="1" s="1"/>
  <c r="Z273" i="1"/>
  <c r="AA273" i="1" s="1"/>
  <c r="AD273" i="1" s="1"/>
  <c r="Z274" i="1"/>
  <c r="AA274" i="1" s="1"/>
  <c r="AD274" i="1" s="1"/>
  <c r="Z275" i="1"/>
  <c r="AA275" i="1" s="1"/>
  <c r="AD275" i="1" s="1"/>
  <c r="Z276" i="1"/>
  <c r="AA276" i="1" s="1"/>
  <c r="AD276" i="1" s="1"/>
  <c r="Z277" i="1"/>
  <c r="AA277" i="1" s="1"/>
  <c r="AD277" i="1" s="1"/>
  <c r="Z278" i="1"/>
  <c r="AA278" i="1" s="1"/>
  <c r="AD278" i="1" s="1"/>
  <c r="Z279" i="1"/>
  <c r="AA279" i="1" s="1"/>
  <c r="AD279" i="1" s="1"/>
  <c r="Z280" i="1"/>
  <c r="AA280" i="1" s="1"/>
  <c r="AD280" i="1" s="1"/>
  <c r="Z281" i="1"/>
  <c r="AA281" i="1" s="1"/>
  <c r="AD281" i="1" s="1"/>
  <c r="Z282" i="1"/>
  <c r="AA282" i="1" s="1"/>
  <c r="AD282" i="1" s="1"/>
  <c r="Z283" i="1"/>
  <c r="AA283" i="1" s="1"/>
  <c r="AD283" i="1" s="1"/>
  <c r="Z284" i="1"/>
  <c r="AA284" i="1" s="1"/>
  <c r="AD284" i="1" s="1"/>
  <c r="Z285" i="1"/>
  <c r="AA285" i="1" s="1"/>
  <c r="AD285" i="1" s="1"/>
  <c r="Z286" i="1"/>
  <c r="AA286" i="1" s="1"/>
  <c r="AD286" i="1" s="1"/>
  <c r="Z287" i="1"/>
  <c r="AA287" i="1" s="1"/>
  <c r="AD287" i="1" s="1"/>
  <c r="Z288" i="1"/>
  <c r="AA288" i="1" s="1"/>
  <c r="AD288" i="1" s="1"/>
  <c r="Z289" i="1"/>
  <c r="AA289" i="1" s="1"/>
  <c r="AD289" i="1" s="1"/>
  <c r="Z290" i="1"/>
  <c r="AA290" i="1" s="1"/>
  <c r="AD290" i="1" s="1"/>
  <c r="Z291" i="1"/>
  <c r="AA291" i="1" s="1"/>
  <c r="AD291" i="1" s="1"/>
  <c r="Z292" i="1"/>
  <c r="AA292" i="1" s="1"/>
  <c r="AD292" i="1" s="1"/>
  <c r="Z293" i="1"/>
  <c r="AA293" i="1" s="1"/>
  <c r="AD293" i="1" s="1"/>
  <c r="Z294" i="1"/>
  <c r="AA294" i="1" s="1"/>
  <c r="AD294" i="1" s="1"/>
  <c r="Z295" i="1"/>
  <c r="AA295" i="1" s="1"/>
  <c r="AD295" i="1" s="1"/>
  <c r="Z296" i="1"/>
  <c r="AA296" i="1" s="1"/>
  <c r="AD296" i="1" s="1"/>
  <c r="Z297" i="1"/>
  <c r="AA297" i="1" s="1"/>
  <c r="AD297" i="1" s="1"/>
  <c r="Z298" i="1"/>
  <c r="AA298" i="1" s="1"/>
  <c r="AD298" i="1" s="1"/>
  <c r="Z299" i="1"/>
  <c r="AA299" i="1" s="1"/>
  <c r="AD299" i="1" s="1"/>
  <c r="Z300" i="1"/>
  <c r="AA300" i="1" s="1"/>
  <c r="AD300" i="1" s="1"/>
  <c r="Z301" i="1"/>
  <c r="AA301" i="1" s="1"/>
  <c r="AD301" i="1" s="1"/>
  <c r="Z302" i="1"/>
  <c r="AA302" i="1" s="1"/>
  <c r="AD302" i="1" s="1"/>
  <c r="Z303" i="1"/>
  <c r="AA303" i="1" s="1"/>
  <c r="AD303" i="1" s="1"/>
  <c r="Z304" i="1"/>
  <c r="AA304" i="1" s="1"/>
  <c r="AD304" i="1" s="1"/>
  <c r="Z305" i="1"/>
  <c r="AA305" i="1" s="1"/>
  <c r="AD305" i="1" s="1"/>
  <c r="Z306" i="1"/>
  <c r="AA306" i="1" s="1"/>
  <c r="AD306" i="1" s="1"/>
  <c r="Z307" i="1"/>
  <c r="AA307" i="1" s="1"/>
  <c r="AD307" i="1" s="1"/>
  <c r="Z308" i="1"/>
  <c r="AA308" i="1" s="1"/>
  <c r="AD308" i="1" s="1"/>
  <c r="Z309" i="1"/>
  <c r="AA309" i="1" s="1"/>
  <c r="AD309" i="1" s="1"/>
  <c r="Z310" i="1"/>
  <c r="AA310" i="1" s="1"/>
  <c r="AD310" i="1" s="1"/>
  <c r="Z311" i="1"/>
  <c r="AA311" i="1" s="1"/>
  <c r="AD311" i="1" s="1"/>
  <c r="Z312" i="1"/>
  <c r="AA312" i="1" s="1"/>
  <c r="AD312" i="1" s="1"/>
  <c r="Z313" i="1"/>
  <c r="AA313" i="1" s="1"/>
  <c r="AD313" i="1" s="1"/>
  <c r="Z314" i="1"/>
  <c r="AA314" i="1" s="1"/>
  <c r="AD314" i="1" s="1"/>
  <c r="Z315" i="1"/>
  <c r="AA315" i="1" s="1"/>
  <c r="AD315" i="1" s="1"/>
  <c r="Z316" i="1"/>
  <c r="AA316" i="1" s="1"/>
  <c r="AD316" i="1" s="1"/>
  <c r="Z317" i="1"/>
  <c r="AA317" i="1" s="1"/>
  <c r="AD317" i="1" s="1"/>
  <c r="Z318" i="1"/>
  <c r="AA318" i="1" s="1"/>
  <c r="AD318" i="1" s="1"/>
  <c r="Z319" i="1"/>
  <c r="AA319" i="1" s="1"/>
  <c r="AD319" i="1" s="1"/>
  <c r="Z320" i="1"/>
  <c r="AA320" i="1" s="1"/>
  <c r="AD320" i="1" s="1"/>
  <c r="Z321" i="1"/>
  <c r="AA321" i="1" s="1"/>
  <c r="AD321" i="1" s="1"/>
  <c r="Z322" i="1"/>
  <c r="AA322" i="1" s="1"/>
  <c r="AD322" i="1" s="1"/>
  <c r="Z323" i="1"/>
  <c r="AA323" i="1" s="1"/>
  <c r="AD323" i="1" s="1"/>
  <c r="Z324" i="1"/>
  <c r="AA324" i="1" s="1"/>
  <c r="AD324" i="1" s="1"/>
  <c r="Z325" i="1"/>
  <c r="AA325" i="1" s="1"/>
  <c r="AD325" i="1" s="1"/>
  <c r="Z326" i="1"/>
  <c r="AA326" i="1" s="1"/>
  <c r="AD326" i="1" s="1"/>
  <c r="Z327" i="1"/>
  <c r="AA327" i="1" s="1"/>
  <c r="AD327" i="1" s="1"/>
  <c r="Z328" i="1"/>
  <c r="AA328" i="1" s="1"/>
  <c r="AD328" i="1" s="1"/>
  <c r="Z329" i="1"/>
  <c r="AA329" i="1" s="1"/>
  <c r="AD329" i="1" s="1"/>
  <c r="Z330" i="1"/>
  <c r="AA330" i="1" s="1"/>
  <c r="AD330" i="1" s="1"/>
  <c r="Z331" i="1"/>
  <c r="AA331" i="1" s="1"/>
  <c r="AD331" i="1" s="1"/>
  <c r="Z332" i="1"/>
  <c r="AA332" i="1" s="1"/>
  <c r="AD332" i="1" s="1"/>
  <c r="Z333" i="1"/>
  <c r="AA333" i="1" s="1"/>
  <c r="AD333" i="1" s="1"/>
  <c r="Z334" i="1"/>
  <c r="AA334" i="1" s="1"/>
  <c r="AD334" i="1" s="1"/>
  <c r="Z335" i="1"/>
  <c r="AA335" i="1" s="1"/>
  <c r="AD335" i="1" s="1"/>
  <c r="Z336" i="1"/>
  <c r="AA336" i="1" s="1"/>
  <c r="AD336" i="1" s="1"/>
  <c r="Z337" i="1"/>
  <c r="AA337" i="1" s="1"/>
  <c r="AD337" i="1" s="1"/>
  <c r="Z338" i="1"/>
  <c r="AA338" i="1" s="1"/>
  <c r="AD338" i="1" s="1"/>
  <c r="Z339" i="1"/>
  <c r="AA339" i="1" s="1"/>
  <c r="AD339" i="1" s="1"/>
  <c r="Z340" i="1"/>
  <c r="AA340" i="1" s="1"/>
  <c r="AD340" i="1" s="1"/>
  <c r="Z341" i="1"/>
  <c r="AA341" i="1" s="1"/>
  <c r="AD341" i="1" s="1"/>
  <c r="Z342" i="1"/>
  <c r="AA342" i="1" s="1"/>
  <c r="AD342" i="1" s="1"/>
  <c r="Z343" i="1"/>
  <c r="AA343" i="1" s="1"/>
  <c r="AD343" i="1" s="1"/>
  <c r="Z344" i="1"/>
  <c r="AA344" i="1" s="1"/>
  <c r="AD344" i="1" s="1"/>
  <c r="Z345" i="1"/>
  <c r="AA345" i="1" s="1"/>
  <c r="AD345" i="1" s="1"/>
  <c r="Z346" i="1"/>
  <c r="AA346" i="1" s="1"/>
  <c r="AD346" i="1" s="1"/>
  <c r="Z347" i="1"/>
  <c r="AA347" i="1" s="1"/>
  <c r="AD347" i="1" s="1"/>
  <c r="Z348" i="1"/>
  <c r="AA348" i="1" s="1"/>
  <c r="AD348" i="1" s="1"/>
  <c r="Z349" i="1"/>
  <c r="AA349" i="1" s="1"/>
  <c r="AD349" i="1" s="1"/>
  <c r="Z350" i="1"/>
  <c r="AA350" i="1" s="1"/>
  <c r="AD350" i="1" s="1"/>
  <c r="Z351" i="1"/>
  <c r="AA351" i="1" s="1"/>
  <c r="AD351" i="1" s="1"/>
  <c r="Z352" i="1"/>
  <c r="AA352" i="1" s="1"/>
  <c r="AD352" i="1" s="1"/>
  <c r="Z353" i="1"/>
  <c r="AA353" i="1" s="1"/>
  <c r="AD353" i="1" s="1"/>
  <c r="Z354" i="1"/>
  <c r="AA354" i="1" s="1"/>
  <c r="AD354" i="1" s="1"/>
  <c r="Z355" i="1"/>
  <c r="AA355" i="1" s="1"/>
  <c r="AD355" i="1" s="1"/>
  <c r="Z356" i="1"/>
  <c r="AA356" i="1" s="1"/>
  <c r="AD356" i="1" s="1"/>
  <c r="Z357" i="1"/>
  <c r="AA357" i="1" s="1"/>
  <c r="AD357" i="1" s="1"/>
  <c r="Z358" i="1"/>
  <c r="AA358" i="1" s="1"/>
  <c r="AD358" i="1" s="1"/>
  <c r="Z359" i="1"/>
  <c r="AA359" i="1" s="1"/>
  <c r="AD359" i="1" s="1"/>
  <c r="Z360" i="1"/>
  <c r="AA360" i="1" s="1"/>
  <c r="AD360" i="1" s="1"/>
  <c r="Z361" i="1"/>
  <c r="AA361" i="1" s="1"/>
  <c r="AD361" i="1" s="1"/>
  <c r="Z362" i="1"/>
  <c r="AA362" i="1" s="1"/>
  <c r="AD362" i="1" s="1"/>
  <c r="Z363" i="1"/>
  <c r="AA363" i="1" s="1"/>
  <c r="AD363" i="1" s="1"/>
  <c r="Z364" i="1"/>
  <c r="AA364" i="1" s="1"/>
  <c r="AD364" i="1" s="1"/>
  <c r="Z365" i="1"/>
  <c r="AA365" i="1" s="1"/>
  <c r="AD365" i="1" s="1"/>
  <c r="Z366" i="1"/>
  <c r="AA366" i="1" s="1"/>
  <c r="AD366" i="1" s="1"/>
  <c r="Z367" i="1"/>
  <c r="AA367" i="1" s="1"/>
  <c r="AD367" i="1" s="1"/>
  <c r="Z368" i="1"/>
  <c r="AA368" i="1" s="1"/>
  <c r="AD368" i="1" s="1"/>
  <c r="Z369" i="1"/>
  <c r="AA369" i="1" s="1"/>
  <c r="AD369" i="1" s="1"/>
  <c r="Z370" i="1"/>
  <c r="AA370" i="1" s="1"/>
  <c r="AD370" i="1" s="1"/>
  <c r="Z371" i="1"/>
  <c r="AA371" i="1" s="1"/>
  <c r="AD371" i="1" s="1"/>
  <c r="Z372" i="1"/>
  <c r="AA372" i="1" s="1"/>
  <c r="AD372" i="1" s="1"/>
  <c r="Z373" i="1"/>
  <c r="AA373" i="1" s="1"/>
  <c r="AD373" i="1" s="1"/>
  <c r="Z374" i="1"/>
  <c r="AA374" i="1" s="1"/>
  <c r="AD374" i="1" s="1"/>
  <c r="Z375" i="1"/>
  <c r="AA375" i="1" s="1"/>
  <c r="AD375" i="1" s="1"/>
  <c r="Z376" i="1"/>
  <c r="AA376" i="1" s="1"/>
  <c r="AD376" i="1" s="1"/>
  <c r="Z377" i="1"/>
  <c r="AA377" i="1" s="1"/>
  <c r="AD377" i="1" s="1"/>
  <c r="Z378" i="1"/>
  <c r="AA378" i="1" s="1"/>
  <c r="AD378" i="1" s="1"/>
  <c r="Z379" i="1"/>
  <c r="AA379" i="1" s="1"/>
  <c r="AD379" i="1" s="1"/>
  <c r="Z380" i="1"/>
  <c r="AA380" i="1" s="1"/>
  <c r="AD380" i="1" s="1"/>
  <c r="Z381" i="1"/>
  <c r="AA381" i="1" s="1"/>
  <c r="AD381" i="1" s="1"/>
  <c r="Z382" i="1"/>
  <c r="AA382" i="1" s="1"/>
  <c r="AD382" i="1" s="1"/>
  <c r="Z383" i="1"/>
  <c r="AA383" i="1" s="1"/>
  <c r="AD383" i="1" s="1"/>
  <c r="Z384" i="1"/>
  <c r="AA384" i="1" s="1"/>
  <c r="AD384" i="1" s="1"/>
  <c r="Z385" i="1"/>
  <c r="AA385" i="1" s="1"/>
  <c r="AD385" i="1" s="1"/>
  <c r="Z386" i="1"/>
  <c r="AA386" i="1" s="1"/>
  <c r="AD386" i="1" s="1"/>
  <c r="Z387" i="1"/>
  <c r="AA387" i="1" s="1"/>
  <c r="AD387" i="1" s="1"/>
  <c r="Z388" i="1"/>
  <c r="AA388" i="1" s="1"/>
  <c r="AD388" i="1" s="1"/>
  <c r="Z389" i="1"/>
  <c r="AA389" i="1" s="1"/>
  <c r="AD389" i="1" s="1"/>
  <c r="Z390" i="1"/>
  <c r="AA390" i="1" s="1"/>
  <c r="AD390" i="1" s="1"/>
  <c r="Z391" i="1"/>
  <c r="AA391" i="1" s="1"/>
  <c r="AD391" i="1" s="1"/>
  <c r="Z392" i="1"/>
  <c r="AA392" i="1" s="1"/>
  <c r="AD392" i="1" s="1"/>
  <c r="Z393" i="1"/>
  <c r="AA393" i="1" s="1"/>
  <c r="AD393" i="1" s="1"/>
  <c r="Z394" i="1"/>
  <c r="AA394" i="1" s="1"/>
  <c r="AD394" i="1" s="1"/>
  <c r="Z395" i="1"/>
  <c r="AA395" i="1" s="1"/>
  <c r="AD395" i="1" s="1"/>
  <c r="Z396" i="1"/>
  <c r="AA396" i="1" s="1"/>
  <c r="AD396" i="1" s="1"/>
  <c r="Z397" i="1"/>
  <c r="AA397" i="1" s="1"/>
  <c r="AD397" i="1" s="1"/>
  <c r="Z398" i="1"/>
  <c r="AA398" i="1" s="1"/>
  <c r="AD398" i="1" s="1"/>
  <c r="Z399" i="1"/>
  <c r="AA399" i="1" s="1"/>
  <c r="AD399" i="1" s="1"/>
  <c r="Z400" i="1"/>
  <c r="AA400" i="1" s="1"/>
  <c r="AD400" i="1" s="1"/>
  <c r="Z401" i="1"/>
  <c r="AA401" i="1" s="1"/>
  <c r="AD401" i="1" s="1"/>
  <c r="Z402" i="1"/>
  <c r="AA402" i="1" s="1"/>
  <c r="AD402" i="1" s="1"/>
  <c r="Z403" i="1"/>
  <c r="AA403" i="1" s="1"/>
  <c r="AD403" i="1" s="1"/>
  <c r="Z404" i="1"/>
  <c r="AA404" i="1" s="1"/>
  <c r="AD404" i="1" s="1"/>
  <c r="Z405" i="1"/>
  <c r="AA405" i="1" s="1"/>
  <c r="AD405" i="1" s="1"/>
  <c r="Z406" i="1"/>
  <c r="AA406" i="1" s="1"/>
  <c r="AD406" i="1" s="1"/>
  <c r="Z407" i="1"/>
  <c r="AA407" i="1" s="1"/>
  <c r="AD407" i="1" s="1"/>
  <c r="Z408" i="1"/>
  <c r="AA408" i="1" s="1"/>
  <c r="AD408" i="1" s="1"/>
  <c r="Z409" i="1"/>
  <c r="AA409" i="1" s="1"/>
  <c r="AD409" i="1" s="1"/>
  <c r="Z410" i="1"/>
  <c r="AA410" i="1" s="1"/>
  <c r="AD410" i="1" s="1"/>
  <c r="Z411" i="1"/>
  <c r="AA411" i="1" s="1"/>
  <c r="AD411" i="1" s="1"/>
  <c r="Z412" i="1"/>
  <c r="AA412" i="1" s="1"/>
  <c r="AD412" i="1" s="1"/>
  <c r="Z413" i="1"/>
  <c r="AA413" i="1" s="1"/>
  <c r="AD413" i="1" s="1"/>
  <c r="Z414" i="1"/>
  <c r="AA414" i="1" s="1"/>
  <c r="AD414" i="1" s="1"/>
  <c r="Z415" i="1"/>
  <c r="AA415" i="1" s="1"/>
  <c r="AD415" i="1" s="1"/>
  <c r="Z416" i="1"/>
  <c r="AA416" i="1" s="1"/>
  <c r="AD416" i="1" s="1"/>
  <c r="Z417" i="1"/>
  <c r="AA417" i="1" s="1"/>
  <c r="AD417" i="1" s="1"/>
  <c r="Z418" i="1"/>
  <c r="AA418" i="1" s="1"/>
  <c r="AD418" i="1" s="1"/>
  <c r="Z419" i="1"/>
  <c r="AA419" i="1" s="1"/>
  <c r="AD419" i="1" s="1"/>
  <c r="Z420" i="1"/>
  <c r="AA420" i="1" s="1"/>
  <c r="AD420" i="1" s="1"/>
  <c r="Z421" i="1"/>
  <c r="AA421" i="1" s="1"/>
  <c r="AD421" i="1" s="1"/>
  <c r="Z422" i="1"/>
  <c r="AA422" i="1" s="1"/>
  <c r="AD422" i="1" s="1"/>
  <c r="Z423" i="1"/>
  <c r="AA423" i="1" s="1"/>
  <c r="AD423" i="1" s="1"/>
  <c r="Z424" i="1"/>
  <c r="AA424" i="1" s="1"/>
  <c r="AD424" i="1" s="1"/>
  <c r="Z425" i="1"/>
  <c r="AA425" i="1" s="1"/>
  <c r="AD425" i="1" s="1"/>
  <c r="Z426" i="1"/>
  <c r="AA426" i="1" s="1"/>
  <c r="AD426" i="1" s="1"/>
  <c r="Z427" i="1"/>
  <c r="AA427" i="1" s="1"/>
  <c r="AD427" i="1" s="1"/>
  <c r="Z428" i="1"/>
  <c r="AA428" i="1" s="1"/>
  <c r="AD428" i="1" s="1"/>
  <c r="Z429" i="1"/>
  <c r="AA429" i="1" s="1"/>
  <c r="AD429" i="1" s="1"/>
  <c r="Z430" i="1"/>
  <c r="AA430" i="1" s="1"/>
  <c r="AD430" i="1" s="1"/>
  <c r="Z431" i="1"/>
  <c r="AA431" i="1" s="1"/>
  <c r="AD431" i="1" s="1"/>
  <c r="Z432" i="1"/>
  <c r="AA432" i="1" s="1"/>
  <c r="AD432" i="1" s="1"/>
  <c r="Z433" i="1"/>
  <c r="AA433" i="1" s="1"/>
  <c r="AD433" i="1" s="1"/>
  <c r="Z434" i="1"/>
  <c r="AA434" i="1" s="1"/>
  <c r="AD434" i="1" s="1"/>
  <c r="Z435" i="1"/>
  <c r="AA435" i="1" s="1"/>
  <c r="AD435" i="1" s="1"/>
  <c r="Z436" i="1"/>
  <c r="AA436" i="1" s="1"/>
  <c r="AD436" i="1" s="1"/>
  <c r="Z437" i="1"/>
  <c r="AA437" i="1" s="1"/>
  <c r="AD437" i="1" s="1"/>
  <c r="Z438" i="1"/>
  <c r="AA438" i="1" s="1"/>
  <c r="AD438" i="1" s="1"/>
  <c r="Z439" i="1"/>
  <c r="AA439" i="1" s="1"/>
  <c r="AD439" i="1" s="1"/>
  <c r="Z440" i="1"/>
  <c r="AA440" i="1" s="1"/>
  <c r="AD440" i="1" s="1"/>
  <c r="Z441" i="1"/>
  <c r="AA441" i="1" s="1"/>
  <c r="AD441" i="1" s="1"/>
  <c r="Z442" i="1"/>
  <c r="AA442" i="1" s="1"/>
  <c r="AD442" i="1" s="1"/>
  <c r="Z443" i="1"/>
  <c r="AA443" i="1" s="1"/>
  <c r="AD443" i="1" s="1"/>
  <c r="Z444" i="1"/>
  <c r="AA444" i="1" s="1"/>
  <c r="AD444" i="1" s="1"/>
  <c r="Z445" i="1"/>
  <c r="AA445" i="1" s="1"/>
  <c r="AD445" i="1" s="1"/>
  <c r="Z446" i="1"/>
  <c r="AA446" i="1" s="1"/>
  <c r="AD446" i="1" s="1"/>
  <c r="Z447" i="1"/>
  <c r="AA447" i="1" s="1"/>
  <c r="AD447" i="1" s="1"/>
  <c r="Z448" i="1"/>
  <c r="AA448" i="1" s="1"/>
  <c r="AD448" i="1" s="1"/>
  <c r="Z449" i="1"/>
  <c r="AA449" i="1" s="1"/>
  <c r="AD449" i="1" s="1"/>
  <c r="Z450" i="1"/>
  <c r="AA450" i="1" s="1"/>
  <c r="AD450" i="1" s="1"/>
  <c r="Z451" i="1"/>
  <c r="AA451" i="1" s="1"/>
  <c r="AD451" i="1" s="1"/>
  <c r="Z452" i="1"/>
  <c r="AA452" i="1" s="1"/>
  <c r="AD452" i="1" s="1"/>
  <c r="Z453" i="1"/>
  <c r="AA453" i="1" s="1"/>
  <c r="AD453" i="1" s="1"/>
  <c r="Z454" i="1"/>
  <c r="AA454" i="1" s="1"/>
  <c r="AD454" i="1" s="1"/>
  <c r="Z455" i="1"/>
  <c r="AA455" i="1" s="1"/>
  <c r="AD455" i="1" s="1"/>
  <c r="Z456" i="1"/>
  <c r="AA456" i="1" s="1"/>
  <c r="AD456" i="1" s="1"/>
  <c r="Z457" i="1"/>
  <c r="AA457" i="1" s="1"/>
  <c r="AD457" i="1" s="1"/>
  <c r="Z458" i="1"/>
  <c r="AA458" i="1" s="1"/>
  <c r="AD458" i="1" s="1"/>
  <c r="Z459" i="1"/>
  <c r="AA459" i="1" s="1"/>
  <c r="AD459" i="1" s="1"/>
  <c r="Z460" i="1"/>
  <c r="AA460" i="1" s="1"/>
  <c r="AD460" i="1" s="1"/>
  <c r="Z461" i="1"/>
  <c r="AA461" i="1" s="1"/>
  <c r="AD461" i="1" s="1"/>
  <c r="Z462" i="1"/>
  <c r="AA462" i="1" s="1"/>
  <c r="AD462" i="1" s="1"/>
  <c r="Z463" i="1"/>
  <c r="AA463" i="1" s="1"/>
  <c r="AD463" i="1" s="1"/>
  <c r="Z464" i="1"/>
  <c r="AA464" i="1" s="1"/>
  <c r="AD464" i="1" s="1"/>
  <c r="Z465" i="1"/>
  <c r="AA465" i="1" s="1"/>
  <c r="AD465" i="1" s="1"/>
  <c r="Z466" i="1"/>
  <c r="AA466" i="1" s="1"/>
  <c r="AD466" i="1" s="1"/>
  <c r="Z467" i="1"/>
  <c r="AA467" i="1" s="1"/>
  <c r="AD467" i="1" s="1"/>
  <c r="Z468" i="1"/>
  <c r="AA468" i="1" s="1"/>
  <c r="AD468" i="1" s="1"/>
  <c r="Z469" i="1"/>
  <c r="AA469" i="1" s="1"/>
  <c r="AD469" i="1" s="1"/>
  <c r="Z470" i="1"/>
  <c r="AA470" i="1" s="1"/>
  <c r="AD470" i="1" s="1"/>
  <c r="Z471" i="1"/>
  <c r="AA471" i="1" s="1"/>
  <c r="AD471" i="1" s="1"/>
  <c r="Z472" i="1"/>
  <c r="AA472" i="1" s="1"/>
  <c r="AD472" i="1" s="1"/>
  <c r="Z473" i="1"/>
  <c r="AA473" i="1" s="1"/>
  <c r="AD473" i="1" s="1"/>
  <c r="Z474" i="1"/>
  <c r="AA474" i="1" s="1"/>
  <c r="AD474" i="1" s="1"/>
  <c r="Z475" i="1"/>
  <c r="AA475" i="1" s="1"/>
  <c r="AD475" i="1" s="1"/>
  <c r="Z476" i="1"/>
  <c r="AA476" i="1" s="1"/>
  <c r="AD476" i="1" s="1"/>
  <c r="Z477" i="1"/>
  <c r="AA477" i="1" s="1"/>
  <c r="AD477" i="1" s="1"/>
  <c r="Z478" i="1"/>
  <c r="AA478" i="1" s="1"/>
  <c r="AD478" i="1" s="1"/>
  <c r="Z479" i="1"/>
  <c r="AA479" i="1" s="1"/>
  <c r="AD479" i="1" s="1"/>
  <c r="Z480" i="1"/>
  <c r="AA480" i="1" s="1"/>
  <c r="AD480" i="1" s="1"/>
  <c r="Z481" i="1"/>
  <c r="AA481" i="1" s="1"/>
  <c r="AD481" i="1" s="1"/>
  <c r="Z482" i="1"/>
  <c r="AA482" i="1" s="1"/>
  <c r="AD482" i="1" s="1"/>
  <c r="Z483" i="1"/>
  <c r="AA483" i="1" s="1"/>
  <c r="AD483" i="1" s="1"/>
  <c r="Z484" i="1"/>
  <c r="AA484" i="1" s="1"/>
  <c r="AD484" i="1" s="1"/>
  <c r="Z485" i="1"/>
  <c r="AA485" i="1" s="1"/>
  <c r="AD485" i="1" s="1"/>
  <c r="Z486" i="1"/>
  <c r="AA486" i="1" s="1"/>
  <c r="AD486" i="1" s="1"/>
  <c r="Z487" i="1"/>
  <c r="AA487" i="1" s="1"/>
  <c r="AD487" i="1" s="1"/>
  <c r="Z488" i="1"/>
  <c r="AA488" i="1" s="1"/>
  <c r="AD488" i="1" s="1"/>
  <c r="Z489" i="1"/>
  <c r="AA489" i="1" s="1"/>
  <c r="AD489" i="1" s="1"/>
  <c r="Z490" i="1"/>
  <c r="AA490" i="1" s="1"/>
  <c r="AD490" i="1" s="1"/>
  <c r="Z491" i="1"/>
  <c r="AA491" i="1" s="1"/>
  <c r="AD491" i="1" s="1"/>
  <c r="Z492" i="1"/>
  <c r="AA492" i="1" s="1"/>
  <c r="AD492" i="1" s="1"/>
  <c r="Z493" i="1"/>
  <c r="AA493" i="1" s="1"/>
  <c r="AD493" i="1" s="1"/>
  <c r="Z494" i="1"/>
  <c r="AA494" i="1" s="1"/>
  <c r="AD494" i="1" s="1"/>
  <c r="Z495" i="1"/>
  <c r="AA495" i="1" s="1"/>
  <c r="AD495" i="1" s="1"/>
  <c r="Z496" i="1"/>
  <c r="AA496" i="1" s="1"/>
  <c r="AD496" i="1" s="1"/>
  <c r="Z497" i="1"/>
  <c r="AA497" i="1" s="1"/>
  <c r="AD497" i="1" s="1"/>
  <c r="Z498" i="1"/>
  <c r="AA498" i="1" s="1"/>
  <c r="AD498" i="1" s="1"/>
  <c r="Z499" i="1"/>
  <c r="AA499" i="1" s="1"/>
  <c r="AD499" i="1" s="1"/>
  <c r="Z500" i="1"/>
  <c r="AA500" i="1" s="1"/>
  <c r="AD500" i="1" s="1"/>
  <c r="Z501" i="1"/>
  <c r="AA501" i="1" s="1"/>
  <c r="AD501" i="1" s="1"/>
  <c r="Z502" i="1"/>
  <c r="AA502" i="1" s="1"/>
  <c r="AD502" i="1" s="1"/>
  <c r="Z503" i="1"/>
  <c r="AA503" i="1" s="1"/>
  <c r="AD503" i="1" s="1"/>
  <c r="Z504" i="1"/>
  <c r="AA504" i="1" s="1"/>
  <c r="AD504" i="1" s="1"/>
  <c r="Z505" i="1"/>
  <c r="AA505" i="1" s="1"/>
  <c r="AD505" i="1" s="1"/>
  <c r="Z506" i="1"/>
  <c r="AA506" i="1" s="1"/>
  <c r="AD506" i="1" s="1"/>
  <c r="Z507" i="1"/>
  <c r="AA507" i="1" s="1"/>
  <c r="AD507" i="1" s="1"/>
  <c r="Z508" i="1"/>
  <c r="AA508" i="1" s="1"/>
  <c r="AD508" i="1" s="1"/>
  <c r="Z509" i="1"/>
  <c r="AA509" i="1" s="1"/>
  <c r="AD509" i="1" s="1"/>
  <c r="Z510" i="1"/>
  <c r="AA510" i="1" s="1"/>
  <c r="AD510" i="1" s="1"/>
  <c r="Z511" i="1"/>
  <c r="AA511" i="1" s="1"/>
  <c r="AD511" i="1" s="1"/>
  <c r="Z512" i="1"/>
  <c r="AA512" i="1" s="1"/>
  <c r="AD512" i="1" s="1"/>
  <c r="Z513" i="1"/>
  <c r="AA513" i="1" s="1"/>
  <c r="AD513" i="1" s="1"/>
  <c r="Z514" i="1"/>
  <c r="AA514" i="1" s="1"/>
  <c r="AD514" i="1" s="1"/>
  <c r="Z515" i="1"/>
  <c r="AA515" i="1" s="1"/>
  <c r="AD515" i="1" s="1"/>
  <c r="Z516" i="1"/>
  <c r="AA516" i="1" s="1"/>
  <c r="AD516" i="1" s="1"/>
  <c r="Z517" i="1"/>
  <c r="AA517" i="1" s="1"/>
  <c r="AD517" i="1" s="1"/>
  <c r="Z518" i="1"/>
  <c r="AA518" i="1" s="1"/>
  <c r="AD518" i="1" s="1"/>
  <c r="Z519" i="1"/>
  <c r="AA519" i="1" s="1"/>
  <c r="AD519" i="1" s="1"/>
  <c r="Z520" i="1"/>
  <c r="AA520" i="1" s="1"/>
  <c r="AD520" i="1" s="1"/>
  <c r="Z521" i="1"/>
  <c r="AA521" i="1" s="1"/>
  <c r="AD521" i="1" s="1"/>
  <c r="Z522" i="1"/>
  <c r="AA522" i="1" s="1"/>
  <c r="AD522" i="1" s="1"/>
  <c r="Z523" i="1"/>
  <c r="AA523" i="1" s="1"/>
  <c r="AD523" i="1" s="1"/>
  <c r="Z524" i="1"/>
  <c r="AA524" i="1" s="1"/>
  <c r="AD524" i="1" s="1"/>
  <c r="Z525" i="1"/>
  <c r="AA525" i="1" s="1"/>
  <c r="AD525" i="1" s="1"/>
  <c r="Z526" i="1"/>
  <c r="AA526" i="1" s="1"/>
  <c r="AD526" i="1" s="1"/>
  <c r="Z527" i="1"/>
  <c r="AA527" i="1" s="1"/>
  <c r="AD527" i="1" s="1"/>
  <c r="Z528" i="1"/>
  <c r="AA528" i="1" s="1"/>
  <c r="AD528" i="1" s="1"/>
  <c r="Z529" i="1"/>
  <c r="AA529" i="1" s="1"/>
  <c r="AD529" i="1" s="1"/>
  <c r="Z530" i="1"/>
  <c r="AA530" i="1" s="1"/>
  <c r="AD530" i="1" s="1"/>
  <c r="Z531" i="1"/>
  <c r="AA531" i="1" s="1"/>
  <c r="AD531" i="1" s="1"/>
  <c r="Z532" i="1"/>
  <c r="AA532" i="1" s="1"/>
  <c r="AD532" i="1" s="1"/>
  <c r="Z533" i="1"/>
  <c r="AA533" i="1" s="1"/>
  <c r="AD533" i="1" s="1"/>
  <c r="Z534" i="1"/>
  <c r="AA534" i="1" s="1"/>
  <c r="AD534" i="1" s="1"/>
  <c r="Z535" i="1"/>
  <c r="AA535" i="1" s="1"/>
  <c r="AD535" i="1" s="1"/>
  <c r="Z536" i="1"/>
  <c r="AA536" i="1" s="1"/>
  <c r="AD536" i="1" s="1"/>
  <c r="Z537" i="1"/>
  <c r="AA537" i="1" s="1"/>
  <c r="AD537" i="1" s="1"/>
  <c r="Z538" i="1"/>
  <c r="AA538" i="1" s="1"/>
  <c r="AD538" i="1" s="1"/>
  <c r="Z539" i="1"/>
  <c r="AA539" i="1" s="1"/>
  <c r="AD539" i="1" s="1"/>
  <c r="Z540" i="1"/>
  <c r="AA540" i="1" s="1"/>
  <c r="AD540" i="1" s="1"/>
  <c r="Z541" i="1"/>
  <c r="AA541" i="1" s="1"/>
  <c r="AD541" i="1" s="1"/>
  <c r="Z542" i="1"/>
  <c r="AA542" i="1" s="1"/>
  <c r="AD542" i="1" s="1"/>
  <c r="Z543" i="1"/>
  <c r="AA543" i="1" s="1"/>
  <c r="AD543" i="1" s="1"/>
  <c r="Z544" i="1"/>
  <c r="AA544" i="1" s="1"/>
  <c r="AD544" i="1" s="1"/>
  <c r="Z545" i="1"/>
  <c r="AA545" i="1" s="1"/>
  <c r="AD545" i="1" s="1"/>
  <c r="Z546" i="1"/>
  <c r="AA546" i="1" s="1"/>
  <c r="AD546" i="1" s="1"/>
  <c r="Z547" i="1"/>
  <c r="AA547" i="1" s="1"/>
  <c r="AD547" i="1" s="1"/>
  <c r="Z548" i="1"/>
  <c r="AA548" i="1" s="1"/>
  <c r="AD548" i="1" s="1"/>
  <c r="Z549" i="1"/>
  <c r="AA549" i="1" s="1"/>
  <c r="AD549" i="1" s="1"/>
  <c r="Z550" i="1"/>
  <c r="AA550" i="1" s="1"/>
  <c r="AD550" i="1" s="1"/>
  <c r="Z551" i="1"/>
  <c r="AA551" i="1" s="1"/>
  <c r="AD551" i="1" s="1"/>
  <c r="Z552" i="1"/>
  <c r="AA552" i="1" s="1"/>
  <c r="AD552" i="1" s="1"/>
  <c r="Z553" i="1"/>
  <c r="AA553" i="1" s="1"/>
  <c r="AD553" i="1" s="1"/>
  <c r="Z554" i="1"/>
  <c r="AA554" i="1" s="1"/>
  <c r="AD554" i="1" s="1"/>
  <c r="Z555" i="1"/>
  <c r="AA555" i="1" s="1"/>
  <c r="AD555" i="1" s="1"/>
  <c r="Z556" i="1"/>
  <c r="AA556" i="1" s="1"/>
  <c r="AD556" i="1" s="1"/>
  <c r="Z557" i="1"/>
  <c r="AA557" i="1" s="1"/>
  <c r="AD557" i="1" s="1"/>
  <c r="Z558" i="1"/>
  <c r="AA558" i="1" s="1"/>
  <c r="AD558" i="1" s="1"/>
  <c r="Z559" i="1"/>
  <c r="AA559" i="1" s="1"/>
  <c r="AD559" i="1" s="1"/>
  <c r="Z560" i="1"/>
  <c r="AA560" i="1" s="1"/>
  <c r="AD560" i="1" s="1"/>
  <c r="Z561" i="1"/>
  <c r="AA561" i="1" s="1"/>
  <c r="AD561" i="1" s="1"/>
  <c r="Z562" i="1"/>
  <c r="AA562" i="1" s="1"/>
  <c r="AD562" i="1" s="1"/>
  <c r="Z563" i="1"/>
  <c r="AA563" i="1" s="1"/>
  <c r="AD563" i="1" s="1"/>
  <c r="Z564" i="1"/>
  <c r="AA564" i="1" s="1"/>
  <c r="AD564" i="1" s="1"/>
  <c r="Z565" i="1"/>
  <c r="AA565" i="1" s="1"/>
  <c r="AD565" i="1" s="1"/>
  <c r="Z566" i="1"/>
  <c r="AA566" i="1" s="1"/>
  <c r="AD566" i="1" s="1"/>
  <c r="Z567" i="1"/>
  <c r="AA567" i="1" s="1"/>
  <c r="AD567" i="1" s="1"/>
  <c r="Z568" i="1"/>
  <c r="AA568" i="1" s="1"/>
  <c r="AD568" i="1" s="1"/>
  <c r="Z569" i="1"/>
  <c r="AA569" i="1" s="1"/>
  <c r="AD569" i="1" s="1"/>
  <c r="Z570" i="1"/>
  <c r="AA570" i="1" s="1"/>
  <c r="AD570" i="1" s="1"/>
  <c r="Z571" i="1"/>
  <c r="AA571" i="1" s="1"/>
  <c r="AD571" i="1" s="1"/>
  <c r="Z572" i="1"/>
  <c r="AA572" i="1" s="1"/>
  <c r="AD572" i="1" s="1"/>
  <c r="Z573" i="1"/>
  <c r="AA573" i="1" s="1"/>
  <c r="AD573" i="1" s="1"/>
  <c r="Z574" i="1"/>
  <c r="AA574" i="1" s="1"/>
  <c r="AD574" i="1" s="1"/>
  <c r="Z575" i="1"/>
  <c r="AA575" i="1" s="1"/>
  <c r="AD575" i="1" s="1"/>
  <c r="Z576" i="1"/>
  <c r="AA576" i="1" s="1"/>
  <c r="AD576" i="1" s="1"/>
  <c r="Z577" i="1"/>
  <c r="AA577" i="1" s="1"/>
  <c r="AD577" i="1" s="1"/>
  <c r="Z578" i="1"/>
  <c r="AA578" i="1" s="1"/>
  <c r="AD578" i="1" s="1"/>
  <c r="Z579" i="1"/>
  <c r="AA579" i="1" s="1"/>
  <c r="AD579" i="1" s="1"/>
  <c r="Z580" i="1"/>
  <c r="AA580" i="1" s="1"/>
  <c r="AD580" i="1" s="1"/>
  <c r="Z581" i="1"/>
  <c r="AA581" i="1" s="1"/>
  <c r="AD581" i="1" s="1"/>
  <c r="Z582" i="1"/>
  <c r="AA582" i="1" s="1"/>
  <c r="AD582" i="1" s="1"/>
  <c r="Z583" i="1"/>
  <c r="AA583" i="1" s="1"/>
  <c r="AD583" i="1" s="1"/>
  <c r="Z584" i="1"/>
  <c r="AA584" i="1" s="1"/>
  <c r="AD584" i="1" s="1"/>
  <c r="AB584" i="1" s="1"/>
  <c r="Z585" i="1"/>
  <c r="AA585" i="1" s="1"/>
  <c r="AD585" i="1" s="1"/>
  <c r="Z586" i="1"/>
  <c r="AA586" i="1" s="1"/>
  <c r="AD586" i="1" s="1"/>
  <c r="Z587" i="1"/>
  <c r="AA587" i="1" s="1"/>
  <c r="AD587" i="1" s="1"/>
  <c r="Z588" i="1"/>
  <c r="AA588" i="1" s="1"/>
  <c r="AD588" i="1" s="1"/>
  <c r="Z589" i="1"/>
  <c r="AA589" i="1" s="1"/>
  <c r="AD589" i="1" s="1"/>
  <c r="Z590" i="1"/>
  <c r="AA590" i="1" s="1"/>
  <c r="AD590" i="1" s="1"/>
  <c r="Z591" i="1"/>
  <c r="AA591" i="1" s="1"/>
  <c r="AD591" i="1" s="1"/>
  <c r="Z592" i="1"/>
  <c r="AA592" i="1" s="1"/>
  <c r="AD592" i="1" s="1"/>
  <c r="Z593" i="1"/>
  <c r="AA593" i="1" s="1"/>
  <c r="AD593" i="1" s="1"/>
  <c r="Z594" i="1"/>
  <c r="AA594" i="1" s="1"/>
  <c r="AD594" i="1" s="1"/>
  <c r="Z595" i="1"/>
  <c r="AA595" i="1" s="1"/>
  <c r="AD595" i="1" s="1"/>
  <c r="Z596" i="1"/>
  <c r="AA596" i="1" s="1"/>
  <c r="AD596" i="1" s="1"/>
  <c r="Z597" i="1"/>
  <c r="AA597" i="1" s="1"/>
  <c r="AD597" i="1" s="1"/>
  <c r="Z598" i="1"/>
  <c r="AA598" i="1" s="1"/>
  <c r="AD598" i="1" s="1"/>
  <c r="Z599" i="1"/>
  <c r="AA599" i="1" s="1"/>
  <c r="AD599" i="1" s="1"/>
  <c r="Z600" i="1"/>
  <c r="AA600" i="1" s="1"/>
  <c r="AD600" i="1" s="1"/>
  <c r="Z601" i="1"/>
  <c r="AA601" i="1" s="1"/>
  <c r="AD601" i="1" s="1"/>
  <c r="Z602" i="1"/>
  <c r="AA602" i="1" s="1"/>
  <c r="AD602" i="1" s="1"/>
  <c r="Z603" i="1"/>
  <c r="AA603" i="1" s="1"/>
  <c r="AD603" i="1" s="1"/>
  <c r="Z4" i="1"/>
  <c r="AA4" i="1" s="1"/>
  <c r="AD4" i="1" s="1"/>
  <c r="AB576" i="1" l="1"/>
  <c r="AB568" i="1"/>
  <c r="AB560" i="1"/>
  <c r="AB552" i="1"/>
  <c r="AB544" i="1"/>
  <c r="AB520" i="1"/>
  <c r="AB488" i="1"/>
  <c r="AB456" i="1"/>
  <c r="AB424" i="1"/>
  <c r="AB392" i="1"/>
  <c r="AB360" i="1"/>
  <c r="AB328" i="1"/>
  <c r="AB296" i="1"/>
  <c r="AB365" i="1"/>
  <c r="AB240" i="1"/>
  <c r="AB232" i="1"/>
  <c r="AB168" i="1"/>
  <c r="AB112" i="1"/>
  <c r="AB104" i="1"/>
  <c r="AB48" i="1"/>
  <c r="AB40" i="1"/>
  <c r="AB557" i="1"/>
  <c r="AB525" i="1"/>
  <c r="AB461" i="1"/>
  <c r="AB429" i="1"/>
  <c r="AB397" i="1"/>
  <c r="AB333" i="1"/>
  <c r="AB301" i="1"/>
  <c r="AB600" i="1"/>
  <c r="AB592" i="1"/>
  <c r="AB589" i="1"/>
  <c r="AB536" i="1"/>
  <c r="AB582" i="1"/>
  <c r="AB550" i="1"/>
  <c r="AB534" i="1"/>
  <c r="AB510" i="1"/>
  <c r="AB494" i="1"/>
  <c r="AB478" i="1"/>
  <c r="AB462" i="1"/>
  <c r="AB446" i="1"/>
  <c r="AB422" i="1"/>
  <c r="AB406" i="1"/>
  <c r="AB390" i="1"/>
  <c r="AB374" i="1"/>
  <c r="AB358" i="1"/>
  <c r="AB342" i="1"/>
  <c r="AB334" i="1"/>
  <c r="AB326" i="1"/>
  <c r="AB318" i="1"/>
  <c r="AB302" i="1"/>
  <c r="AB493" i="1"/>
  <c r="AB176" i="1"/>
  <c r="AB581" i="1"/>
  <c r="AB565" i="1"/>
  <c r="AB533" i="1"/>
  <c r="AB509" i="1"/>
  <c r="AB485" i="1"/>
  <c r="AB437" i="1"/>
  <c r="AB405" i="1"/>
  <c r="AB389" i="1"/>
  <c r="AB341" i="1"/>
  <c r="AB317" i="1"/>
  <c r="AB285" i="1"/>
  <c r="AB261" i="1"/>
  <c r="AB245" i="1"/>
  <c r="AB221" i="1"/>
  <c r="AB205" i="1"/>
  <c r="AB189" i="1"/>
  <c r="AB165" i="1"/>
  <c r="AB157" i="1"/>
  <c r="AB149" i="1"/>
  <c r="AB141" i="1"/>
  <c r="AB133" i="1"/>
  <c r="AB125" i="1"/>
  <c r="AB117" i="1"/>
  <c r="AB109" i="1"/>
  <c r="AB4" i="1"/>
  <c r="AB596" i="1"/>
  <c r="AB588" i="1"/>
  <c r="AB580" i="1"/>
  <c r="AB572" i="1"/>
  <c r="AB574" i="1"/>
  <c r="AB526" i="1"/>
  <c r="AB438" i="1"/>
  <c r="AB310" i="1"/>
  <c r="AB549" i="1"/>
  <c r="AB477" i="1"/>
  <c r="AB453" i="1"/>
  <c r="AB413" i="1"/>
  <c r="AB381" i="1"/>
  <c r="AB357" i="1"/>
  <c r="AB325" i="1"/>
  <c r="AB293" i="1"/>
  <c r="AB269" i="1"/>
  <c r="AB237" i="1"/>
  <c r="AB181" i="1"/>
  <c r="AB587" i="1"/>
  <c r="AB571" i="1"/>
  <c r="AB547" i="1"/>
  <c r="AB539" i="1"/>
  <c r="AB531" i="1"/>
  <c r="AB523" i="1"/>
  <c r="AB598" i="1"/>
  <c r="AB566" i="1"/>
  <c r="AB542" i="1"/>
  <c r="AB518" i="1"/>
  <c r="AB502" i="1"/>
  <c r="AB486" i="1"/>
  <c r="AB470" i="1"/>
  <c r="AB454" i="1"/>
  <c r="AB430" i="1"/>
  <c r="AB414" i="1"/>
  <c r="AB398" i="1"/>
  <c r="AB382" i="1"/>
  <c r="AB366" i="1"/>
  <c r="AB350" i="1"/>
  <c r="AB294" i="1"/>
  <c r="AB597" i="1"/>
  <c r="AB573" i="1"/>
  <c r="AB541" i="1"/>
  <c r="AB517" i="1"/>
  <c r="AB501" i="1"/>
  <c r="AB469" i="1"/>
  <c r="AB445" i="1"/>
  <c r="AB421" i="1"/>
  <c r="AB373" i="1"/>
  <c r="AB349" i="1"/>
  <c r="AB309" i="1"/>
  <c r="AB277" i="1"/>
  <c r="AB253" i="1"/>
  <c r="AB229" i="1"/>
  <c r="AB213" i="1"/>
  <c r="AB197" i="1"/>
  <c r="AB173" i="1"/>
  <c r="AB603" i="1"/>
  <c r="AB595" i="1"/>
  <c r="AB579" i="1"/>
  <c r="AB563" i="1"/>
  <c r="AB555" i="1"/>
  <c r="AB602" i="1"/>
  <c r="AB594" i="1"/>
  <c r="AB586" i="1"/>
  <c r="AB578" i="1"/>
  <c r="AB570" i="1"/>
  <c r="AB562" i="1"/>
  <c r="AB554" i="1"/>
  <c r="AB546" i="1"/>
  <c r="AB538" i="1"/>
  <c r="AB530" i="1"/>
  <c r="AB522" i="1"/>
  <c r="AB514" i="1"/>
  <c r="AB506" i="1"/>
  <c r="AB498" i="1"/>
  <c r="AB590" i="1"/>
  <c r="AB558" i="1"/>
  <c r="AB601" i="1"/>
  <c r="AB593" i="1"/>
  <c r="AB585" i="1"/>
  <c r="AB577" i="1"/>
  <c r="AB569" i="1"/>
  <c r="AB561" i="1"/>
  <c r="AB553" i="1"/>
  <c r="AB545" i="1"/>
  <c r="AB537" i="1"/>
  <c r="AB529" i="1"/>
  <c r="AB521" i="1"/>
  <c r="AB513" i="1"/>
  <c r="AB505" i="1"/>
  <c r="AB497" i="1"/>
  <c r="AB489" i="1"/>
  <c r="AB481" i="1"/>
  <c r="AB473" i="1"/>
  <c r="AB465" i="1"/>
  <c r="AB457" i="1"/>
  <c r="AB449" i="1"/>
  <c r="AB441" i="1"/>
  <c r="AB433" i="1"/>
  <c r="AB425" i="1"/>
  <c r="AB417" i="1"/>
  <c r="AB409" i="1"/>
  <c r="AB401" i="1"/>
  <c r="AB393" i="1"/>
  <c r="AB385" i="1"/>
  <c r="AB377" i="1"/>
  <c r="AB369" i="1"/>
  <c r="AB361" i="1"/>
  <c r="AB353" i="1"/>
  <c r="AB345" i="1"/>
  <c r="AB337" i="1"/>
  <c r="AB329" i="1"/>
  <c r="AB321" i="1"/>
  <c r="AB313" i="1"/>
  <c r="AB305" i="1"/>
  <c r="AB297" i="1"/>
  <c r="AB289" i="1"/>
  <c r="AB281" i="1"/>
  <c r="AB273" i="1"/>
  <c r="AB265" i="1"/>
  <c r="AB257" i="1"/>
  <c r="AB249" i="1"/>
  <c r="AB241" i="1"/>
  <c r="AB233" i="1"/>
  <c r="AB225" i="1"/>
  <c r="AB217" i="1"/>
  <c r="AB209" i="1"/>
  <c r="AB201" i="1"/>
  <c r="AB193" i="1"/>
  <c r="AB185" i="1"/>
  <c r="AB177" i="1"/>
  <c r="AB169" i="1"/>
  <c r="AB161" i="1"/>
  <c r="AB153" i="1"/>
  <c r="AB145" i="1"/>
  <c r="AB137" i="1"/>
  <c r="AB129" i="1"/>
  <c r="AB121" i="1"/>
  <c r="AB113" i="1"/>
  <c r="AB105" i="1"/>
  <c r="AB97" i="1"/>
  <c r="AB89" i="1"/>
  <c r="AB81" i="1"/>
  <c r="AB73" i="1"/>
  <c r="AB65" i="1"/>
  <c r="AB57" i="1"/>
  <c r="AB49" i="1"/>
  <c r="AB41" i="1"/>
  <c r="AB33" i="1"/>
  <c r="AB25" i="1"/>
  <c r="AB17" i="1"/>
  <c r="AB9" i="1"/>
  <c r="AB512" i="1"/>
  <c r="AB496" i="1"/>
  <c r="AB472" i="1"/>
  <c r="AB448" i="1"/>
  <c r="AB432" i="1"/>
  <c r="AB408" i="1"/>
  <c r="AB384" i="1"/>
  <c r="AB368" i="1"/>
  <c r="AB344" i="1"/>
  <c r="AB320" i="1"/>
  <c r="AB312" i="1"/>
  <c r="AB304" i="1"/>
  <c r="AB288" i="1"/>
  <c r="AB280" i="1"/>
  <c r="AB272" i="1"/>
  <c r="AB264" i="1"/>
  <c r="AB256" i="1"/>
  <c r="AB248" i="1"/>
  <c r="AB224" i="1"/>
  <c r="AB216" i="1"/>
  <c r="AB208" i="1"/>
  <c r="AB200" i="1"/>
  <c r="AB192" i="1"/>
  <c r="AB184" i="1"/>
  <c r="AB160" i="1"/>
  <c r="AB152" i="1"/>
  <c r="AB144" i="1"/>
  <c r="AB136" i="1"/>
  <c r="AB128" i="1"/>
  <c r="AB120" i="1"/>
  <c r="AB96" i="1"/>
  <c r="AB88" i="1"/>
  <c r="AB80" i="1"/>
  <c r="AB72" i="1"/>
  <c r="AB64" i="1"/>
  <c r="AB56" i="1"/>
  <c r="AB32" i="1"/>
  <c r="AB24" i="1"/>
  <c r="AB16" i="1"/>
  <c r="AB8" i="1"/>
  <c r="AB528" i="1"/>
  <c r="AB504" i="1"/>
  <c r="AB480" i="1"/>
  <c r="AB464" i="1"/>
  <c r="AB440" i="1"/>
  <c r="AB416" i="1"/>
  <c r="AB400" i="1"/>
  <c r="AB376" i="1"/>
  <c r="AB352" i="1"/>
  <c r="AB336" i="1"/>
  <c r="AB599" i="1"/>
  <c r="AB591" i="1"/>
  <c r="AB583" i="1"/>
  <c r="AB575" i="1"/>
  <c r="AB567" i="1"/>
  <c r="AB559" i="1"/>
  <c r="AB551" i="1"/>
  <c r="AB543" i="1"/>
  <c r="AB535" i="1"/>
  <c r="AB527" i="1"/>
  <c r="AB519" i="1"/>
  <c r="AB511" i="1"/>
  <c r="AB503" i="1"/>
  <c r="AB495" i="1"/>
  <c r="AB487" i="1"/>
  <c r="AB479" i="1"/>
  <c r="AB471" i="1"/>
  <c r="AB463" i="1"/>
  <c r="AB455" i="1"/>
  <c r="AB447" i="1"/>
  <c r="AB439" i="1"/>
  <c r="AB431" i="1"/>
  <c r="AB423" i="1"/>
  <c r="AB415" i="1"/>
  <c r="AB407" i="1"/>
  <c r="AB399" i="1"/>
  <c r="AB391" i="1"/>
  <c r="AB383" i="1"/>
  <c r="AB375" i="1"/>
  <c r="AB367" i="1"/>
  <c r="AB359" i="1"/>
  <c r="AB351" i="1"/>
  <c r="AB343" i="1"/>
  <c r="AB335" i="1"/>
  <c r="AB327" i="1"/>
  <c r="AB319" i="1"/>
  <c r="AB311" i="1"/>
  <c r="AB303" i="1"/>
  <c r="AB295" i="1"/>
  <c r="AB287" i="1"/>
  <c r="AB279" i="1"/>
  <c r="AB271" i="1"/>
  <c r="AB263" i="1"/>
  <c r="AB255" i="1"/>
  <c r="AB247" i="1"/>
  <c r="AB239" i="1"/>
  <c r="AB231" i="1"/>
  <c r="AB223" i="1"/>
  <c r="AB215" i="1"/>
  <c r="AB207" i="1"/>
  <c r="AB199" i="1"/>
  <c r="AB191" i="1"/>
  <c r="AB183" i="1"/>
  <c r="AB175" i="1"/>
  <c r="AB167" i="1"/>
  <c r="AB159" i="1"/>
  <c r="AB151" i="1"/>
  <c r="AB143" i="1"/>
  <c r="AB135" i="1"/>
  <c r="AB127" i="1"/>
  <c r="AB119" i="1"/>
  <c r="AB111" i="1"/>
  <c r="AB103" i="1"/>
  <c r="AB95" i="1"/>
  <c r="AB87" i="1"/>
  <c r="AB79" i="1"/>
  <c r="AB71" i="1"/>
  <c r="AB63" i="1"/>
  <c r="AB55" i="1"/>
  <c r="AB47" i="1"/>
  <c r="AB39" i="1"/>
  <c r="AB31" i="1"/>
  <c r="AB23" i="1"/>
  <c r="AB15" i="1"/>
  <c r="AB7" i="1"/>
  <c r="AB286" i="1"/>
  <c r="AB278" i="1"/>
  <c r="AB270" i="1"/>
  <c r="AB262" i="1"/>
  <c r="AB254" i="1"/>
  <c r="AB246" i="1"/>
  <c r="AB238" i="1"/>
  <c r="AB230" i="1"/>
  <c r="AB222" i="1"/>
  <c r="AB214" i="1"/>
  <c r="AB206" i="1"/>
  <c r="AB198" i="1"/>
  <c r="AB190" i="1"/>
  <c r="AB182" i="1"/>
  <c r="AB174" i="1"/>
  <c r="AB166" i="1"/>
  <c r="AB158" i="1"/>
  <c r="AB150" i="1"/>
  <c r="AB142" i="1"/>
  <c r="AB134" i="1"/>
  <c r="AB126" i="1"/>
  <c r="AB118" i="1"/>
  <c r="AB110" i="1"/>
  <c r="AB102" i="1"/>
  <c r="AB94" i="1"/>
  <c r="AB86" i="1"/>
  <c r="AB78" i="1"/>
  <c r="AB70" i="1"/>
  <c r="AB62" i="1"/>
  <c r="AB54" i="1"/>
  <c r="AB46" i="1"/>
  <c r="AB38" i="1"/>
  <c r="AB30" i="1"/>
  <c r="AB22" i="1"/>
  <c r="AB14" i="1"/>
  <c r="AB6" i="1"/>
  <c r="AB101" i="1"/>
  <c r="AB93" i="1"/>
  <c r="AB85" i="1"/>
  <c r="AB77" i="1"/>
  <c r="AB69" i="1"/>
  <c r="AB61" i="1"/>
  <c r="AB53" i="1"/>
  <c r="AB45" i="1"/>
  <c r="AB37" i="1"/>
  <c r="AB29" i="1"/>
  <c r="AB21" i="1"/>
  <c r="AB13" i="1"/>
  <c r="AB5" i="1"/>
  <c r="AB564" i="1"/>
  <c r="AB556" i="1"/>
  <c r="AB548" i="1"/>
  <c r="AB540" i="1"/>
  <c r="AB532" i="1"/>
  <c r="AB524" i="1"/>
  <c r="AB516" i="1"/>
  <c r="AB508" i="1"/>
  <c r="AB500" i="1"/>
  <c r="AB492" i="1"/>
  <c r="AB484" i="1"/>
  <c r="AB476" i="1"/>
  <c r="AB468" i="1"/>
  <c r="AB460" i="1"/>
  <c r="AB452" i="1"/>
  <c r="AB444" i="1"/>
  <c r="AB436" i="1"/>
  <c r="AB428" i="1"/>
  <c r="AB420" i="1"/>
  <c r="AB412" i="1"/>
  <c r="AB404" i="1"/>
  <c r="AB396" i="1"/>
  <c r="AB388" i="1"/>
  <c r="AB380" i="1"/>
  <c r="AB372" i="1"/>
  <c r="AB364" i="1"/>
  <c r="AB356" i="1"/>
  <c r="AB348" i="1"/>
  <c r="AB340" i="1"/>
  <c r="AB332" i="1"/>
  <c r="AB324" i="1"/>
  <c r="AB316" i="1"/>
  <c r="AB308" i="1"/>
  <c r="AB300" i="1"/>
  <c r="AB292" i="1"/>
  <c r="AB284" i="1"/>
  <c r="AB276" i="1"/>
  <c r="AB268" i="1"/>
  <c r="AB260" i="1"/>
  <c r="AB252" i="1"/>
  <c r="AB244" i="1"/>
  <c r="AB236" i="1"/>
  <c r="AB228" i="1"/>
  <c r="AB220" i="1"/>
  <c r="AB212" i="1"/>
  <c r="AB204" i="1"/>
  <c r="AB196" i="1"/>
  <c r="AB188" i="1"/>
  <c r="AB180" i="1"/>
  <c r="AB172" i="1"/>
  <c r="AB164" i="1"/>
  <c r="AB156" i="1"/>
  <c r="AB148" i="1"/>
  <c r="AB140" i="1"/>
  <c r="AB132" i="1"/>
  <c r="AB124" i="1"/>
  <c r="AB116" i="1"/>
  <c r="AB108" i="1"/>
  <c r="AB100" i="1"/>
  <c r="AB92" i="1"/>
  <c r="AB84" i="1"/>
  <c r="AB76" i="1"/>
  <c r="AB68" i="1"/>
  <c r="AB60" i="1"/>
  <c r="AB52" i="1"/>
  <c r="AB44" i="1"/>
  <c r="AB36" i="1"/>
  <c r="AB28" i="1"/>
  <c r="AB20" i="1"/>
  <c r="AB12" i="1"/>
  <c r="AB515" i="1"/>
  <c r="AB507" i="1"/>
  <c r="AB499" i="1"/>
  <c r="AB491" i="1"/>
  <c r="AB483" i="1"/>
  <c r="AB475" i="1"/>
  <c r="AB467" i="1"/>
  <c r="AB459" i="1"/>
  <c r="AB451" i="1"/>
  <c r="AB443" i="1"/>
  <c r="AB435" i="1"/>
  <c r="AB427" i="1"/>
  <c r="AB419" i="1"/>
  <c r="AB411" i="1"/>
  <c r="AB403" i="1"/>
  <c r="AB395" i="1"/>
  <c r="AB387" i="1"/>
  <c r="AB379" i="1"/>
  <c r="AB371" i="1"/>
  <c r="AB363" i="1"/>
  <c r="AB355" i="1"/>
  <c r="AB347" i="1"/>
  <c r="AB339" i="1"/>
  <c r="AB331" i="1"/>
  <c r="AB323" i="1"/>
  <c r="AB315" i="1"/>
  <c r="AB307" i="1"/>
  <c r="AB299" i="1"/>
  <c r="AB291" i="1"/>
  <c r="AB283" i="1"/>
  <c r="AB275" i="1"/>
  <c r="AB267" i="1"/>
  <c r="AB259" i="1"/>
  <c r="AB251" i="1"/>
  <c r="AB243" i="1"/>
  <c r="AB235" i="1"/>
  <c r="AB227" i="1"/>
  <c r="AB219" i="1"/>
  <c r="AB211" i="1"/>
  <c r="AB203" i="1"/>
  <c r="AB195" i="1"/>
  <c r="AB187" i="1"/>
  <c r="AB179" i="1"/>
  <c r="AB171" i="1"/>
  <c r="AB163" i="1"/>
  <c r="AB155" i="1"/>
  <c r="AB147" i="1"/>
  <c r="AB139" i="1"/>
  <c r="AB131" i="1"/>
  <c r="AB123" i="1"/>
  <c r="AB115" i="1"/>
  <c r="AB107" i="1"/>
  <c r="AB99" i="1"/>
  <c r="AB91" i="1"/>
  <c r="AB83" i="1"/>
  <c r="AB75" i="1"/>
  <c r="AB67" i="1"/>
  <c r="AB59" i="1"/>
  <c r="AB51" i="1"/>
  <c r="AB43" i="1"/>
  <c r="AB35" i="1"/>
  <c r="AB27" i="1"/>
  <c r="AB19" i="1"/>
  <c r="AB11" i="1"/>
  <c r="AB490" i="1"/>
  <c r="AB482" i="1"/>
  <c r="AB474" i="1"/>
  <c r="AB466" i="1"/>
  <c r="AB458" i="1"/>
  <c r="AB450" i="1"/>
  <c r="AB442" i="1"/>
  <c r="AB434" i="1"/>
  <c r="AB426" i="1"/>
  <c r="AB418" i="1"/>
  <c r="AB410" i="1"/>
  <c r="AB402" i="1"/>
  <c r="AB394" i="1"/>
  <c r="AB386" i="1"/>
  <c r="AB378" i="1"/>
  <c r="AB370" i="1"/>
  <c r="AB362" i="1"/>
  <c r="AB354" i="1"/>
  <c r="AB346" i="1"/>
  <c r="AB338" i="1"/>
  <c r="AB330" i="1"/>
  <c r="AB322" i="1"/>
  <c r="AB314" i="1"/>
  <c r="AB306" i="1"/>
  <c r="AB298" i="1"/>
  <c r="AB290" i="1"/>
  <c r="AB282" i="1"/>
  <c r="AB274" i="1"/>
  <c r="AB266" i="1"/>
  <c r="AB258" i="1"/>
  <c r="AB250" i="1"/>
  <c r="AB242" i="1"/>
  <c r="AB234" i="1"/>
  <c r="AB226" i="1"/>
  <c r="AB218" i="1"/>
  <c r="AB210" i="1"/>
  <c r="AB202" i="1"/>
  <c r="AB194" i="1"/>
  <c r="AB186" i="1"/>
  <c r="AB178" i="1"/>
  <c r="AB170" i="1"/>
  <c r="AB162" i="1"/>
  <c r="AB154" i="1"/>
  <c r="AB146" i="1"/>
  <c r="AB138" i="1"/>
  <c r="AB130" i="1"/>
  <c r="AB122" i="1"/>
  <c r="AB114" i="1"/>
  <c r="AB106" i="1"/>
  <c r="AB98" i="1"/>
  <c r="AB90" i="1"/>
  <c r="AB82" i="1"/>
  <c r="AB74" i="1"/>
  <c r="AB66" i="1"/>
  <c r="AB58" i="1"/>
  <c r="AB50" i="1"/>
  <c r="AB42" i="1"/>
  <c r="AB34" i="1"/>
  <c r="AB26" i="1"/>
  <c r="AB18" i="1"/>
  <c r="AB10" i="1"/>
  <c r="S8" i="1" l="1"/>
  <c r="S9" i="1"/>
  <c r="S10" i="1"/>
  <c r="X23" i="1"/>
  <c r="AC23" i="1" s="1"/>
  <c r="X24" i="1"/>
  <c r="AC24" i="1" s="1"/>
  <c r="X25" i="1"/>
  <c r="AC25" i="1" s="1"/>
  <c r="X26" i="1"/>
  <c r="AC26" i="1" s="1"/>
  <c r="X27" i="1"/>
  <c r="AC27" i="1" s="1"/>
  <c r="X28" i="1"/>
  <c r="AC28" i="1" s="1"/>
  <c r="X29" i="1"/>
  <c r="AC29" i="1" s="1"/>
  <c r="X30" i="1"/>
  <c r="AC30" i="1" s="1"/>
  <c r="X31" i="1"/>
  <c r="AC31" i="1" s="1"/>
  <c r="X32" i="1"/>
  <c r="AC32" i="1" s="1"/>
  <c r="X33" i="1"/>
  <c r="AC33" i="1" s="1"/>
  <c r="X34" i="1"/>
  <c r="AC34" i="1" s="1"/>
  <c r="X35" i="1"/>
  <c r="AC35" i="1" s="1"/>
  <c r="X36" i="1"/>
  <c r="AC36" i="1" s="1"/>
  <c r="X37" i="1"/>
  <c r="AC37" i="1" s="1"/>
  <c r="X38" i="1"/>
  <c r="AC38" i="1" s="1"/>
  <c r="X39" i="1"/>
  <c r="AC39" i="1" s="1"/>
  <c r="X40" i="1"/>
  <c r="AC40" i="1" s="1"/>
  <c r="X41" i="1"/>
  <c r="AC41" i="1" s="1"/>
  <c r="X42" i="1"/>
  <c r="AC42" i="1" s="1"/>
  <c r="X43" i="1"/>
  <c r="AC43" i="1" s="1"/>
  <c r="X44" i="1"/>
  <c r="AC44" i="1" s="1"/>
  <c r="X45" i="1"/>
  <c r="AC45" i="1" s="1"/>
  <c r="X46" i="1"/>
  <c r="AC46" i="1" s="1"/>
  <c r="X47" i="1"/>
  <c r="AC47" i="1" s="1"/>
  <c r="X48" i="1"/>
  <c r="AC48" i="1" s="1"/>
  <c r="X49" i="1"/>
  <c r="AC49" i="1" s="1"/>
  <c r="X50" i="1"/>
  <c r="AC50" i="1" s="1"/>
  <c r="X51" i="1"/>
  <c r="AC51" i="1" s="1"/>
  <c r="X52" i="1"/>
  <c r="AC52" i="1" s="1"/>
  <c r="X53" i="1"/>
  <c r="AC53" i="1" s="1"/>
  <c r="X54" i="1"/>
  <c r="AC54" i="1" s="1"/>
  <c r="X55" i="1"/>
  <c r="AC55" i="1" s="1"/>
  <c r="X56" i="1"/>
  <c r="AC56" i="1" s="1"/>
  <c r="X57" i="1"/>
  <c r="AC57" i="1" s="1"/>
  <c r="X58" i="1"/>
  <c r="AC58" i="1" s="1"/>
  <c r="X59" i="1"/>
  <c r="AC59" i="1" s="1"/>
  <c r="X60" i="1"/>
  <c r="AC60" i="1" s="1"/>
  <c r="X61" i="1"/>
  <c r="AC61" i="1" s="1"/>
  <c r="X62" i="1"/>
  <c r="AC62" i="1" s="1"/>
  <c r="X63" i="1"/>
  <c r="AC63" i="1" s="1"/>
  <c r="X64" i="1"/>
  <c r="AC64" i="1" s="1"/>
  <c r="X65" i="1"/>
  <c r="AC65" i="1" s="1"/>
  <c r="X66" i="1"/>
  <c r="AC66" i="1" s="1"/>
  <c r="X67" i="1"/>
  <c r="AC67" i="1" s="1"/>
  <c r="X68" i="1"/>
  <c r="AC68" i="1" s="1"/>
  <c r="X69" i="1"/>
  <c r="AC69" i="1" s="1"/>
  <c r="X70" i="1"/>
  <c r="AC70" i="1" s="1"/>
  <c r="X71" i="1"/>
  <c r="AC71" i="1" s="1"/>
  <c r="X72" i="1"/>
  <c r="AC72" i="1" s="1"/>
  <c r="X73" i="1"/>
  <c r="AC73" i="1" s="1"/>
  <c r="X74" i="1"/>
  <c r="AC74" i="1" s="1"/>
  <c r="X75" i="1"/>
  <c r="AC75" i="1" s="1"/>
  <c r="X76" i="1"/>
  <c r="AC76" i="1" s="1"/>
  <c r="X77" i="1"/>
  <c r="AC77" i="1" s="1"/>
  <c r="X78" i="1"/>
  <c r="AC78" i="1" s="1"/>
  <c r="X79" i="1"/>
  <c r="AC79" i="1" s="1"/>
  <c r="X80" i="1"/>
  <c r="AC80" i="1" s="1"/>
  <c r="X81" i="1"/>
  <c r="AC81" i="1" s="1"/>
  <c r="X82" i="1"/>
  <c r="AC82" i="1" s="1"/>
  <c r="X83" i="1"/>
  <c r="AC83" i="1" s="1"/>
  <c r="X84" i="1"/>
  <c r="AC84" i="1" s="1"/>
  <c r="X85" i="1"/>
  <c r="AC85" i="1" s="1"/>
  <c r="X86" i="1"/>
  <c r="AC86" i="1" s="1"/>
  <c r="X87" i="1"/>
  <c r="AC87" i="1" s="1"/>
  <c r="X88" i="1"/>
  <c r="AC88" i="1" s="1"/>
  <c r="X89" i="1"/>
  <c r="AC89" i="1" s="1"/>
  <c r="X90" i="1"/>
  <c r="AC90" i="1" s="1"/>
  <c r="X91" i="1"/>
  <c r="AC91" i="1" s="1"/>
  <c r="X92" i="1"/>
  <c r="AC92" i="1" s="1"/>
  <c r="X93" i="1"/>
  <c r="AC93" i="1" s="1"/>
  <c r="X94" i="1"/>
  <c r="AC94" i="1" s="1"/>
  <c r="X95" i="1"/>
  <c r="AC95" i="1" s="1"/>
  <c r="X96" i="1"/>
  <c r="AC96" i="1" s="1"/>
  <c r="X97" i="1"/>
  <c r="AC97" i="1" s="1"/>
  <c r="X98" i="1"/>
  <c r="AC98" i="1" s="1"/>
  <c r="X99" i="1"/>
  <c r="AC99" i="1" s="1"/>
  <c r="X100" i="1"/>
  <c r="AC100" i="1" s="1"/>
  <c r="X101" i="1"/>
  <c r="AC101" i="1" s="1"/>
  <c r="X102" i="1"/>
  <c r="AC102" i="1" s="1"/>
  <c r="X103" i="1"/>
  <c r="AC103" i="1" s="1"/>
  <c r="X104" i="1"/>
  <c r="AC104" i="1" s="1"/>
  <c r="X105" i="1"/>
  <c r="AC105" i="1" s="1"/>
  <c r="X106" i="1"/>
  <c r="AC106" i="1" s="1"/>
  <c r="X107" i="1"/>
  <c r="AC107" i="1" s="1"/>
  <c r="X108" i="1"/>
  <c r="AC108" i="1" s="1"/>
  <c r="X109" i="1"/>
  <c r="AC109" i="1" s="1"/>
  <c r="X110" i="1"/>
  <c r="AC110" i="1" s="1"/>
  <c r="X111" i="1"/>
  <c r="AC111" i="1" s="1"/>
  <c r="X112" i="1"/>
  <c r="AC112" i="1" s="1"/>
  <c r="X113" i="1"/>
  <c r="AC113" i="1" s="1"/>
  <c r="X114" i="1"/>
  <c r="AC114" i="1" s="1"/>
  <c r="X115" i="1"/>
  <c r="AC115" i="1" s="1"/>
  <c r="X116" i="1"/>
  <c r="AC116" i="1" s="1"/>
  <c r="X117" i="1"/>
  <c r="AC117" i="1" s="1"/>
  <c r="X118" i="1"/>
  <c r="AC118" i="1" s="1"/>
  <c r="X119" i="1"/>
  <c r="AC119" i="1" s="1"/>
  <c r="X120" i="1"/>
  <c r="AC120" i="1" s="1"/>
  <c r="X121" i="1"/>
  <c r="AC121" i="1" s="1"/>
  <c r="X122" i="1"/>
  <c r="AC122" i="1" s="1"/>
  <c r="X123" i="1"/>
  <c r="AC123" i="1" s="1"/>
  <c r="X124" i="1"/>
  <c r="AC124" i="1" s="1"/>
  <c r="X125" i="1"/>
  <c r="AC125" i="1" s="1"/>
  <c r="X126" i="1"/>
  <c r="AC126" i="1" s="1"/>
  <c r="X127" i="1"/>
  <c r="AC127" i="1" s="1"/>
  <c r="X128" i="1"/>
  <c r="AC128" i="1" s="1"/>
  <c r="X129" i="1"/>
  <c r="AC129" i="1" s="1"/>
  <c r="X130" i="1"/>
  <c r="AC130" i="1" s="1"/>
  <c r="X131" i="1"/>
  <c r="AC131" i="1" s="1"/>
  <c r="X132" i="1"/>
  <c r="AC132" i="1" s="1"/>
  <c r="X133" i="1"/>
  <c r="AC133" i="1" s="1"/>
  <c r="X134" i="1"/>
  <c r="AC134" i="1" s="1"/>
  <c r="X135" i="1"/>
  <c r="AC135" i="1" s="1"/>
  <c r="X136" i="1"/>
  <c r="AC136" i="1" s="1"/>
  <c r="X137" i="1"/>
  <c r="AC137" i="1" s="1"/>
  <c r="X138" i="1"/>
  <c r="AC138" i="1" s="1"/>
  <c r="X139" i="1"/>
  <c r="AC139" i="1" s="1"/>
  <c r="X140" i="1"/>
  <c r="AC140" i="1" s="1"/>
  <c r="X141" i="1"/>
  <c r="AC141" i="1" s="1"/>
  <c r="X142" i="1"/>
  <c r="AC142" i="1" s="1"/>
  <c r="X143" i="1"/>
  <c r="AC143" i="1" s="1"/>
  <c r="X144" i="1"/>
  <c r="AC144" i="1" s="1"/>
  <c r="X145" i="1"/>
  <c r="AC145" i="1" s="1"/>
  <c r="X146" i="1"/>
  <c r="AC146" i="1" s="1"/>
  <c r="X147" i="1"/>
  <c r="AC147" i="1" s="1"/>
  <c r="X148" i="1"/>
  <c r="AC148" i="1" s="1"/>
  <c r="X149" i="1"/>
  <c r="AC149" i="1" s="1"/>
  <c r="X150" i="1"/>
  <c r="AC150" i="1" s="1"/>
  <c r="X151" i="1"/>
  <c r="AC151" i="1" s="1"/>
  <c r="X152" i="1"/>
  <c r="AC152" i="1" s="1"/>
  <c r="X153" i="1"/>
  <c r="AC153" i="1" s="1"/>
  <c r="X154" i="1"/>
  <c r="AC154" i="1" s="1"/>
  <c r="X155" i="1"/>
  <c r="AC155" i="1" s="1"/>
  <c r="X156" i="1"/>
  <c r="AC156" i="1" s="1"/>
  <c r="X157" i="1"/>
  <c r="AC157" i="1" s="1"/>
  <c r="X158" i="1"/>
  <c r="AC158" i="1" s="1"/>
  <c r="X159" i="1"/>
  <c r="AC159" i="1" s="1"/>
  <c r="X160" i="1"/>
  <c r="AC160" i="1" s="1"/>
  <c r="X161" i="1"/>
  <c r="AC161" i="1" s="1"/>
  <c r="X162" i="1"/>
  <c r="AC162" i="1" s="1"/>
  <c r="X163" i="1"/>
  <c r="AC163" i="1" s="1"/>
  <c r="X164" i="1"/>
  <c r="AC164" i="1" s="1"/>
  <c r="X165" i="1"/>
  <c r="AC165" i="1" s="1"/>
  <c r="X166" i="1"/>
  <c r="AC166" i="1" s="1"/>
  <c r="X167" i="1"/>
  <c r="AC167" i="1" s="1"/>
  <c r="X168" i="1"/>
  <c r="AC168" i="1" s="1"/>
  <c r="X169" i="1"/>
  <c r="AC169" i="1" s="1"/>
  <c r="X170" i="1"/>
  <c r="AC170" i="1" s="1"/>
  <c r="X171" i="1"/>
  <c r="AC171" i="1" s="1"/>
  <c r="X172" i="1"/>
  <c r="AC172" i="1" s="1"/>
  <c r="X173" i="1"/>
  <c r="AC173" i="1" s="1"/>
  <c r="X174" i="1"/>
  <c r="AC174" i="1" s="1"/>
  <c r="X175" i="1"/>
  <c r="AC175" i="1" s="1"/>
  <c r="X176" i="1"/>
  <c r="AC176" i="1" s="1"/>
  <c r="X177" i="1"/>
  <c r="AC177" i="1" s="1"/>
  <c r="X178" i="1"/>
  <c r="AC178" i="1" s="1"/>
  <c r="X179" i="1"/>
  <c r="AC179" i="1" s="1"/>
  <c r="X180" i="1"/>
  <c r="AC180" i="1" s="1"/>
  <c r="X181" i="1"/>
  <c r="AC181" i="1" s="1"/>
  <c r="X182" i="1"/>
  <c r="AC182" i="1" s="1"/>
  <c r="X183" i="1"/>
  <c r="AC183" i="1" s="1"/>
  <c r="X184" i="1"/>
  <c r="AC184" i="1" s="1"/>
  <c r="X185" i="1"/>
  <c r="AC185" i="1" s="1"/>
  <c r="X186" i="1"/>
  <c r="AC186" i="1" s="1"/>
  <c r="X187" i="1"/>
  <c r="AC187" i="1" s="1"/>
  <c r="X188" i="1"/>
  <c r="AC188" i="1" s="1"/>
  <c r="X189" i="1"/>
  <c r="AC189" i="1" s="1"/>
  <c r="X190" i="1"/>
  <c r="AC190" i="1" s="1"/>
  <c r="X191" i="1"/>
  <c r="AC191" i="1" s="1"/>
  <c r="X192" i="1"/>
  <c r="AC192" i="1" s="1"/>
  <c r="X193" i="1"/>
  <c r="AC193" i="1" s="1"/>
  <c r="X194" i="1"/>
  <c r="AC194" i="1" s="1"/>
  <c r="X195" i="1"/>
  <c r="AC195" i="1" s="1"/>
  <c r="X196" i="1"/>
  <c r="AC196" i="1" s="1"/>
  <c r="X197" i="1"/>
  <c r="AC197" i="1" s="1"/>
  <c r="X198" i="1"/>
  <c r="AC198" i="1" s="1"/>
  <c r="X199" i="1"/>
  <c r="AC199" i="1" s="1"/>
  <c r="X200" i="1"/>
  <c r="AC200" i="1" s="1"/>
  <c r="X201" i="1"/>
  <c r="AC201" i="1" s="1"/>
  <c r="X202" i="1"/>
  <c r="AC202" i="1" s="1"/>
  <c r="X203" i="1"/>
  <c r="AC203" i="1" s="1"/>
  <c r="X204" i="1"/>
  <c r="AC204" i="1" s="1"/>
  <c r="X205" i="1"/>
  <c r="AC205" i="1" s="1"/>
  <c r="X206" i="1"/>
  <c r="AC206" i="1" s="1"/>
  <c r="X207" i="1"/>
  <c r="AC207" i="1" s="1"/>
  <c r="X208" i="1"/>
  <c r="AC208" i="1" s="1"/>
  <c r="X209" i="1"/>
  <c r="AC209" i="1" s="1"/>
  <c r="X210" i="1"/>
  <c r="AC210" i="1" s="1"/>
  <c r="X211" i="1"/>
  <c r="AC211" i="1" s="1"/>
  <c r="X212" i="1"/>
  <c r="AC212" i="1" s="1"/>
  <c r="X213" i="1"/>
  <c r="AC213" i="1" s="1"/>
  <c r="X214" i="1"/>
  <c r="AC214" i="1" s="1"/>
  <c r="X215" i="1"/>
  <c r="AC215" i="1" s="1"/>
  <c r="X216" i="1"/>
  <c r="AC216" i="1" s="1"/>
  <c r="X217" i="1"/>
  <c r="AC217" i="1" s="1"/>
  <c r="X218" i="1"/>
  <c r="AC218" i="1" s="1"/>
  <c r="X219" i="1"/>
  <c r="AC219" i="1" s="1"/>
  <c r="X220" i="1"/>
  <c r="AC220" i="1" s="1"/>
  <c r="X221" i="1"/>
  <c r="AC221" i="1" s="1"/>
  <c r="X222" i="1"/>
  <c r="AC222" i="1" s="1"/>
  <c r="X223" i="1"/>
  <c r="AC223" i="1" s="1"/>
  <c r="X224" i="1"/>
  <c r="AC224" i="1" s="1"/>
  <c r="X225" i="1"/>
  <c r="AC225" i="1" s="1"/>
  <c r="X226" i="1"/>
  <c r="AC226" i="1" s="1"/>
  <c r="X227" i="1"/>
  <c r="AC227" i="1" s="1"/>
  <c r="X228" i="1"/>
  <c r="AC228" i="1" s="1"/>
  <c r="X229" i="1"/>
  <c r="AC229" i="1" s="1"/>
  <c r="X230" i="1"/>
  <c r="AC230" i="1" s="1"/>
  <c r="X231" i="1"/>
  <c r="AC231" i="1" s="1"/>
  <c r="X232" i="1"/>
  <c r="AC232" i="1" s="1"/>
  <c r="X233" i="1"/>
  <c r="AC233" i="1" s="1"/>
  <c r="X234" i="1"/>
  <c r="AC234" i="1" s="1"/>
  <c r="X235" i="1"/>
  <c r="AC235" i="1" s="1"/>
  <c r="X236" i="1"/>
  <c r="AC236" i="1" s="1"/>
  <c r="X237" i="1"/>
  <c r="AC237" i="1" s="1"/>
  <c r="X238" i="1"/>
  <c r="AC238" i="1" s="1"/>
  <c r="X239" i="1"/>
  <c r="AC239" i="1" s="1"/>
  <c r="X240" i="1"/>
  <c r="AC240" i="1" s="1"/>
  <c r="X241" i="1"/>
  <c r="AC241" i="1" s="1"/>
  <c r="X242" i="1"/>
  <c r="AC242" i="1" s="1"/>
  <c r="X243" i="1"/>
  <c r="AC243" i="1" s="1"/>
  <c r="X244" i="1"/>
  <c r="AC244" i="1" s="1"/>
  <c r="X245" i="1"/>
  <c r="AC245" i="1" s="1"/>
  <c r="X246" i="1"/>
  <c r="AC246" i="1" s="1"/>
  <c r="X247" i="1"/>
  <c r="AC247" i="1" s="1"/>
  <c r="X248" i="1"/>
  <c r="AC248" i="1" s="1"/>
  <c r="X249" i="1"/>
  <c r="AC249" i="1" s="1"/>
  <c r="X250" i="1"/>
  <c r="AC250" i="1" s="1"/>
  <c r="X251" i="1"/>
  <c r="AC251" i="1" s="1"/>
  <c r="X252" i="1"/>
  <c r="AC252" i="1" s="1"/>
  <c r="X253" i="1"/>
  <c r="AC253" i="1" s="1"/>
  <c r="X254" i="1"/>
  <c r="AC254" i="1" s="1"/>
  <c r="X255" i="1"/>
  <c r="AC255" i="1" s="1"/>
  <c r="X256" i="1"/>
  <c r="AC256" i="1" s="1"/>
  <c r="X257" i="1"/>
  <c r="AC257" i="1" s="1"/>
  <c r="X258" i="1"/>
  <c r="AC258" i="1" s="1"/>
  <c r="X259" i="1"/>
  <c r="AC259" i="1" s="1"/>
  <c r="X260" i="1"/>
  <c r="AC260" i="1" s="1"/>
  <c r="X261" i="1"/>
  <c r="AC261" i="1" s="1"/>
  <c r="X262" i="1"/>
  <c r="AC262" i="1" s="1"/>
  <c r="X263" i="1"/>
  <c r="AC263" i="1" s="1"/>
  <c r="X264" i="1"/>
  <c r="AC264" i="1" s="1"/>
  <c r="X265" i="1"/>
  <c r="AC265" i="1" s="1"/>
  <c r="X266" i="1"/>
  <c r="AC266" i="1" s="1"/>
  <c r="X267" i="1"/>
  <c r="AC267" i="1" s="1"/>
  <c r="X268" i="1"/>
  <c r="AC268" i="1" s="1"/>
  <c r="X269" i="1"/>
  <c r="AC269" i="1" s="1"/>
  <c r="X270" i="1"/>
  <c r="AC270" i="1" s="1"/>
  <c r="X271" i="1"/>
  <c r="AC271" i="1" s="1"/>
  <c r="X272" i="1"/>
  <c r="AC272" i="1" s="1"/>
  <c r="X273" i="1"/>
  <c r="AC273" i="1" s="1"/>
  <c r="X274" i="1"/>
  <c r="AC274" i="1" s="1"/>
  <c r="X275" i="1"/>
  <c r="AC275" i="1" s="1"/>
  <c r="X276" i="1"/>
  <c r="AC276" i="1" s="1"/>
  <c r="X277" i="1"/>
  <c r="AC277" i="1" s="1"/>
  <c r="X278" i="1"/>
  <c r="AC278" i="1" s="1"/>
  <c r="X279" i="1"/>
  <c r="AC279" i="1" s="1"/>
  <c r="X280" i="1"/>
  <c r="AC280" i="1" s="1"/>
  <c r="X281" i="1"/>
  <c r="AC281" i="1" s="1"/>
  <c r="X282" i="1"/>
  <c r="AC282" i="1" s="1"/>
  <c r="X283" i="1"/>
  <c r="AC283" i="1" s="1"/>
  <c r="X284" i="1"/>
  <c r="AC284" i="1" s="1"/>
  <c r="X285" i="1"/>
  <c r="AC285" i="1" s="1"/>
  <c r="X286" i="1"/>
  <c r="AC286" i="1" s="1"/>
  <c r="X287" i="1"/>
  <c r="AC287" i="1" s="1"/>
  <c r="X288" i="1"/>
  <c r="AC288" i="1" s="1"/>
  <c r="X289" i="1"/>
  <c r="AC289" i="1" s="1"/>
  <c r="X290" i="1"/>
  <c r="AC290" i="1" s="1"/>
  <c r="X291" i="1"/>
  <c r="AC291" i="1" s="1"/>
  <c r="X292" i="1"/>
  <c r="AC292" i="1" s="1"/>
  <c r="X293" i="1"/>
  <c r="AC293" i="1" s="1"/>
  <c r="X294" i="1"/>
  <c r="AC294" i="1" s="1"/>
  <c r="X295" i="1"/>
  <c r="AC295" i="1" s="1"/>
  <c r="X296" i="1"/>
  <c r="AC296" i="1" s="1"/>
  <c r="X297" i="1"/>
  <c r="AC297" i="1" s="1"/>
  <c r="X298" i="1"/>
  <c r="AC298" i="1" s="1"/>
  <c r="X299" i="1"/>
  <c r="AC299" i="1" s="1"/>
  <c r="X300" i="1"/>
  <c r="AC300" i="1" s="1"/>
  <c r="X301" i="1"/>
  <c r="AC301" i="1" s="1"/>
  <c r="X302" i="1"/>
  <c r="AC302" i="1" s="1"/>
  <c r="X303" i="1"/>
  <c r="AC303" i="1" s="1"/>
  <c r="X304" i="1"/>
  <c r="AC304" i="1" s="1"/>
  <c r="X305" i="1"/>
  <c r="AC305" i="1" s="1"/>
  <c r="X306" i="1"/>
  <c r="AC306" i="1" s="1"/>
  <c r="X307" i="1"/>
  <c r="AC307" i="1" s="1"/>
  <c r="X308" i="1"/>
  <c r="AC308" i="1" s="1"/>
  <c r="X309" i="1"/>
  <c r="AC309" i="1" s="1"/>
  <c r="X310" i="1"/>
  <c r="AC310" i="1" s="1"/>
  <c r="X311" i="1"/>
  <c r="AC311" i="1" s="1"/>
  <c r="X312" i="1"/>
  <c r="AC312" i="1" s="1"/>
  <c r="X313" i="1"/>
  <c r="AC313" i="1" s="1"/>
  <c r="X314" i="1"/>
  <c r="AC314" i="1" s="1"/>
  <c r="X315" i="1"/>
  <c r="AC315" i="1" s="1"/>
  <c r="X316" i="1"/>
  <c r="AC316" i="1" s="1"/>
  <c r="X317" i="1"/>
  <c r="AC317" i="1" s="1"/>
  <c r="X318" i="1"/>
  <c r="AC318" i="1" s="1"/>
  <c r="X319" i="1"/>
  <c r="AC319" i="1" s="1"/>
  <c r="X320" i="1"/>
  <c r="AC320" i="1" s="1"/>
  <c r="X321" i="1"/>
  <c r="AC321" i="1" s="1"/>
  <c r="X322" i="1"/>
  <c r="AC322" i="1" s="1"/>
  <c r="X323" i="1"/>
  <c r="AC323" i="1" s="1"/>
  <c r="X324" i="1"/>
  <c r="AC324" i="1" s="1"/>
  <c r="X325" i="1"/>
  <c r="AC325" i="1" s="1"/>
  <c r="X326" i="1"/>
  <c r="AC326" i="1" s="1"/>
  <c r="X327" i="1"/>
  <c r="AC327" i="1" s="1"/>
  <c r="X328" i="1"/>
  <c r="AC328" i="1" s="1"/>
  <c r="X329" i="1"/>
  <c r="AC329" i="1" s="1"/>
  <c r="X330" i="1"/>
  <c r="AC330" i="1" s="1"/>
  <c r="X331" i="1"/>
  <c r="AC331" i="1" s="1"/>
  <c r="X332" i="1"/>
  <c r="AC332" i="1" s="1"/>
  <c r="X333" i="1"/>
  <c r="AC333" i="1" s="1"/>
  <c r="X334" i="1"/>
  <c r="AC334" i="1" s="1"/>
  <c r="X335" i="1"/>
  <c r="AC335" i="1" s="1"/>
  <c r="X336" i="1"/>
  <c r="AC336" i="1" s="1"/>
  <c r="X337" i="1"/>
  <c r="AC337" i="1" s="1"/>
  <c r="X338" i="1"/>
  <c r="AC338" i="1" s="1"/>
  <c r="X339" i="1"/>
  <c r="AC339" i="1" s="1"/>
  <c r="X340" i="1"/>
  <c r="AC340" i="1" s="1"/>
  <c r="X341" i="1"/>
  <c r="AC341" i="1" s="1"/>
  <c r="X342" i="1"/>
  <c r="AC342" i="1" s="1"/>
  <c r="X343" i="1"/>
  <c r="AC343" i="1" s="1"/>
  <c r="X344" i="1"/>
  <c r="AC344" i="1" s="1"/>
  <c r="X345" i="1"/>
  <c r="AC345" i="1" s="1"/>
  <c r="X346" i="1"/>
  <c r="AC346" i="1" s="1"/>
  <c r="X347" i="1"/>
  <c r="AC347" i="1" s="1"/>
  <c r="X348" i="1"/>
  <c r="AC348" i="1" s="1"/>
  <c r="X349" i="1"/>
  <c r="AC349" i="1" s="1"/>
  <c r="X350" i="1"/>
  <c r="AC350" i="1" s="1"/>
  <c r="X351" i="1"/>
  <c r="AC351" i="1" s="1"/>
  <c r="X352" i="1"/>
  <c r="AC352" i="1" s="1"/>
  <c r="X353" i="1"/>
  <c r="AC353" i="1" s="1"/>
  <c r="X354" i="1"/>
  <c r="AC354" i="1" s="1"/>
  <c r="X355" i="1"/>
  <c r="AC355" i="1" s="1"/>
  <c r="X356" i="1"/>
  <c r="AC356" i="1" s="1"/>
  <c r="X357" i="1"/>
  <c r="AC357" i="1" s="1"/>
  <c r="X358" i="1"/>
  <c r="AC358" i="1" s="1"/>
  <c r="X359" i="1"/>
  <c r="AC359" i="1" s="1"/>
  <c r="X360" i="1"/>
  <c r="AC360" i="1" s="1"/>
  <c r="X361" i="1"/>
  <c r="AC361" i="1" s="1"/>
  <c r="X362" i="1"/>
  <c r="AC362" i="1" s="1"/>
  <c r="X363" i="1"/>
  <c r="AC363" i="1" s="1"/>
  <c r="X364" i="1"/>
  <c r="AC364" i="1" s="1"/>
  <c r="X365" i="1"/>
  <c r="AC365" i="1" s="1"/>
  <c r="X366" i="1"/>
  <c r="AC366" i="1" s="1"/>
  <c r="X367" i="1"/>
  <c r="AC367" i="1" s="1"/>
  <c r="X368" i="1"/>
  <c r="AC368" i="1" s="1"/>
  <c r="X369" i="1"/>
  <c r="AC369" i="1" s="1"/>
  <c r="X370" i="1"/>
  <c r="AC370" i="1" s="1"/>
  <c r="X371" i="1"/>
  <c r="AC371" i="1" s="1"/>
  <c r="X372" i="1"/>
  <c r="AC372" i="1" s="1"/>
  <c r="X373" i="1"/>
  <c r="AC373" i="1" s="1"/>
  <c r="X374" i="1"/>
  <c r="AC374" i="1" s="1"/>
  <c r="X375" i="1"/>
  <c r="AC375" i="1" s="1"/>
  <c r="X376" i="1"/>
  <c r="AC376" i="1" s="1"/>
  <c r="X377" i="1"/>
  <c r="AC377" i="1" s="1"/>
  <c r="X378" i="1"/>
  <c r="AC378" i="1" s="1"/>
  <c r="X379" i="1"/>
  <c r="AC379" i="1" s="1"/>
  <c r="X380" i="1"/>
  <c r="AC380" i="1" s="1"/>
  <c r="X381" i="1"/>
  <c r="AC381" i="1" s="1"/>
  <c r="X382" i="1"/>
  <c r="AC382" i="1" s="1"/>
  <c r="X383" i="1"/>
  <c r="AC383" i="1" s="1"/>
  <c r="X384" i="1"/>
  <c r="AC384" i="1" s="1"/>
  <c r="X385" i="1"/>
  <c r="AC385" i="1" s="1"/>
  <c r="X386" i="1"/>
  <c r="AC386" i="1" s="1"/>
  <c r="X387" i="1"/>
  <c r="AC387" i="1" s="1"/>
  <c r="X388" i="1"/>
  <c r="AC388" i="1" s="1"/>
  <c r="X389" i="1"/>
  <c r="AC389" i="1" s="1"/>
  <c r="X390" i="1"/>
  <c r="AC390" i="1" s="1"/>
  <c r="X391" i="1"/>
  <c r="AC391" i="1" s="1"/>
  <c r="X392" i="1"/>
  <c r="AC392" i="1" s="1"/>
  <c r="X393" i="1"/>
  <c r="AC393" i="1" s="1"/>
  <c r="X394" i="1"/>
  <c r="AC394" i="1" s="1"/>
  <c r="X395" i="1"/>
  <c r="AC395" i="1" s="1"/>
  <c r="X396" i="1"/>
  <c r="AC396" i="1" s="1"/>
  <c r="X397" i="1"/>
  <c r="AC397" i="1" s="1"/>
  <c r="X398" i="1"/>
  <c r="AC398" i="1" s="1"/>
  <c r="X399" i="1"/>
  <c r="AC399" i="1" s="1"/>
  <c r="X400" i="1"/>
  <c r="AC400" i="1" s="1"/>
  <c r="X401" i="1"/>
  <c r="AC401" i="1" s="1"/>
  <c r="X402" i="1"/>
  <c r="AC402" i="1" s="1"/>
  <c r="X403" i="1"/>
  <c r="AC403" i="1" s="1"/>
  <c r="X404" i="1"/>
  <c r="AC404" i="1" s="1"/>
  <c r="X405" i="1"/>
  <c r="AC405" i="1" s="1"/>
  <c r="X406" i="1"/>
  <c r="AC406" i="1" s="1"/>
  <c r="X407" i="1"/>
  <c r="AC407" i="1" s="1"/>
  <c r="X408" i="1"/>
  <c r="AC408" i="1" s="1"/>
  <c r="X409" i="1"/>
  <c r="AC409" i="1" s="1"/>
  <c r="X410" i="1"/>
  <c r="AC410" i="1" s="1"/>
  <c r="X411" i="1"/>
  <c r="AC411" i="1" s="1"/>
  <c r="X412" i="1"/>
  <c r="AC412" i="1" s="1"/>
  <c r="X413" i="1"/>
  <c r="AC413" i="1" s="1"/>
  <c r="X414" i="1"/>
  <c r="AC414" i="1" s="1"/>
  <c r="X415" i="1"/>
  <c r="AC415" i="1" s="1"/>
  <c r="X416" i="1"/>
  <c r="AC416" i="1" s="1"/>
  <c r="X417" i="1"/>
  <c r="AC417" i="1" s="1"/>
  <c r="X418" i="1"/>
  <c r="AC418" i="1" s="1"/>
  <c r="X419" i="1"/>
  <c r="AC419" i="1" s="1"/>
  <c r="X420" i="1"/>
  <c r="AC420" i="1" s="1"/>
  <c r="X421" i="1"/>
  <c r="AC421" i="1" s="1"/>
  <c r="X422" i="1"/>
  <c r="AC422" i="1" s="1"/>
  <c r="X423" i="1"/>
  <c r="AC423" i="1" s="1"/>
  <c r="X424" i="1"/>
  <c r="AC424" i="1" s="1"/>
  <c r="X425" i="1"/>
  <c r="AC425" i="1" s="1"/>
  <c r="X426" i="1"/>
  <c r="AC426" i="1" s="1"/>
  <c r="X427" i="1"/>
  <c r="AC427" i="1" s="1"/>
  <c r="X428" i="1"/>
  <c r="AC428" i="1" s="1"/>
  <c r="X429" i="1"/>
  <c r="AC429" i="1" s="1"/>
  <c r="X430" i="1"/>
  <c r="AC430" i="1" s="1"/>
  <c r="X431" i="1"/>
  <c r="AC431" i="1" s="1"/>
  <c r="X432" i="1"/>
  <c r="AC432" i="1" s="1"/>
  <c r="X433" i="1"/>
  <c r="AC433" i="1" s="1"/>
  <c r="X434" i="1"/>
  <c r="AC434" i="1" s="1"/>
  <c r="X435" i="1"/>
  <c r="AC435" i="1" s="1"/>
  <c r="X436" i="1"/>
  <c r="AC436" i="1" s="1"/>
  <c r="X437" i="1"/>
  <c r="AC437" i="1" s="1"/>
  <c r="X438" i="1"/>
  <c r="AC438" i="1" s="1"/>
  <c r="X439" i="1"/>
  <c r="AC439" i="1" s="1"/>
  <c r="X440" i="1"/>
  <c r="AC440" i="1" s="1"/>
  <c r="X441" i="1"/>
  <c r="AC441" i="1" s="1"/>
  <c r="X442" i="1"/>
  <c r="AC442" i="1" s="1"/>
  <c r="X443" i="1"/>
  <c r="AC443" i="1" s="1"/>
  <c r="X444" i="1"/>
  <c r="AC444" i="1" s="1"/>
  <c r="X445" i="1"/>
  <c r="AC445" i="1" s="1"/>
  <c r="X446" i="1"/>
  <c r="AC446" i="1" s="1"/>
  <c r="X447" i="1"/>
  <c r="AC447" i="1" s="1"/>
  <c r="X448" i="1"/>
  <c r="AC448" i="1" s="1"/>
  <c r="X449" i="1"/>
  <c r="AC449" i="1" s="1"/>
  <c r="X450" i="1"/>
  <c r="AC450" i="1" s="1"/>
  <c r="X451" i="1"/>
  <c r="AC451" i="1" s="1"/>
  <c r="X452" i="1"/>
  <c r="AC452" i="1" s="1"/>
  <c r="X453" i="1"/>
  <c r="AC453" i="1" s="1"/>
  <c r="X454" i="1"/>
  <c r="AC454" i="1" s="1"/>
  <c r="X455" i="1"/>
  <c r="AC455" i="1" s="1"/>
  <c r="X456" i="1"/>
  <c r="AC456" i="1" s="1"/>
  <c r="X457" i="1"/>
  <c r="AC457" i="1" s="1"/>
  <c r="X458" i="1"/>
  <c r="AC458" i="1" s="1"/>
  <c r="X459" i="1"/>
  <c r="AC459" i="1" s="1"/>
  <c r="X460" i="1"/>
  <c r="AC460" i="1" s="1"/>
  <c r="X461" i="1"/>
  <c r="AC461" i="1" s="1"/>
  <c r="X462" i="1"/>
  <c r="AC462" i="1" s="1"/>
  <c r="X463" i="1"/>
  <c r="AC463" i="1" s="1"/>
  <c r="X464" i="1"/>
  <c r="AC464" i="1" s="1"/>
  <c r="X465" i="1"/>
  <c r="AC465" i="1" s="1"/>
  <c r="X466" i="1"/>
  <c r="AC466" i="1" s="1"/>
  <c r="X467" i="1"/>
  <c r="AC467" i="1" s="1"/>
  <c r="X468" i="1"/>
  <c r="AC468" i="1" s="1"/>
  <c r="X469" i="1"/>
  <c r="AC469" i="1" s="1"/>
  <c r="X470" i="1"/>
  <c r="AC470" i="1" s="1"/>
  <c r="X471" i="1"/>
  <c r="AC471" i="1" s="1"/>
  <c r="X472" i="1"/>
  <c r="AC472" i="1" s="1"/>
  <c r="X473" i="1"/>
  <c r="AC473" i="1" s="1"/>
  <c r="X474" i="1"/>
  <c r="AC474" i="1" s="1"/>
  <c r="X475" i="1"/>
  <c r="AC475" i="1" s="1"/>
  <c r="X476" i="1"/>
  <c r="AC476" i="1" s="1"/>
  <c r="X477" i="1"/>
  <c r="AC477" i="1" s="1"/>
  <c r="X478" i="1"/>
  <c r="AC478" i="1" s="1"/>
  <c r="X479" i="1"/>
  <c r="AC479" i="1" s="1"/>
  <c r="X480" i="1"/>
  <c r="AC480" i="1" s="1"/>
  <c r="X481" i="1"/>
  <c r="AC481" i="1" s="1"/>
  <c r="X482" i="1"/>
  <c r="AC482" i="1" s="1"/>
  <c r="X483" i="1"/>
  <c r="AC483" i="1" s="1"/>
  <c r="X484" i="1"/>
  <c r="AC484" i="1" s="1"/>
  <c r="X485" i="1"/>
  <c r="AC485" i="1" s="1"/>
  <c r="X486" i="1"/>
  <c r="AC486" i="1" s="1"/>
  <c r="X487" i="1"/>
  <c r="AC487" i="1" s="1"/>
  <c r="X488" i="1"/>
  <c r="AC488" i="1" s="1"/>
  <c r="X489" i="1"/>
  <c r="AC489" i="1" s="1"/>
  <c r="X490" i="1"/>
  <c r="AC490" i="1" s="1"/>
  <c r="X491" i="1"/>
  <c r="AC491" i="1" s="1"/>
  <c r="X492" i="1"/>
  <c r="AC492" i="1" s="1"/>
  <c r="X493" i="1"/>
  <c r="AC493" i="1" s="1"/>
  <c r="X494" i="1"/>
  <c r="AC494" i="1" s="1"/>
  <c r="X495" i="1"/>
  <c r="AC495" i="1" s="1"/>
  <c r="X496" i="1"/>
  <c r="AC496" i="1" s="1"/>
  <c r="X497" i="1"/>
  <c r="AC497" i="1" s="1"/>
  <c r="X498" i="1"/>
  <c r="AC498" i="1" s="1"/>
  <c r="X499" i="1"/>
  <c r="AC499" i="1" s="1"/>
  <c r="X500" i="1"/>
  <c r="AC500" i="1" s="1"/>
  <c r="X501" i="1"/>
  <c r="AC501" i="1" s="1"/>
  <c r="X502" i="1"/>
  <c r="AC502" i="1" s="1"/>
  <c r="X503" i="1"/>
  <c r="AC503" i="1" s="1"/>
  <c r="X504" i="1"/>
  <c r="AC504" i="1" s="1"/>
  <c r="X505" i="1"/>
  <c r="AC505" i="1" s="1"/>
  <c r="X506" i="1"/>
  <c r="AC506" i="1" s="1"/>
  <c r="X507" i="1"/>
  <c r="AC507" i="1" s="1"/>
  <c r="X508" i="1"/>
  <c r="AC508" i="1" s="1"/>
  <c r="X509" i="1"/>
  <c r="AC509" i="1" s="1"/>
  <c r="X510" i="1"/>
  <c r="AC510" i="1" s="1"/>
  <c r="X511" i="1"/>
  <c r="AC511" i="1" s="1"/>
  <c r="X512" i="1"/>
  <c r="AC512" i="1" s="1"/>
  <c r="X513" i="1"/>
  <c r="AC513" i="1" s="1"/>
  <c r="X514" i="1"/>
  <c r="AC514" i="1" s="1"/>
  <c r="X515" i="1"/>
  <c r="AC515" i="1" s="1"/>
  <c r="X516" i="1"/>
  <c r="AC516" i="1" s="1"/>
  <c r="X517" i="1"/>
  <c r="AC517" i="1" s="1"/>
  <c r="X518" i="1"/>
  <c r="AC518" i="1" s="1"/>
  <c r="X519" i="1"/>
  <c r="AC519" i="1" s="1"/>
  <c r="X520" i="1"/>
  <c r="AC520" i="1" s="1"/>
  <c r="X521" i="1"/>
  <c r="AC521" i="1" s="1"/>
  <c r="X522" i="1"/>
  <c r="AC522" i="1" s="1"/>
  <c r="X523" i="1"/>
  <c r="AC523" i="1" s="1"/>
  <c r="X524" i="1"/>
  <c r="AC524" i="1" s="1"/>
  <c r="X525" i="1"/>
  <c r="AC525" i="1" s="1"/>
  <c r="X526" i="1"/>
  <c r="AC526" i="1" s="1"/>
  <c r="X527" i="1"/>
  <c r="AC527" i="1" s="1"/>
  <c r="X528" i="1"/>
  <c r="AC528" i="1" s="1"/>
  <c r="X529" i="1"/>
  <c r="AC529" i="1" s="1"/>
  <c r="R9" i="1" s="1"/>
  <c r="X530" i="1"/>
  <c r="AC530" i="1" s="1"/>
  <c r="X531" i="1"/>
  <c r="AC531" i="1" s="1"/>
  <c r="X532" i="1"/>
  <c r="AC532" i="1" s="1"/>
  <c r="X533" i="1"/>
  <c r="AC533" i="1" s="1"/>
  <c r="X534" i="1"/>
  <c r="AC534" i="1" s="1"/>
  <c r="X535" i="1"/>
  <c r="AC535" i="1" s="1"/>
  <c r="X536" i="1"/>
  <c r="AC536" i="1" s="1"/>
  <c r="X537" i="1"/>
  <c r="AC537" i="1" s="1"/>
  <c r="X538" i="1"/>
  <c r="AC538" i="1" s="1"/>
  <c r="X539" i="1"/>
  <c r="AC539" i="1" s="1"/>
  <c r="X540" i="1"/>
  <c r="AC540" i="1" s="1"/>
  <c r="X541" i="1"/>
  <c r="AC541" i="1" s="1"/>
  <c r="X542" i="1"/>
  <c r="AC542" i="1" s="1"/>
  <c r="X543" i="1"/>
  <c r="AC543" i="1" s="1"/>
  <c r="X544" i="1"/>
  <c r="AC544" i="1" s="1"/>
  <c r="X545" i="1"/>
  <c r="AC545" i="1" s="1"/>
  <c r="X546" i="1"/>
  <c r="AC546" i="1" s="1"/>
  <c r="X547" i="1"/>
  <c r="AC547" i="1" s="1"/>
  <c r="X548" i="1"/>
  <c r="AC548" i="1" s="1"/>
  <c r="X549" i="1"/>
  <c r="AC549" i="1" s="1"/>
  <c r="X550" i="1"/>
  <c r="AC550" i="1" s="1"/>
  <c r="X551" i="1"/>
  <c r="AC551" i="1" s="1"/>
  <c r="X552" i="1"/>
  <c r="AC552" i="1" s="1"/>
  <c r="X553" i="1"/>
  <c r="AC553" i="1" s="1"/>
  <c r="X554" i="1"/>
  <c r="AC554" i="1" s="1"/>
  <c r="X555" i="1"/>
  <c r="AC555" i="1" s="1"/>
  <c r="X556" i="1"/>
  <c r="AC556" i="1" s="1"/>
  <c r="X557" i="1"/>
  <c r="AC557" i="1" s="1"/>
  <c r="X558" i="1"/>
  <c r="AC558" i="1" s="1"/>
  <c r="X559" i="1"/>
  <c r="AC559" i="1" s="1"/>
  <c r="X560" i="1"/>
  <c r="AC560" i="1" s="1"/>
  <c r="X561" i="1"/>
  <c r="AC561" i="1" s="1"/>
  <c r="X562" i="1"/>
  <c r="AC562" i="1" s="1"/>
  <c r="R8" i="1" s="1"/>
  <c r="X563" i="1"/>
  <c r="AC563" i="1" s="1"/>
  <c r="X564" i="1"/>
  <c r="AC564" i="1" s="1"/>
  <c r="X565" i="1"/>
  <c r="AC565" i="1" s="1"/>
  <c r="X566" i="1"/>
  <c r="AC566" i="1" s="1"/>
  <c r="X567" i="1"/>
  <c r="AC567" i="1" s="1"/>
  <c r="X568" i="1"/>
  <c r="AC568" i="1" s="1"/>
  <c r="X569" i="1"/>
  <c r="AC569" i="1" s="1"/>
  <c r="X570" i="1"/>
  <c r="AC570" i="1" s="1"/>
  <c r="X571" i="1"/>
  <c r="AC571" i="1" s="1"/>
  <c r="X572" i="1"/>
  <c r="AC572" i="1" s="1"/>
  <c r="X573" i="1"/>
  <c r="AC573" i="1" s="1"/>
  <c r="X574" i="1"/>
  <c r="AC574" i="1" s="1"/>
  <c r="X575" i="1"/>
  <c r="AC575" i="1" s="1"/>
  <c r="X576" i="1"/>
  <c r="AC576" i="1" s="1"/>
  <c r="X577" i="1"/>
  <c r="AC577" i="1" s="1"/>
  <c r="X578" i="1"/>
  <c r="AC578" i="1" s="1"/>
  <c r="X579" i="1"/>
  <c r="AC579" i="1" s="1"/>
  <c r="X580" i="1"/>
  <c r="AC580" i="1" s="1"/>
  <c r="X581" i="1"/>
  <c r="AC581" i="1" s="1"/>
  <c r="X582" i="1"/>
  <c r="AC582" i="1" s="1"/>
  <c r="X583" i="1"/>
  <c r="AC583" i="1" s="1"/>
  <c r="R10" i="1" s="1"/>
  <c r="X584" i="1"/>
  <c r="AC584" i="1" s="1"/>
  <c r="X585" i="1"/>
  <c r="AC585" i="1" s="1"/>
  <c r="X586" i="1"/>
  <c r="AC586" i="1" s="1"/>
  <c r="X587" i="1"/>
  <c r="AC587" i="1" s="1"/>
  <c r="X588" i="1"/>
  <c r="AC588" i="1" s="1"/>
  <c r="X589" i="1"/>
  <c r="AC589" i="1" s="1"/>
  <c r="X590" i="1"/>
  <c r="AC590" i="1" s="1"/>
  <c r="X591" i="1"/>
  <c r="AC591" i="1" s="1"/>
  <c r="X592" i="1"/>
  <c r="AC592" i="1" s="1"/>
  <c r="X593" i="1"/>
  <c r="AC593" i="1" s="1"/>
  <c r="X594" i="1"/>
  <c r="AC594" i="1" s="1"/>
  <c r="X595" i="1"/>
  <c r="AC595" i="1" s="1"/>
  <c r="X596" i="1"/>
  <c r="AC596" i="1" s="1"/>
  <c r="X597" i="1"/>
  <c r="AC597" i="1" s="1"/>
  <c r="X598" i="1"/>
  <c r="AC598" i="1" s="1"/>
  <c r="X599" i="1"/>
  <c r="AC599" i="1" s="1"/>
  <c r="X600" i="1"/>
  <c r="AC600" i="1" s="1"/>
  <c r="X601" i="1"/>
  <c r="AC601" i="1" s="1"/>
  <c r="X602" i="1"/>
  <c r="AC602" i="1" s="1"/>
  <c r="X603" i="1"/>
  <c r="AC603" i="1" s="1"/>
  <c r="X6" i="1"/>
  <c r="AC6" i="1" s="1"/>
  <c r="X7" i="1"/>
  <c r="AC7" i="1" s="1"/>
  <c r="X8" i="1"/>
  <c r="AC8" i="1" s="1"/>
  <c r="X9" i="1"/>
  <c r="AC9" i="1" s="1"/>
  <c r="X10" i="1"/>
  <c r="AC10" i="1" s="1"/>
  <c r="X11" i="1"/>
  <c r="AC11" i="1" s="1"/>
  <c r="X12" i="1"/>
  <c r="AC12" i="1" s="1"/>
  <c r="X13" i="1"/>
  <c r="AC13" i="1" s="1"/>
  <c r="X14" i="1"/>
  <c r="AC14" i="1" s="1"/>
  <c r="X15" i="1"/>
  <c r="AC15" i="1" s="1"/>
  <c r="X16" i="1"/>
  <c r="AC16" i="1" s="1"/>
  <c r="X17" i="1"/>
  <c r="AC17" i="1" s="1"/>
  <c r="X18" i="1"/>
  <c r="AC18" i="1" s="1"/>
  <c r="X19" i="1"/>
  <c r="AC19" i="1" s="1"/>
  <c r="X20" i="1"/>
  <c r="AC20" i="1" s="1"/>
  <c r="X21" i="1"/>
  <c r="AC21" i="1" s="1"/>
  <c r="X22" i="1"/>
  <c r="AC22" i="1" s="1"/>
  <c r="X5" i="1"/>
  <c r="AC5" i="1" s="1"/>
  <c r="X4" i="1"/>
  <c r="AC4" i="1" s="1"/>
  <c r="R4" i="1" l="1"/>
  <c r="K10" i="1" s="1"/>
  <c r="E5" i="1"/>
  <c r="Q35" i="1" l="1"/>
  <c r="C29" i="1"/>
  <c r="Q39" i="1" l="1"/>
  <c r="R35" i="1" l="1"/>
  <c r="Q41" i="1" s="1"/>
  <c r="Q37" i="1" l="1"/>
  <c r="R37" i="1" s="1"/>
  <c r="R39" i="1" s="1"/>
  <c r="R41" i="1" l="1"/>
  <c r="K14" i="1" l="1"/>
  <c r="L21" i="1"/>
  <c r="L20" i="1" s="1"/>
  <c r="K11" i="1" l="1"/>
  <c r="K15" i="1"/>
  <c r="K16" i="1" s="1"/>
  <c r="E14" i="1"/>
  <c r="E13" i="1"/>
  <c r="E12" i="1"/>
  <c r="E11" i="1"/>
  <c r="K17" i="1" l="1"/>
  <c r="K18" i="1" s="1"/>
  <c r="K19" i="1" s="1"/>
  <c r="K20" i="1" l="1"/>
  <c r="C25" i="1" s="1"/>
  <c r="C26" i="1" s="1"/>
  <c r="C2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Henry</author>
  </authors>
  <commentList>
    <comment ref="L5" authorId="0" shapeId="0" xr:uid="{2C869E5D-66A6-4B91-8800-838C8A2A9147}">
      <text>
        <r>
          <rPr>
            <b/>
            <sz val="9"/>
            <color indexed="81"/>
            <rFont val="Tahoma"/>
            <family val="2"/>
          </rPr>
          <t>Henry:</t>
        </r>
        <r>
          <rPr>
            <sz val="9"/>
            <color indexed="81"/>
            <rFont val="Tahoma"/>
            <family val="2"/>
          </rPr>
          <t xml:space="preserve">
Refer to Table 15 out of SFF final report.</t>
        </r>
      </text>
    </comment>
  </commentList>
</comments>
</file>

<file path=xl/sharedStrings.xml><?xml version="1.0" encoding="utf-8"?>
<sst xmlns="http://schemas.openxmlformats.org/spreadsheetml/2006/main" count="740" uniqueCount="715">
  <si>
    <t>Soil type</t>
  </si>
  <si>
    <t>Slope</t>
  </si>
  <si>
    <t>Infield erosion control measures</t>
  </si>
  <si>
    <t>Sediment control measures</t>
  </si>
  <si>
    <t>P loss</t>
  </si>
  <si>
    <t>t/ha</t>
  </si>
  <si>
    <t>trap size</t>
  </si>
  <si>
    <t>reduces erosion by 60% during 1/3 of erosion period</t>
  </si>
  <si>
    <t>reduces erosion by 90% during 1/3 of erosion period</t>
  </si>
  <si>
    <t>reduces erosion by 50% during 1/3 of erosion period</t>
  </si>
  <si>
    <t>Conventional</t>
  </si>
  <si>
    <t>No</t>
  </si>
  <si>
    <t>Rate of soil erosion</t>
  </si>
  <si>
    <t>Reduction/year</t>
  </si>
  <si>
    <t>Prepared by:</t>
  </si>
  <si>
    <t>Agrilink NZ Ltd</t>
  </si>
  <si>
    <t>Disclaimer</t>
  </si>
  <si>
    <t>kgP/ha</t>
  </si>
  <si>
    <t>Erosion and phosphorous loss in cultivated production</t>
  </si>
  <si>
    <t>Exponential Function</t>
  </si>
  <si>
    <t>Buffer Slope %</t>
  </si>
  <si>
    <t>Buffer width (m)</t>
  </si>
  <si>
    <t>% reduction in sediment loss</t>
  </si>
  <si>
    <t>Kaitaia</t>
  </si>
  <si>
    <t>R-factor</t>
  </si>
  <si>
    <t>Soil Type</t>
  </si>
  <si>
    <t>K-Factor</t>
  </si>
  <si>
    <t>C factor</t>
  </si>
  <si>
    <t>P factor</t>
  </si>
  <si>
    <t>SDR</t>
  </si>
  <si>
    <t>L</t>
  </si>
  <si>
    <t>Angle (radians)</t>
  </si>
  <si>
    <t>Sin (angle - radians)</t>
  </si>
  <si>
    <t>β</t>
  </si>
  <si>
    <t>m</t>
  </si>
  <si>
    <t>LS</t>
  </si>
  <si>
    <t>t/a</t>
  </si>
  <si>
    <t>RUSLE LS Equation</t>
  </si>
  <si>
    <t xml:space="preserve">Initial </t>
  </si>
  <si>
    <t>Mitigation Measures</t>
  </si>
  <si>
    <t>RUSLE factors</t>
  </si>
  <si>
    <t>horizontal length</t>
  </si>
  <si>
    <t>Assumptions List</t>
  </si>
  <si>
    <t>R factors from Klik et al 2015</t>
  </si>
  <si>
    <t>K factors from USLE calculator (Dr Paolo Bazzoffi)</t>
  </si>
  <si>
    <t>P factor = 1 as mitigations/practices are accounted for seperately</t>
  </si>
  <si>
    <t>0% of surface covered by rock fragments</t>
  </si>
  <si>
    <t>For C-factors the following estimates were made:</t>
  </si>
  <si>
    <t>Soil Cover</t>
  </si>
  <si>
    <t>Cover class</t>
  </si>
  <si>
    <t xml:space="preserve">From Landcare Research report </t>
  </si>
  <si>
    <t>(average of 0.28-0.38 range)</t>
  </si>
  <si>
    <t>Initial soil loss</t>
  </si>
  <si>
    <t>Initial P loss</t>
  </si>
  <si>
    <t>Andrew Barber and Henry Stenning</t>
  </si>
  <si>
    <t>Estimated proportion of surface flow that drains through the strip</t>
  </si>
  <si>
    <t xml:space="preserve">S </t>
  </si>
  <si>
    <t>Reduction in soil erosion and P loss</t>
  </si>
  <si>
    <t>Land description</t>
  </si>
  <si>
    <t>Sediment retention pond</t>
  </si>
  <si>
    <t>Total</t>
  </si>
  <si>
    <t>Suspended Sediment</t>
  </si>
  <si>
    <t>Trap efficiency</t>
  </si>
  <si>
    <t>If yes to sediment retention pond</t>
  </si>
  <si>
    <t>For all erosion and sediment control measures it is assumed they have been established and maintained correctly</t>
  </si>
  <si>
    <t>Length of slope (m)</t>
  </si>
  <si>
    <t>Pasture</t>
  </si>
  <si>
    <t>Riparian planting</t>
  </si>
  <si>
    <r>
      <t>Retention ponds should be a minimum size of 0.5% (50m</t>
    </r>
    <r>
      <rPr>
        <sz val="11"/>
        <rFont val="Calibri"/>
        <family val="2"/>
      </rPr>
      <t>³</t>
    </r>
    <r>
      <rPr>
        <sz val="12"/>
        <rFont val="Calibri"/>
        <family val="2"/>
      </rPr>
      <t>/ha)</t>
    </r>
  </si>
  <si>
    <t>Cropping</t>
  </si>
  <si>
    <t xml:space="preserve">kg/tonne phosphate in soil </t>
  </si>
  <si>
    <t>Cover crop</t>
  </si>
  <si>
    <t>Wheel track ripping</t>
  </si>
  <si>
    <t>Wheel dyking</t>
  </si>
  <si>
    <t>Cultivation practice</t>
  </si>
  <si>
    <t>Reduction of suspended sediment by sediment pond</t>
  </si>
  <si>
    <t>Sand</t>
  </si>
  <si>
    <t>Loamy sand</t>
  </si>
  <si>
    <t>Sandy loam</t>
  </si>
  <si>
    <t>Loam</t>
  </si>
  <si>
    <t>Silt loam</t>
  </si>
  <si>
    <t>Silt</t>
  </si>
  <si>
    <t>Sandy clay loam</t>
  </si>
  <si>
    <t>Clay loam</t>
  </si>
  <si>
    <t>Silty clay loam</t>
  </si>
  <si>
    <t>Sandy clay</t>
  </si>
  <si>
    <t>Silty clay</t>
  </si>
  <si>
    <t>Clay and heavy clay</t>
  </si>
  <si>
    <t>Degrees</t>
  </si>
  <si>
    <t>Percent</t>
  </si>
  <si>
    <t>Precipitation profile</t>
  </si>
  <si>
    <t>SDR = 0.627 SLP 0.403 (12)</t>
  </si>
  <si>
    <t>where SLP = % slope of main stream channel.</t>
  </si>
  <si>
    <t xml:space="preserve">SDR uses Williams and Berndt's (1972) equation. </t>
  </si>
  <si>
    <t>The model is written as:</t>
  </si>
  <si>
    <t xml:space="preserve">This uses the slope of the main stream channel to predict sediment delivery ratio. </t>
  </si>
  <si>
    <t>http://www.iwr.msu.edu/rusle/sdr/sag-sdr.htm</t>
  </si>
  <si>
    <t>Vegetated buffer strips</t>
  </si>
  <si>
    <t>If yes to Vegetated buffer strips:</t>
  </si>
  <si>
    <t>Williams, J.R. 1977. Sediment delivery ratios determined with sediment and runoff models. In: Erosion and solid matter transport in inland waters. pp 168-179. IAHS-AISH publication No. 122.</t>
  </si>
  <si>
    <t>Williams, J.R. 1975. Sediment routing for agricultural watersheds. Water Resources Bulletin. 11(5):965-974.</t>
  </si>
  <si>
    <t>Williams, J.R., and H.D.Berndt. 1977. Sediment yield prediction based on watershed hydrology. Trans. Of the ASAE. pp 1100-1104.</t>
  </si>
  <si>
    <t>Williams, J.R., and H.D.Berndt. 1976. Determining the universal soil loss equation's length-slope factor for watersheds. In: Erosion and solid matter transport in inland waters. pp 217-225. IAHS-AISH publication No. 122.</t>
  </si>
  <si>
    <t>Location</t>
  </si>
  <si>
    <t>X</t>
  </si>
  <si>
    <t>Y</t>
  </si>
  <si>
    <t>R-factor (metric mj/ha.m/h)</t>
  </si>
  <si>
    <t>Ahipara</t>
  </si>
  <si>
    <t>Arapohue</t>
  </si>
  <si>
    <t>Army Bay</t>
  </si>
  <si>
    <t>Auckland Aero</t>
  </si>
  <si>
    <t>Auckland, Albany</t>
  </si>
  <si>
    <t>Auckland, Albert Park</t>
  </si>
  <si>
    <t>Auckland, Ardmore</t>
  </si>
  <si>
    <t>Auckland, Henderson</t>
  </si>
  <si>
    <t>Auckland, Whenuapai Aero</t>
  </si>
  <si>
    <t>Auckland,Owairaka</t>
  </si>
  <si>
    <t>Auckland,Pakuranga</t>
  </si>
  <si>
    <t>Cape View</t>
  </si>
  <si>
    <t>Chiltern</t>
  </si>
  <si>
    <t>Dargaville 2</t>
  </si>
  <si>
    <t>Elstow</t>
  </si>
  <si>
    <t>Glenbervie Forest</t>
  </si>
  <si>
    <t>Golden Cross</t>
  </si>
  <si>
    <t>Horsham Downs 2</t>
  </si>
  <si>
    <t>Kaingaroa North</t>
  </si>
  <si>
    <t>Kawakawa Water Treatment Plant</t>
  </si>
  <si>
    <t>Kereone</t>
  </si>
  <si>
    <t>Kerepehi</t>
  </si>
  <si>
    <t>Leigh 2</t>
  </si>
  <si>
    <t>Little Barrier Is</t>
  </si>
  <si>
    <t>Mairetahi</t>
  </si>
  <si>
    <t>Mamaranui</t>
  </si>
  <si>
    <t>Mangaiti,Ten Oaks</t>
  </si>
  <si>
    <t>Mangapai</t>
  </si>
  <si>
    <t>Mangatawhiri</t>
  </si>
  <si>
    <t>Mangonui</t>
  </si>
  <si>
    <t>Manly</t>
  </si>
  <si>
    <t>Manukau Heads 2</t>
  </si>
  <si>
    <t>Maramarua Forest</t>
  </si>
  <si>
    <t>Matamata, Smith St</t>
  </si>
  <si>
    <t>Matapouri</t>
  </si>
  <si>
    <t>Maungaturoto,Melford</t>
  </si>
  <si>
    <t>Morrinsville Library</t>
  </si>
  <si>
    <t>Okura Point</t>
  </si>
  <si>
    <t>Onehunga B.Council 2</t>
  </si>
  <si>
    <t>Onewhero</t>
  </si>
  <si>
    <t>Onewhero, Gleniffer</t>
  </si>
  <si>
    <t>Opononi</t>
  </si>
  <si>
    <t>Orini</t>
  </si>
  <si>
    <t>Paparoa 2</t>
  </si>
  <si>
    <t>Parakao</t>
  </si>
  <si>
    <t>Paua Blk Parengarenga</t>
  </si>
  <si>
    <t>Pipiroa</t>
  </si>
  <si>
    <t>Port Fitzroy, Great Barrier</t>
  </si>
  <si>
    <t>Puhata</t>
  </si>
  <si>
    <t>Puhi-Puhi</t>
  </si>
  <si>
    <t>Pukehau</t>
  </si>
  <si>
    <t>Pukekohe</t>
  </si>
  <si>
    <t>Rangiputa</t>
  </si>
  <si>
    <t>Rangitihi Sub Stn</t>
  </si>
  <si>
    <t>Ruatangata No 2</t>
  </si>
  <si>
    <t>Ruawai,Claren Brae</t>
  </si>
  <si>
    <t>Russell</t>
  </si>
  <si>
    <t>Sandy Bay</t>
  </si>
  <si>
    <t>Shaftesbury</t>
  </si>
  <si>
    <t>Stony Bay</t>
  </si>
  <si>
    <t>Tairua Forest</t>
  </si>
  <si>
    <t>Taus Falls</t>
  </si>
  <si>
    <t>Te Puru</t>
  </si>
  <si>
    <t>Thames 2</t>
  </si>
  <si>
    <t>Tiri Tiri Lighthouse</t>
  </si>
  <si>
    <t>Titoki</t>
  </si>
  <si>
    <t>Topuni</t>
  </si>
  <si>
    <t>Wai Puia</t>
  </si>
  <si>
    <t>Waiharara</t>
  </si>
  <si>
    <t>Waihi Beach</t>
  </si>
  <si>
    <t>Waikawau Bay</t>
  </si>
  <si>
    <t>Waimatenui 2</t>
  </si>
  <si>
    <t>Waimauku 2</t>
  </si>
  <si>
    <t>Waipoua Visitor Centre</t>
  </si>
  <si>
    <t>Waipu Cove</t>
  </si>
  <si>
    <t>Wairua Falls</t>
  </si>
  <si>
    <t>Waitangi Forest</t>
  </si>
  <si>
    <t>Waiuku</t>
  </si>
  <si>
    <t>Waiuku Forest</t>
  </si>
  <si>
    <t>Whangamata</t>
  </si>
  <si>
    <t>Whangarei,Whau Vly</t>
  </si>
  <si>
    <t>Wharawhara Water Stn</t>
  </si>
  <si>
    <t>Woodhill Forest</t>
  </si>
  <si>
    <t>Ahititi  Station</t>
  </si>
  <si>
    <t>Anawai</t>
  </si>
  <si>
    <t>Aniwaniwa</t>
  </si>
  <si>
    <t>Apiti</t>
  </si>
  <si>
    <t>Apiti, Table Flat</t>
  </si>
  <si>
    <t>Aramoana</t>
  </si>
  <si>
    <t>Arapeti</t>
  </si>
  <si>
    <t>Arapuni Power Stn</t>
  </si>
  <si>
    <t>Arawhata</t>
  </si>
  <si>
    <t>Aria, Glenburn</t>
  </si>
  <si>
    <t>Ashley Clinton</t>
  </si>
  <si>
    <t>Awakeri</t>
  </si>
  <si>
    <t>Bainesse</t>
  </si>
  <si>
    <t>Black Stump Station</t>
  </si>
  <si>
    <t>Blackburn</t>
  </si>
  <si>
    <t>Brentwood</t>
  </si>
  <si>
    <t>Bunnythorpe</t>
  </si>
  <si>
    <t>Bywell Station</t>
  </si>
  <si>
    <t>Cairnmuir Mangaweka</t>
  </si>
  <si>
    <t>Cambridge</t>
  </si>
  <si>
    <t>Cambridge,Whitehall</t>
  </si>
  <si>
    <t>Clydebank, Frasertown</t>
  </si>
  <si>
    <t>Dannevirke</t>
  </si>
  <si>
    <t>Desert Road Tearooms</t>
  </si>
  <si>
    <t>Eastry Station</t>
  </si>
  <si>
    <t>Eastwoodhill Stn 2</t>
  </si>
  <si>
    <t>Eltham 2</t>
  </si>
  <si>
    <t>Erepeti</t>
  </si>
  <si>
    <t>Eskdale Hedgeley</t>
  </si>
  <si>
    <t>Feilding Sandon Rd</t>
  </si>
  <si>
    <t>Feilding Valley Road</t>
  </si>
  <si>
    <t>Flemington</t>
  </si>
  <si>
    <t>Galatea 2</t>
  </si>
  <si>
    <t>Gisborne, Manutuke</t>
  </si>
  <si>
    <t>Gladstone  Te Kopi</t>
  </si>
  <si>
    <t>Gladstone,Bannockburn</t>
  </si>
  <si>
    <t>Glengarry Stn</t>
  </si>
  <si>
    <t>Glenochy</t>
  </si>
  <si>
    <t>Greentops</t>
  </si>
  <si>
    <t>Gwavas</t>
  </si>
  <si>
    <t>Hawkes Bay,Tahora</t>
  </si>
  <si>
    <t>Herbertville,Woodbank</t>
  </si>
  <si>
    <t>Hikawera</t>
  </si>
  <si>
    <t>Himatangi</t>
  </si>
  <si>
    <t>Hinemaiaia Dam</t>
  </si>
  <si>
    <t>Homeburn Stn</t>
  </si>
  <si>
    <t>Huiarau, Env Bop</t>
  </si>
  <si>
    <t>Hukanui</t>
  </si>
  <si>
    <t>Hunterville, Koeke Est</t>
  </si>
  <si>
    <t>Inaha</t>
  </si>
  <si>
    <t>Inglewood</t>
  </si>
  <si>
    <t>Kaingaroa Forest</t>
  </si>
  <si>
    <t>Kairoa Stn</t>
  </si>
  <si>
    <t>Kaitoke</t>
  </si>
  <si>
    <t>Kaitoke Headworks</t>
  </si>
  <si>
    <t>Kapiti Island</t>
  </si>
  <si>
    <t>Karapiro</t>
  </si>
  <si>
    <t>Karori Reservoir</t>
  </si>
  <si>
    <t>Kaweka Forest</t>
  </si>
  <si>
    <t>Kawerau</t>
  </si>
  <si>
    <t>Kawhia</t>
  </si>
  <si>
    <t>Kiritaki</t>
  </si>
  <si>
    <t>Komako</t>
  </si>
  <si>
    <t>Koparakore</t>
  </si>
  <si>
    <t>Kopua</t>
  </si>
  <si>
    <t>Kopuaranga Station</t>
  </si>
  <si>
    <t>Kopuriki</t>
  </si>
  <si>
    <t>Kopuriki,Grant Rd</t>
  </si>
  <si>
    <t>Koranga Stn</t>
  </si>
  <si>
    <t>Kuratau</t>
  </si>
  <si>
    <t>Lagoon Hill</t>
  </si>
  <si>
    <t>Lake Alice</t>
  </si>
  <si>
    <t>Lake Mangamahoe</t>
  </si>
  <si>
    <t>Lake Rotoma 3</t>
  </si>
  <si>
    <t>Levin,Winchester St</t>
  </si>
  <si>
    <t>Longbush, Eringa Stn</t>
  </si>
  <si>
    <t>Lottin Point</t>
  </si>
  <si>
    <t>Lower Hutt,Avalon</t>
  </si>
  <si>
    <t>Lower Hutt,Gracefield</t>
  </si>
  <si>
    <t>Lower Hutt,Taita</t>
  </si>
  <si>
    <t>Lower Retaruke, Retaruke Station</t>
  </si>
  <si>
    <t>Mahaki</t>
  </si>
  <si>
    <t>Mahia Beach</t>
  </si>
  <si>
    <t>Mahoenui 2</t>
  </si>
  <si>
    <t>Mahoetahi Manawahe</t>
  </si>
  <si>
    <t>Makaretu North</t>
  </si>
  <si>
    <t>Makomako</t>
  </si>
  <si>
    <t>Manaia Dem Farm</t>
  </si>
  <si>
    <t>Manakau</t>
  </si>
  <si>
    <t>Mangahao Power Stn</t>
  </si>
  <si>
    <t>Mangahao Upper</t>
  </si>
  <si>
    <t>Mangatawhiti</t>
  </si>
  <si>
    <t>Mangatu Forest</t>
  </si>
  <si>
    <t>Maniatutu</t>
  </si>
  <si>
    <t>Maraetai</t>
  </si>
  <si>
    <t>Maroa</t>
  </si>
  <si>
    <t>Marokopa</t>
  </si>
  <si>
    <t>Martinbor,Riverside</t>
  </si>
  <si>
    <t>Martinboro,Puruatanga</t>
  </si>
  <si>
    <t>Marton, Ross Street</t>
  </si>
  <si>
    <t>Masterton, Bagshot Stn</t>
  </si>
  <si>
    <t>Matahina Power Stn</t>
  </si>
  <si>
    <t>Mataraoa</t>
  </si>
  <si>
    <t>Maungaraki No 1</t>
  </si>
  <si>
    <t>Maungataniwha</t>
  </si>
  <si>
    <t>Maungatautari</t>
  </si>
  <si>
    <t>Mclaren Falls</t>
  </si>
  <si>
    <t>Minginui Forest</t>
  </si>
  <si>
    <t>Moawhango, Homestead</t>
  </si>
  <si>
    <t>Moawhango, Marua</t>
  </si>
  <si>
    <t>Moawhango, Pokaka</t>
  </si>
  <si>
    <t>Mohaka Forest</t>
  </si>
  <si>
    <t>Mokairau, Pakarae</t>
  </si>
  <si>
    <t>Mokau,Mohakatino Stn</t>
  </si>
  <si>
    <t>Morrinsville Dam</t>
  </si>
  <si>
    <t>Motea,Greenhill Farm</t>
  </si>
  <si>
    <t>Motu Ews</t>
  </si>
  <si>
    <t>Motu Kowhai</t>
  </si>
  <si>
    <t>Motu, Waiwhero</t>
  </si>
  <si>
    <t>Moutoa</t>
  </si>
  <si>
    <t>Mt Bruce Res</t>
  </si>
  <si>
    <t>Mt Pirongia Makeokeo</t>
  </si>
  <si>
    <t>Mt Vernon 2</t>
  </si>
  <si>
    <t>Muhunoa East, Waima</t>
  </si>
  <si>
    <t>Napier Nelson Pk</t>
  </si>
  <si>
    <t>New Plymouth, Brooklands Park</t>
  </si>
  <si>
    <t>Ngahere Iti</t>
  </si>
  <si>
    <t>Ngahinapouri</t>
  </si>
  <si>
    <t>Ngakuru</t>
  </si>
  <si>
    <t>Ngamoko</t>
  </si>
  <si>
    <t>Ngatapa,Wainuioru Vy</t>
  </si>
  <si>
    <t>Ngatarawa</t>
  </si>
  <si>
    <t>Ngaumu Forest</t>
  </si>
  <si>
    <t>Ngongataha, Dalbeth Rd</t>
  </si>
  <si>
    <t>Ngutunui</t>
  </si>
  <si>
    <t>Ohakea Aero</t>
  </si>
  <si>
    <t>Ohakuri Power Stn</t>
  </si>
  <si>
    <t>Ohariu Vly,Papanui</t>
  </si>
  <si>
    <t>Okere Falls 2</t>
  </si>
  <si>
    <t>Okoia, Mangaone</t>
  </si>
  <si>
    <t>Ongaonga</t>
  </si>
  <si>
    <t>Opiki</t>
  </si>
  <si>
    <t>Opotiki</t>
  </si>
  <si>
    <t>Opouriao</t>
  </si>
  <si>
    <t>Oropi Water Treatment Plant</t>
  </si>
  <si>
    <t>Otoko</t>
  </si>
  <si>
    <t>Otorohanga 2</t>
  </si>
  <si>
    <t>Otorohanga, Glenbrook</t>
  </si>
  <si>
    <t>Owhango</t>
  </si>
  <si>
    <t>Owhango, Kakahi Tce</t>
  </si>
  <si>
    <t>Owhiro</t>
  </si>
  <si>
    <t>Oxton</t>
  </si>
  <si>
    <t>Paekakariki Hill</t>
  </si>
  <si>
    <t>Pakihikura</t>
  </si>
  <si>
    <t>Paraparaumu Aero</t>
  </si>
  <si>
    <t>Parikanapa</t>
  </si>
  <si>
    <t>Patiki</t>
  </si>
  <si>
    <t>Pihanga</t>
  </si>
  <si>
    <t>Pikowai</t>
  </si>
  <si>
    <t>Piopio,Cumbrae</t>
  </si>
  <si>
    <t>Pirinoa</t>
  </si>
  <si>
    <t>Pohangina Valley</t>
  </si>
  <si>
    <t>Pohaturoa</t>
  </si>
  <si>
    <t>Pukehou,Te Aute Stn</t>
  </si>
  <si>
    <t>Pukeiti</t>
  </si>
  <si>
    <t>Punehu Stn</t>
  </si>
  <si>
    <t>Purangi</t>
  </si>
  <si>
    <t>Putara</t>
  </si>
  <si>
    <t>Rangitoto</t>
  </si>
  <si>
    <t>Reikorangi</t>
  </si>
  <si>
    <t>Ripia</t>
  </si>
  <si>
    <t>Riverlea</t>
  </si>
  <si>
    <t>Rose Hill</t>
  </si>
  <si>
    <t>Rotowai</t>
  </si>
  <si>
    <t>Ruatoria 2</t>
  </si>
  <si>
    <t>Rukuhanga Stn</t>
  </si>
  <si>
    <t>Rukumoana 2</t>
  </si>
  <si>
    <t>Sanson, Ngahere</t>
  </si>
  <si>
    <t>Smedley</t>
  </si>
  <si>
    <t>Somes Is</t>
  </si>
  <si>
    <t>Springhill, Mowbray</t>
  </si>
  <si>
    <t>Taihape Rec</t>
  </si>
  <si>
    <t>Tangoio</t>
  </si>
  <si>
    <t>Taoroa</t>
  </si>
  <si>
    <t>Tapuwae</t>
  </si>
  <si>
    <t>Tarata</t>
  </si>
  <si>
    <t>Tareha</t>
  </si>
  <si>
    <t>Tataramoa Makuri</t>
  </si>
  <si>
    <t>Tauherenikau</t>
  </si>
  <si>
    <t>Taumarunui</t>
  </si>
  <si>
    <t>Taurapa</t>
  </si>
  <si>
    <t>Tauwhare</t>
  </si>
  <si>
    <t>Tawadale, Wimbledon</t>
  </si>
  <si>
    <t>Te Horo, Longcroft</t>
  </si>
  <si>
    <t>Te Kaihi</t>
  </si>
  <si>
    <t>Te Pora</t>
  </si>
  <si>
    <t>Te Puia Springs</t>
  </si>
  <si>
    <t>Te Ranga</t>
  </si>
  <si>
    <t>Te Rehunga</t>
  </si>
  <si>
    <t>Te Teko</t>
  </si>
  <si>
    <t>Te Wairere</t>
  </si>
  <si>
    <t>Te Wharau, Glenburn</t>
  </si>
  <si>
    <t>Te Wharau,Waimoana</t>
  </si>
  <si>
    <t>The Downs</t>
  </si>
  <si>
    <t>Thornton</t>
  </si>
  <si>
    <t>Thornton East</t>
  </si>
  <si>
    <t>Tiritea No 2</t>
  </si>
  <si>
    <t>Tiroroa  Rewa</t>
  </si>
  <si>
    <t>Tolaga Bay,Mangatuna</t>
  </si>
  <si>
    <t>Tongariro Hatchery</t>
  </si>
  <si>
    <t>Torere</t>
  </si>
  <si>
    <t>Trentham</t>
  </si>
  <si>
    <t>Trentham Racecourse</t>
  </si>
  <si>
    <t>Tuai</t>
  </si>
  <si>
    <t>Tuhara Valley</t>
  </si>
  <si>
    <t>Turakina</t>
  </si>
  <si>
    <t>Tutira</t>
  </si>
  <si>
    <t>U Hutt,Tennyson St</t>
  </si>
  <si>
    <t>Valley Range</t>
  </si>
  <si>
    <t>Waihau</t>
  </si>
  <si>
    <t>Waihirere, Glanavon</t>
  </si>
  <si>
    <t>Waihua Valley</t>
  </si>
  <si>
    <t>Waikanae Waterworks</t>
  </si>
  <si>
    <t>Waikoukou,Longbush</t>
  </si>
  <si>
    <t>Waimana</t>
  </si>
  <si>
    <t>Waingake</t>
  </si>
  <si>
    <t>Waingawa</t>
  </si>
  <si>
    <t>Wainuiomata Reservoir</t>
  </si>
  <si>
    <t>Waiorongomai</t>
  </si>
  <si>
    <t>Waiotapu Forest</t>
  </si>
  <si>
    <t>Waiouru Treatment Plant</t>
  </si>
  <si>
    <t>Waipaoa</t>
  </si>
  <si>
    <t>Waipapa Power Stn</t>
  </si>
  <si>
    <t>Waipuna Woodville</t>
  </si>
  <si>
    <t>Wairapukao Forest</t>
  </si>
  <si>
    <t>Wairarapa Cadet Farm</t>
  </si>
  <si>
    <t>Wairata</t>
  </si>
  <si>
    <t>Wairere</t>
  </si>
  <si>
    <t>Wairere, Ihuraua</t>
  </si>
  <si>
    <t>Wairoa,Waiputaputa Stn</t>
  </si>
  <si>
    <t>Waitahora</t>
  </si>
  <si>
    <t>Waitarere Forest</t>
  </si>
  <si>
    <t>Waitatapia</t>
  </si>
  <si>
    <t>Waitomo Caves 2</t>
  </si>
  <si>
    <t>Waiwhare</t>
  </si>
  <si>
    <t>Waiwhero Stn</t>
  </si>
  <si>
    <t>Wanganui,Spriggens Park Ews</t>
  </si>
  <si>
    <t>Waverley, Karahaki Rd</t>
  </si>
  <si>
    <t>Wellington Aero</t>
  </si>
  <si>
    <t>Wellington,Newlands Kenmore St</t>
  </si>
  <si>
    <t>Wellington,Rongotai</t>
  </si>
  <si>
    <t>Whakamarama</t>
  </si>
  <si>
    <t>Whakamaru N.Z.E.D.</t>
  </si>
  <si>
    <t>Whakarua</t>
  </si>
  <si>
    <t>Whakatane,Wainui</t>
  </si>
  <si>
    <t>Willowlea</t>
  </si>
  <si>
    <t>Woodside 2</t>
  </si>
  <si>
    <t>Arnold Power Station</t>
  </si>
  <si>
    <t>Arthurs Pass</t>
  </si>
  <si>
    <t>Bainham</t>
  </si>
  <si>
    <t>Baton</t>
  </si>
  <si>
    <t>Brightwater 2</t>
  </si>
  <si>
    <t>Dobson</t>
  </si>
  <si>
    <t>Downertown</t>
  </si>
  <si>
    <t>Fox Glacier,Main Rd</t>
  </si>
  <si>
    <t>Greymouth Aero</t>
  </si>
  <si>
    <t>Harihari N.Z.F.S.</t>
  </si>
  <si>
    <t>Hokitika Aero</t>
  </si>
  <si>
    <t>Inangahua</t>
  </si>
  <si>
    <t>Inchbonnie 2</t>
  </si>
  <si>
    <t>Kowhitirangi Fairhave</t>
  </si>
  <si>
    <t>Kowhitirangi No 2</t>
  </si>
  <si>
    <t>Lower Whataroa</t>
  </si>
  <si>
    <t>Mahitahi</t>
  </si>
  <si>
    <t>Milford Sound</t>
  </si>
  <si>
    <t>Nelson Aero</t>
  </si>
  <si>
    <t>Paringa</t>
  </si>
  <si>
    <t>Paroa</t>
  </si>
  <si>
    <t>Paturau 2</t>
  </si>
  <si>
    <t>Ross</t>
  </si>
  <si>
    <t>Rotomanu 2</t>
  </si>
  <si>
    <t>Secretary Island Aws</t>
  </si>
  <si>
    <t>Seddonville</t>
  </si>
  <si>
    <t>Wangapeka 2</t>
  </si>
  <si>
    <t>Westport Aero</t>
  </si>
  <si>
    <t>Westport Marine</t>
  </si>
  <si>
    <t>Whataroa 2</t>
  </si>
  <si>
    <t>Alford Forest 1</t>
  </si>
  <si>
    <t>Aotea</t>
  </si>
  <si>
    <t>Arthurs Point</t>
  </si>
  <si>
    <t>Ashburton Council</t>
  </si>
  <si>
    <t>Awarua</t>
  </si>
  <si>
    <t>Awatere Valley, Hillside</t>
  </si>
  <si>
    <t>Awatere Vly,Upcot</t>
  </si>
  <si>
    <t>Balclutha</t>
  </si>
  <si>
    <t>Balclutha,Finegand</t>
  </si>
  <si>
    <t>Balfour,St Patricks</t>
  </si>
  <si>
    <t>Balmoral,Outram</t>
  </si>
  <si>
    <t>Bannockburn</t>
  </si>
  <si>
    <t>Baverstock Waiwera</t>
  </si>
  <si>
    <t>Beaumont N.Z.F.S.</t>
  </si>
  <si>
    <t>Benmore Power Stn</t>
  </si>
  <si>
    <t>Birch Hill</t>
  </si>
  <si>
    <t>Blackstone Hill</t>
  </si>
  <si>
    <t>Brydone, Downs Road</t>
  </si>
  <si>
    <t>Burkes Pass,Airies</t>
  </si>
  <si>
    <t>Burkes Pass,Glenrock</t>
  </si>
  <si>
    <t>Cardrona</t>
  </si>
  <si>
    <t>Castle Hill</t>
  </si>
  <si>
    <t>Cave, Heatherleigh</t>
  </si>
  <si>
    <t>Christchurch Aero</t>
  </si>
  <si>
    <t>Christchurch Gardens</t>
  </si>
  <si>
    <t>Christchurch, Mt Pleasant</t>
  </si>
  <si>
    <t>Claremont Reservoir</t>
  </si>
  <si>
    <t>Clarence,Meriburn Stn</t>
  </si>
  <si>
    <t>Cobb Power Station</t>
  </si>
  <si>
    <t>Coldstream No 3</t>
  </si>
  <si>
    <t>Conway Flat</t>
  </si>
  <si>
    <t>Craigieburn Forest</t>
  </si>
  <si>
    <t>Culverden P.O.</t>
  </si>
  <si>
    <t>Deep Stream 2</t>
  </si>
  <si>
    <t>Deepburn</t>
  </si>
  <si>
    <t>Dog Island Light</t>
  </si>
  <si>
    <t>Double Hill</t>
  </si>
  <si>
    <t>Drummond,Heddon Bush</t>
  </si>
  <si>
    <t>Dunedin, Balaclava</t>
  </si>
  <si>
    <t>Dunedin, Btl Gardens</t>
  </si>
  <si>
    <t>Dunrobin</t>
  </si>
  <si>
    <t>Duntroon</t>
  </si>
  <si>
    <t>Earnslaw</t>
  </si>
  <si>
    <t>Eastern Bush</t>
  </si>
  <si>
    <t>Edendale</t>
  </si>
  <si>
    <t>Erewhon</t>
  </si>
  <si>
    <t>Ethelton</t>
  </si>
  <si>
    <t>Evandale</t>
  </si>
  <si>
    <t>Fabians Valley</t>
  </si>
  <si>
    <t>Fairhall</t>
  </si>
  <si>
    <t>Ferniehurst</t>
  </si>
  <si>
    <t>Foxdown Stn</t>
  </si>
  <si>
    <t>Glendale Station</t>
  </si>
  <si>
    <t>Glenfinnan</t>
  </si>
  <si>
    <t>Glenmae</t>
  </si>
  <si>
    <t>Glenthorne</t>
  </si>
  <si>
    <t>Gordons Valley</t>
  </si>
  <si>
    <t>Gore Aws</t>
  </si>
  <si>
    <t>Gore Bay</t>
  </si>
  <si>
    <t>Gorge Road No 2</t>
  </si>
  <si>
    <t>Grassmere Salt Works</t>
  </si>
  <si>
    <t>Grays Hills Stn</t>
  </si>
  <si>
    <t>Greville Harbour</t>
  </si>
  <si>
    <t>Grey Robinson Rivers</t>
  </si>
  <si>
    <t>Haldon Downs</t>
  </si>
  <si>
    <t>Hapuku-Grange Hill</t>
  </si>
  <si>
    <t>Harper River</t>
  </si>
  <si>
    <t>Havelock Suburban</t>
  </si>
  <si>
    <t>Hawea Flat</t>
  </si>
  <si>
    <t>Hawkswood</t>
  </si>
  <si>
    <t>Hedgehope</t>
  </si>
  <si>
    <t>High Peak Station</t>
  </si>
  <si>
    <t>Highbank Power Stn</t>
  </si>
  <si>
    <t>Highfield</t>
  </si>
  <si>
    <t>Hillend</t>
  </si>
  <si>
    <t>Hindon, Ardachy</t>
  </si>
  <si>
    <t>Homebush</t>
  </si>
  <si>
    <t>Hororata</t>
  </si>
  <si>
    <t>Hororata West</t>
  </si>
  <si>
    <t>Howard</t>
  </si>
  <si>
    <t>Hunter Valley 2</t>
  </si>
  <si>
    <t>Hunter,Sodwall</t>
  </si>
  <si>
    <t>Ikawai</t>
  </si>
  <si>
    <t>Imphal</t>
  </si>
  <si>
    <t>Inchclutha,T'Graph Rd</t>
  </si>
  <si>
    <t>Invercargill Aero</t>
  </si>
  <si>
    <t>Island Hills</t>
  </si>
  <si>
    <t>Islay Downs</t>
  </si>
  <si>
    <t>Kaikoura West</t>
  </si>
  <si>
    <t>Kakahu Bush</t>
  </si>
  <si>
    <t>Kauru, The Dasher</t>
  </si>
  <si>
    <t>Kaweku</t>
  </si>
  <si>
    <t>Keinton Combe</t>
  </si>
  <si>
    <t>Kelso, The Holt</t>
  </si>
  <si>
    <t>Kilmarnock</t>
  </si>
  <si>
    <t>Kilmory Lug Creek</t>
  </si>
  <si>
    <t>Kimbell</t>
  </si>
  <si>
    <t>Kingston</t>
  </si>
  <si>
    <t>Kohatu,Highfield 2</t>
  </si>
  <si>
    <t>L Coleridge Homestead</t>
  </si>
  <si>
    <t>L Pukaki, Guide Hill</t>
  </si>
  <si>
    <t>L Tekapo,Mt Hay Stn</t>
  </si>
  <si>
    <t>Lake Coleridge</t>
  </si>
  <si>
    <t>Lake Hawea</t>
  </si>
  <si>
    <t>Lake Ohau Stn</t>
  </si>
  <si>
    <t>Lake Tekapo, Air Safaris</t>
  </si>
  <si>
    <t>Lauder Flat</t>
  </si>
  <si>
    <t>Lee Flat</t>
  </si>
  <si>
    <t>Lillburn</t>
  </si>
  <si>
    <t>Lilybank Station</t>
  </si>
  <si>
    <t>Linkwater</t>
  </si>
  <si>
    <t>Lochindorb</t>
  </si>
  <si>
    <t>Lovells Flat</t>
  </si>
  <si>
    <t>Lowry Hills Stn</t>
  </si>
  <si>
    <t>Luggate</t>
  </si>
  <si>
    <t>Lyndhurst Limewood Farm</t>
  </si>
  <si>
    <t>Mai Mai 4</t>
  </si>
  <si>
    <t>Maitai Valley</t>
  </si>
  <si>
    <t>Makarora Station</t>
  </si>
  <si>
    <t>Manapouri</t>
  </si>
  <si>
    <t>Manapouri,West Arm 2</t>
  </si>
  <si>
    <t>Manaroa</t>
  </si>
  <si>
    <t>Mandeville</t>
  </si>
  <si>
    <t>Mangles Valley</t>
  </si>
  <si>
    <t>Mapua</t>
  </si>
  <si>
    <t>Matakanui</t>
  </si>
  <si>
    <t>Maungatua</t>
  </si>
  <si>
    <t>Melford Hills</t>
  </si>
  <si>
    <t>Melrose Stn</t>
  </si>
  <si>
    <t>Methven</t>
  </si>
  <si>
    <t>Methven,Alaska</t>
  </si>
  <si>
    <t>Middlemarch, Garthmyl</t>
  </si>
  <si>
    <t>Minaret Bay</t>
  </si>
  <si>
    <t>Moanaroa</t>
  </si>
  <si>
    <t>Mokoreta</t>
  </si>
  <si>
    <t>Molesworth</t>
  </si>
  <si>
    <t>Monowai</t>
  </si>
  <si>
    <t>Mosgiel Town</t>
  </si>
  <si>
    <t>Motunau Homestead</t>
  </si>
  <si>
    <t>Motupiko</t>
  </si>
  <si>
    <t>Mt Barker</t>
  </si>
  <si>
    <t>Mt Nimrod 2</t>
  </si>
  <si>
    <t>Mt Peel</t>
  </si>
  <si>
    <t>Mt Somers,Buccleugh</t>
  </si>
  <si>
    <t>Mt Torlesse</t>
  </si>
  <si>
    <t>Mt White Stn</t>
  </si>
  <si>
    <t>Nenthorn</t>
  </si>
  <si>
    <t>Ngaio Downs</t>
  </si>
  <si>
    <t>Nightcaps 2</t>
  </si>
  <si>
    <t>Nithdale</t>
  </si>
  <si>
    <t>Ocean Bay</t>
  </si>
  <si>
    <t>Onamalutu,Ashdown Stn</t>
  </si>
  <si>
    <t>Orari Estate</t>
  </si>
  <si>
    <t>Orari Gorge</t>
  </si>
  <si>
    <t>Orepuki 2</t>
  </si>
  <si>
    <t>Otama</t>
  </si>
  <si>
    <t>Palmerston</t>
  </si>
  <si>
    <t>Papatowai</t>
  </si>
  <si>
    <t>Peel Forest</t>
  </si>
  <si>
    <t>Picton 4</t>
  </si>
  <si>
    <t>Picton South</t>
  </si>
  <si>
    <t>Pinewood</t>
  </si>
  <si>
    <t>Plains Station</t>
  </si>
  <si>
    <t>Pokokini</t>
  </si>
  <si>
    <t>Quarry Hills</t>
  </si>
  <si>
    <t>Queenstown</t>
  </si>
  <si>
    <t>Queenstown Aero</t>
  </si>
  <si>
    <t>Raes Junction</t>
  </si>
  <si>
    <t>Rakaia, Greenfields</t>
  </si>
  <si>
    <t>Reefton Ews</t>
  </si>
  <si>
    <t>Ribbonwood</t>
  </si>
  <si>
    <t>Riverside</t>
  </si>
  <si>
    <t>Roding River</t>
  </si>
  <si>
    <t>Routeburn Stn</t>
  </si>
  <si>
    <t>Roxburgh</t>
  </si>
  <si>
    <t>Roxburgh,Hilltop</t>
  </si>
  <si>
    <t>Sawyers Downs</t>
  </si>
  <si>
    <t>Seaview</t>
  </si>
  <si>
    <t>Sevenoaks</t>
  </si>
  <si>
    <t>Shotover Branches</t>
  </si>
  <si>
    <t>Smithfield</t>
  </si>
  <si>
    <t>Somerton</t>
  </si>
  <si>
    <t>Spotswood</t>
  </si>
  <si>
    <t>Springburn</t>
  </si>
  <si>
    <t>Springs Junction</t>
  </si>
  <si>
    <t>Station Creek, Maruia</t>
  </si>
  <si>
    <t>Staveley, Birchlands</t>
  </si>
  <si>
    <t>Stewart Is</t>
  </si>
  <si>
    <t>Tapanui</t>
  </si>
  <si>
    <t>Tautuku</t>
  </si>
  <si>
    <t>Te Anau Downs</t>
  </si>
  <si>
    <t>Te Anau, Doc</t>
  </si>
  <si>
    <t>Te Anau,Kakapo Rd</t>
  </si>
  <si>
    <t>Te Anau,Wilderness Rd</t>
  </si>
  <si>
    <t>Te Houka</t>
  </si>
  <si>
    <t>Te Ngawai</t>
  </si>
  <si>
    <t>Te Pirita Mead</t>
  </si>
  <si>
    <t>Te Tipua</t>
  </si>
  <si>
    <t>Temuka</t>
  </si>
  <si>
    <t>Temuka,Rangitata</t>
  </si>
  <si>
    <t>The Brothers Light</t>
  </si>
  <si>
    <t>The Haldons</t>
  </si>
  <si>
    <t>The Leatham</t>
  </si>
  <si>
    <t>The Wye</t>
  </si>
  <si>
    <t>Timaru Harbour</t>
  </si>
  <si>
    <t>Titirangi Bay</t>
  </si>
  <si>
    <t>Tiwai Point Ews</t>
  </si>
  <si>
    <t>Trotters Creek</t>
  </si>
  <si>
    <t>Tuatapere Post Office</t>
  </si>
  <si>
    <t>Tyntesfield</t>
  </si>
  <si>
    <t>Ugbrooke</t>
  </si>
  <si>
    <t>Upper Meg Power Stn</t>
  </si>
  <si>
    <t>Uruwhenua</t>
  </si>
  <si>
    <t>Wai Iti</t>
  </si>
  <si>
    <t>Waihola</t>
  </si>
  <si>
    <t>Waikaia</t>
  </si>
  <si>
    <t>Waikawa V,Blackthorn</t>
  </si>
  <si>
    <t>Waimate</t>
  </si>
  <si>
    <t>Waipara, Wattle Grove</t>
  </si>
  <si>
    <t>Wairau Vly,Southwold</t>
  </si>
  <si>
    <t>Waitaria Bay</t>
  </si>
  <si>
    <t>Waitawa</t>
  </si>
  <si>
    <t>Ward,Chancet</t>
  </si>
  <si>
    <t>Wether Hill</t>
  </si>
  <si>
    <t>Whalesback Stn</t>
  </si>
  <si>
    <t>Winchmore Ews</t>
  </si>
  <si>
    <t>Windwhistle, Woodlands</t>
  </si>
  <si>
    <t>Winton 2</t>
  </si>
  <si>
    <t>Woodbury</t>
  </si>
  <si>
    <t>R-factor (US)</t>
  </si>
  <si>
    <t>X co-ordinate</t>
  </si>
  <si>
    <t>Y co-ordinate</t>
  </si>
  <si>
    <t>.</t>
  </si>
  <si>
    <t>Rank</t>
  </si>
  <si>
    <t>radius of earth</t>
  </si>
  <si>
    <t>Distance from station (km)</t>
  </si>
  <si>
    <t>Distance (km)</t>
  </si>
  <si>
    <t>(Triangulation from nearest 3 stations if closest station is &gt;5km away)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</si>
</sst>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0.000"/>
    <numFmt numFmtId="166" formatCode="0.0000000"/>
    <numFmt numFmtId="167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4"/>
      <color rgb="FFFF0000"/>
      <name val="Times New Roman"/>
      <family val="1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114">
    <xf numFmtId="0" fontId="0" fillId="0" borderId="0" xfId="0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9" fontId="0" fillId="0" borderId="0" xfId="1" applyFont="1"/>
    <xf numFmtId="0" fontId="0" fillId="0" borderId="0" xfId="0" applyAlignment="1">
      <alignment horizontal="right"/>
    </xf>
    <xf numFmtId="0" fontId="2" fillId="0" borderId="0" xfId="0" applyFont="1"/>
    <xf numFmtId="164" fontId="2" fillId="0" borderId="0" xfId="0" applyNumberFormat="1" applyFont="1"/>
    <xf numFmtId="0" fontId="0" fillId="2" borderId="0" xfId="0" applyFill="1" applyAlignment="1">
      <alignment horizontal="right"/>
    </xf>
    <xf numFmtId="10" fontId="0" fillId="2" borderId="0" xfId="0" applyNumberFormat="1" applyFill="1" applyAlignment="1">
      <alignment horizontal="right"/>
    </xf>
    <xf numFmtId="0" fontId="3" fillId="0" borderId="0" xfId="0" applyFont="1"/>
    <xf numFmtId="0" fontId="4" fillId="0" borderId="0" xfId="0" applyFont="1"/>
    <xf numFmtId="9" fontId="2" fillId="0" borderId="0" xfId="1" applyNumberFormat="1" applyFont="1"/>
    <xf numFmtId="0" fontId="0" fillId="2" borderId="0" xfId="0" applyFill="1"/>
    <xf numFmtId="15" fontId="0" fillId="0" borderId="0" xfId="0" applyNumberFormat="1" applyAlignment="1">
      <alignment horizontal="left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3" fillId="0" borderId="9" xfId="0" applyFont="1" applyBorder="1"/>
    <xf numFmtId="0" fontId="0" fillId="2" borderId="0" xfId="0" applyNumberFormat="1" applyFill="1"/>
    <xf numFmtId="164" fontId="0" fillId="0" borderId="0" xfId="0" applyNumberFormat="1" applyBorder="1"/>
    <xf numFmtId="164" fontId="0" fillId="0" borderId="9" xfId="0" applyNumberFormat="1" applyBorder="1"/>
    <xf numFmtId="0" fontId="0" fillId="0" borderId="0" xfId="0" applyFill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Border="1"/>
    <xf numFmtId="2" fontId="0" fillId="0" borderId="0" xfId="0" applyNumberFormat="1" applyBorder="1"/>
    <xf numFmtId="2" fontId="0" fillId="0" borderId="8" xfId="0" applyNumberFormat="1" applyBorder="1"/>
    <xf numFmtId="9" fontId="0" fillId="0" borderId="9" xfId="1" applyFont="1" applyBorder="1"/>
    <xf numFmtId="2" fontId="7" fillId="0" borderId="9" xfId="1" applyNumberFormat="1" applyFont="1" applyBorder="1"/>
    <xf numFmtId="2" fontId="3" fillId="0" borderId="9" xfId="0" applyNumberFormat="1" applyFont="1" applyBorder="1"/>
    <xf numFmtId="2" fontId="0" fillId="0" borderId="9" xfId="0" applyNumberFormat="1" applyBorder="1"/>
    <xf numFmtId="2" fontId="0" fillId="0" borderId="9" xfId="1" applyNumberFormat="1" applyFont="1" applyBorder="1"/>
    <xf numFmtId="2" fontId="3" fillId="0" borderId="9" xfId="1" applyNumberFormat="1" applyFont="1" applyBorder="1"/>
    <xf numFmtId="0" fontId="3" fillId="0" borderId="9" xfId="0" applyFont="1" applyFill="1" applyBorder="1"/>
    <xf numFmtId="9" fontId="0" fillId="0" borderId="0" xfId="1" applyFont="1" applyFill="1"/>
    <xf numFmtId="0" fontId="0" fillId="0" borderId="9" xfId="0" applyFill="1" applyBorder="1"/>
    <xf numFmtId="165" fontId="0" fillId="0" borderId="0" xfId="0" applyNumberFormat="1" applyBorder="1"/>
    <xf numFmtId="0" fontId="8" fillId="0" borderId="0" xfId="0" applyFont="1"/>
    <xf numFmtId="9" fontId="2" fillId="0" borderId="0" xfId="1" applyFont="1"/>
    <xf numFmtId="0" fontId="0" fillId="0" borderId="0" xfId="0" applyFont="1" applyBorder="1"/>
    <xf numFmtId="0" fontId="2" fillId="0" borderId="0" xfId="0" applyFont="1" applyFill="1"/>
    <xf numFmtId="164" fontId="2" fillId="0" borderId="0" xfId="0" applyNumberFormat="1" applyFont="1" applyFill="1"/>
    <xf numFmtId="0" fontId="0" fillId="0" borderId="0" xfId="0" applyFill="1"/>
    <xf numFmtId="1" fontId="0" fillId="0" borderId="0" xfId="0" applyNumberFormat="1" applyFill="1"/>
    <xf numFmtId="0" fontId="8" fillId="0" borderId="0" xfId="0" applyFont="1" applyFill="1"/>
    <xf numFmtId="0" fontId="5" fillId="0" borderId="0" xfId="0" applyFont="1" applyFill="1"/>
    <xf numFmtId="0" fontId="9" fillId="0" borderId="0" xfId="0" applyFont="1"/>
    <xf numFmtId="0" fontId="0" fillId="0" borderId="4" xfId="0" applyBorder="1"/>
    <xf numFmtId="165" fontId="0" fillId="0" borderId="5" xfId="0" applyNumberFormat="1" applyBorder="1"/>
    <xf numFmtId="9" fontId="0" fillId="0" borderId="1" xfId="1" applyFont="1" applyBorder="1"/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NumberFormat="1" applyFont="1" applyFill="1" applyBorder="1"/>
    <xf numFmtId="164" fontId="0" fillId="0" borderId="1" xfId="0" applyNumberFormat="1" applyBorder="1"/>
    <xf numFmtId="0" fontId="0" fillId="2" borderId="6" xfId="0" applyFill="1" applyBorder="1"/>
    <xf numFmtId="9" fontId="0" fillId="2" borderId="8" xfId="1" applyFont="1" applyFill="1" applyBorder="1"/>
    <xf numFmtId="0" fontId="2" fillId="0" borderId="2" xfId="0" applyFont="1" applyBorder="1"/>
    <xf numFmtId="0" fontId="4" fillId="0" borderId="10" xfId="0" applyFont="1" applyBorder="1"/>
    <xf numFmtId="9" fontId="2" fillId="0" borderId="3" xfId="1" applyFont="1" applyBorder="1"/>
    <xf numFmtId="0" fontId="0" fillId="0" borderId="0" xfId="0" applyAlignment="1"/>
    <xf numFmtId="9" fontId="0" fillId="0" borderId="1" xfId="0" applyNumberFormat="1" applyFill="1" applyBorder="1"/>
    <xf numFmtId="0" fontId="8" fillId="0" borderId="0" xfId="0" applyFont="1" applyFill="1" applyBorder="1"/>
    <xf numFmtId="0" fontId="8" fillId="0" borderId="0" xfId="1" applyNumberFormat="1" applyFont="1" applyFill="1" applyBorder="1"/>
    <xf numFmtId="0" fontId="5" fillId="0" borderId="0" xfId="0" applyFont="1" applyFill="1" applyBorder="1"/>
    <xf numFmtId="0" fontId="0" fillId="0" borderId="6" xfId="0" applyFill="1" applyBorder="1"/>
    <xf numFmtId="10" fontId="0" fillId="0" borderId="1" xfId="0" applyNumberFormat="1" applyFill="1" applyBorder="1"/>
    <xf numFmtId="0" fontId="0" fillId="0" borderId="7" xfId="0" applyBorder="1" applyAlignment="1">
      <alignment horizontal="right"/>
    </xf>
    <xf numFmtId="0" fontId="8" fillId="0" borderId="11" xfId="0" applyFont="1" applyFill="1" applyBorder="1"/>
    <xf numFmtId="0" fontId="8" fillId="0" borderId="11" xfId="1" applyNumberFormat="1" applyFont="1" applyFill="1" applyBorder="1"/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3" xfId="0" applyBorder="1"/>
    <xf numFmtId="0" fontId="8" fillId="0" borderId="2" xfId="0" applyFont="1" applyBorder="1"/>
    <xf numFmtId="164" fontId="0" fillId="0" borderId="10" xfId="0" applyNumberFormat="1" applyBorder="1" applyAlignment="1">
      <alignment vertical="center"/>
    </xf>
    <xf numFmtId="0" fontId="12" fillId="0" borderId="13" xfId="0" applyFont="1" applyBorder="1" applyAlignment="1">
      <alignment vertical="top" wrapText="1"/>
    </xf>
    <xf numFmtId="0" fontId="13" fillId="0" borderId="13" xfId="0" applyFont="1" applyBorder="1" applyAlignment="1">
      <alignment horizontal="center" wrapText="1"/>
    </xf>
    <xf numFmtId="0" fontId="13" fillId="0" borderId="13" xfId="0" applyFont="1" applyBorder="1" applyAlignment="1">
      <alignment horizontal="center"/>
    </xf>
    <xf numFmtId="0" fontId="14" fillId="0" borderId="1" xfId="0" applyFont="1" applyBorder="1" applyAlignment="1">
      <alignment vertical="center"/>
    </xf>
    <xf numFmtId="0" fontId="0" fillId="0" borderId="1" xfId="0" applyFill="1" applyBorder="1"/>
    <xf numFmtId="0" fontId="0" fillId="0" borderId="1" xfId="1" applyNumberFormat="1" applyFont="1" applyFill="1" applyBorder="1"/>
    <xf numFmtId="2" fontId="0" fillId="0" borderId="9" xfId="0" applyNumberFormat="1" applyFill="1" applyBorder="1"/>
    <xf numFmtId="167" fontId="0" fillId="2" borderId="5" xfId="1" applyNumberFormat="1" applyFont="1" applyFill="1" applyBorder="1"/>
    <xf numFmtId="0" fontId="3" fillId="0" borderId="10" xfId="0" applyFont="1" applyBorder="1"/>
    <xf numFmtId="0" fontId="0" fillId="0" borderId="14" xfId="0" applyBorder="1"/>
    <xf numFmtId="0" fontId="0" fillId="0" borderId="14" xfId="0" applyFont="1" applyBorder="1"/>
    <xf numFmtId="166" fontId="5" fillId="0" borderId="0" xfId="0" applyNumberFormat="1" applyFont="1" applyAlignment="1"/>
    <xf numFmtId="0" fontId="18" fillId="0" borderId="0" xfId="2" applyFont="1"/>
    <xf numFmtId="0" fontId="19" fillId="0" borderId="0" xfId="0" applyFont="1" applyAlignment="1">
      <alignment vertical="center"/>
    </xf>
    <xf numFmtId="2" fontId="5" fillId="0" borderId="9" xfId="0" applyNumberFormat="1" applyFont="1" applyFill="1" applyBorder="1"/>
    <xf numFmtId="0" fontId="20" fillId="0" borderId="9" xfId="0" applyFont="1" applyFill="1" applyBorder="1"/>
    <xf numFmtId="164" fontId="0" fillId="0" borderId="1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0" fontId="0" fillId="0" borderId="0" xfId="0" applyNumberFormat="1" applyBorder="1"/>
    <xf numFmtId="0" fontId="0" fillId="0" borderId="0" xfId="0" applyFont="1" applyBorder="1" applyAlignment="1">
      <alignment horizontal="left" vertical="center"/>
    </xf>
    <xf numFmtId="0" fontId="3" fillId="0" borderId="0" xfId="0" applyFont="1" applyFill="1" applyBorder="1"/>
    <xf numFmtId="164" fontId="0" fillId="0" borderId="11" xfId="0" applyNumberFormat="1" applyBorder="1"/>
    <xf numFmtId="0" fontId="13" fillId="0" borderId="0" xfId="0" applyFont="1" applyBorder="1" applyAlignment="1">
      <alignment horizontal="center" wrapText="1"/>
    </xf>
    <xf numFmtId="0" fontId="13" fillId="0" borderId="0" xfId="0" applyFont="1" applyBorder="1" applyAlignment="1">
      <alignment horizontal="center"/>
    </xf>
    <xf numFmtId="2" fontId="5" fillId="0" borderId="0" xfId="0" applyNumberFormat="1" applyFont="1" applyFill="1" applyBorder="1"/>
    <xf numFmtId="2" fontId="3" fillId="0" borderId="0" xfId="0" applyNumberFormat="1" applyFont="1" applyBorder="1"/>
    <xf numFmtId="2" fontId="3" fillId="0" borderId="0" xfId="1" applyNumberFormat="1" applyFont="1" applyBorder="1"/>
    <xf numFmtId="1" fontId="0" fillId="0" borderId="0" xfId="0" applyNumberFormat="1"/>
    <xf numFmtId="164" fontId="3" fillId="0" borderId="0" xfId="0" applyNumberFormat="1" applyFont="1" applyBorder="1"/>
  </cellXfs>
  <cellStyles count="3">
    <cellStyle name="Hyperlink" xfId="2" builtinId="8"/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8B73EC2E-8D4F-4E70-8CE2-6B6EC5EE47EE}">
      <tableStyleElement type="wholeTable" dxfId="1"/>
      <tableStyleElement type="headerRow" dxfId="0"/>
    </tableStyle>
  </tableStyles>
  <colors>
    <mruColors>
      <color rgb="FFFFFF99"/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 /><Relationship Id="rId1" Type="http://schemas.openxmlformats.org/officeDocument/2006/relationships/hyperlink" Target="http://www.iwr.msu.edu/rusle/sdr/sag-sdr.htm" TargetMode="External" /><Relationship Id="rId4" Type="http://schemas.openxmlformats.org/officeDocument/2006/relationships/comments" Target="../comments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603"/>
  <sheetViews>
    <sheetView tabSelected="1" topLeftCell="B1" zoomScale="70" zoomScaleNormal="70" workbookViewId="0">
      <selection activeCell="G19" sqref="G19"/>
    </sheetView>
  </sheetViews>
  <sheetFormatPr defaultRowHeight="15" x14ac:dyDescent="0.25"/>
  <cols>
    <col min="1" max="1" width="20.5703125" customWidth="1"/>
    <col min="2" max="2" width="45.7109375" customWidth="1"/>
    <col min="3" max="3" width="21.7109375" customWidth="1"/>
    <col min="4" max="4" width="8.28515625" customWidth="1"/>
    <col min="5" max="5" width="9.140625" style="18"/>
    <col min="6" max="6" width="35.140625" customWidth="1"/>
    <col min="7" max="7" width="13.28515625" customWidth="1"/>
    <col min="8" max="9" width="10" customWidth="1"/>
    <col min="10" max="10" width="33.28515625" customWidth="1"/>
    <col min="11" max="11" width="12.5703125" bestFit="1" customWidth="1"/>
    <col min="15" max="15" width="4.5703125" customWidth="1"/>
    <col min="16" max="16" width="6.42578125" customWidth="1"/>
    <col min="17" max="17" width="28.28515625" customWidth="1"/>
    <col min="18" max="19" width="26.28515625" customWidth="1"/>
    <col min="20" max="20" width="13" bestFit="1" customWidth="1"/>
    <col min="23" max="23" width="12.5703125" customWidth="1"/>
    <col min="24" max="24" width="16.42578125" customWidth="1"/>
    <col min="25" max="25" width="33" bestFit="1" customWidth="1"/>
    <col min="26" max="26" width="9.140625" style="43"/>
    <col min="27" max="27" width="13.5703125" style="103" customWidth="1"/>
    <col min="28" max="28" width="13.140625" style="17" bestFit="1" customWidth="1"/>
    <col min="29" max="29" width="11.5703125" style="17" bestFit="1" customWidth="1"/>
    <col min="30" max="30" width="9.140625" style="17"/>
    <col min="32" max="32" width="13.85546875" bestFit="1" customWidth="1"/>
  </cols>
  <sheetData>
    <row r="1" spans="1:30" ht="15.75" x14ac:dyDescent="0.25">
      <c r="A1" s="6" t="s">
        <v>18</v>
      </c>
      <c r="J1" s="6" t="s">
        <v>39</v>
      </c>
      <c r="Q1" s="6" t="s">
        <v>40</v>
      </c>
      <c r="U1" s="17"/>
      <c r="V1" s="17"/>
      <c r="W1" s="17"/>
      <c r="X1" s="17"/>
      <c r="AA1" s="104" t="s">
        <v>711</v>
      </c>
    </row>
    <row r="2" spans="1:30" x14ac:dyDescent="0.25">
      <c r="J2" s="74"/>
      <c r="K2" s="77" t="s">
        <v>62</v>
      </c>
      <c r="L2" s="78"/>
      <c r="M2" s="79"/>
      <c r="N2" s="80"/>
      <c r="T2" s="17"/>
      <c r="U2" s="17"/>
      <c r="X2" s="17"/>
      <c r="AA2" s="104">
        <v>6371</v>
      </c>
    </row>
    <row r="3" spans="1:30" x14ac:dyDescent="0.25">
      <c r="A3" t="s">
        <v>58</v>
      </c>
      <c r="C3" s="5"/>
      <c r="J3" s="75" t="s">
        <v>6</v>
      </c>
      <c r="K3" s="76" t="s">
        <v>60</v>
      </c>
      <c r="L3" s="76" t="s">
        <v>61</v>
      </c>
      <c r="M3" s="75"/>
      <c r="N3" s="75"/>
      <c r="T3" s="17"/>
      <c r="U3" s="26" t="s">
        <v>104</v>
      </c>
      <c r="V3" s="91" t="s">
        <v>105</v>
      </c>
      <c r="W3" s="91" t="s">
        <v>103</v>
      </c>
      <c r="X3" s="91" t="s">
        <v>706</v>
      </c>
      <c r="Y3" s="27" t="s">
        <v>106</v>
      </c>
      <c r="AB3" s="105" t="s">
        <v>710</v>
      </c>
      <c r="AC3" s="113" t="s">
        <v>706</v>
      </c>
      <c r="AD3" s="105" t="s">
        <v>712</v>
      </c>
    </row>
    <row r="4" spans="1:30" x14ac:dyDescent="0.25">
      <c r="A4" t="s">
        <v>0</v>
      </c>
      <c r="C4" s="8" t="s">
        <v>83</v>
      </c>
      <c r="E4" s="87"/>
      <c r="F4" s="25" t="s">
        <v>89</v>
      </c>
      <c r="J4" s="64">
        <v>0.02</v>
      </c>
      <c r="K4" s="65">
        <v>1</v>
      </c>
      <c r="L4" s="66">
        <v>1</v>
      </c>
      <c r="M4" s="67"/>
      <c r="N4" s="68"/>
      <c r="O4" s="46"/>
      <c r="P4" s="46"/>
      <c r="Q4" s="21" t="s">
        <v>24</v>
      </c>
      <c r="R4" s="24">
        <f>IF(S8&lt;5,R8,((R8*S8)+(R9*S9)+(R10*S10))/SUM(S8:S10))</f>
        <v>124.34200604748206</v>
      </c>
      <c r="S4" s="17"/>
      <c r="T4" s="17"/>
      <c r="U4" s="51">
        <v>173.15799999999999</v>
      </c>
      <c r="V4" s="92">
        <v>-35.164999999999999</v>
      </c>
      <c r="W4" s="93" t="s">
        <v>107</v>
      </c>
      <c r="X4" s="99">
        <f>Y4/17.02</f>
        <v>126.15502369253949</v>
      </c>
      <c r="Y4" s="100">
        <v>2147.1585032470221</v>
      </c>
      <c r="Z4" s="43">
        <f>SIN(ABS(V4-$C$9)*PI()/180/2)^2+COS($C$9*PI()/180)*COS(V4*PI()/180)*SIN(ABS(U4-$C$8)*PI()/180/2)^2</f>
        <v>3.9086641500817195E-4</v>
      </c>
      <c r="AA4" s="29">
        <f>2*ATAN2(SQRT(1-Z4),SQRT(Z4))</f>
        <v>3.9543259913416708E-2</v>
      </c>
      <c r="AB4" s="17">
        <f>RANK(AD4,AD:AD,1)</f>
        <v>149</v>
      </c>
      <c r="AC4" s="23">
        <f>X4</f>
        <v>126.15502369253949</v>
      </c>
      <c r="AD4" s="17">
        <f>AA4*$AA$2</f>
        <v>251.93010890837783</v>
      </c>
    </row>
    <row r="5" spans="1:30" x14ac:dyDescent="0.25">
      <c r="A5" t="s">
        <v>1</v>
      </c>
      <c r="B5" s="46" t="s">
        <v>89</v>
      </c>
      <c r="C5" s="22">
        <v>8.1999999999999993</v>
      </c>
      <c r="E5" s="88">
        <f>IF(B5=F5,TAN(RADIANS(C5)),C5/100)</f>
        <v>8.199999999999999E-2</v>
      </c>
      <c r="F5" s="25" t="s">
        <v>88</v>
      </c>
      <c r="J5" s="64">
        <v>0.01</v>
      </c>
      <c r="K5" s="65">
        <v>0.997</v>
      </c>
      <c r="L5" s="66">
        <v>0.93</v>
      </c>
      <c r="M5" s="67"/>
      <c r="N5" s="68"/>
      <c r="O5" s="46"/>
      <c r="P5" s="46"/>
      <c r="Q5" t="s">
        <v>714</v>
      </c>
      <c r="T5" s="17"/>
      <c r="U5" s="18">
        <v>173.94</v>
      </c>
      <c r="V5" s="17">
        <v>-35.997999999999998</v>
      </c>
      <c r="W5" s="43" t="s">
        <v>108</v>
      </c>
      <c r="X5" s="23">
        <f>Y5/17.02</f>
        <v>128.54716450835886</v>
      </c>
      <c r="Y5" s="101">
        <v>2187.8727399322679</v>
      </c>
      <c r="Z5" s="43">
        <f t="shared" ref="Z5:Z68" si="0">SIN(ABS(V5-$C$9)*PI()/180/2)^2+COS($C$9*PI()/180)*COS(V5*PI()/180)*SIN(ABS(U5-$C$8)*PI()/180/2)^2</f>
        <v>1.1313618465989714E-4</v>
      </c>
      <c r="AA5" s="29">
        <f t="shared" ref="AA5:AA68" si="1">2*ATAN2(SQRT(1-Z5),SQRT(Z5))</f>
        <v>2.1273500089653254E-2</v>
      </c>
      <c r="AB5" s="17">
        <f t="shared" ref="AB5:AB68" si="2">RANK(AD5,AD:AD,1)</f>
        <v>69</v>
      </c>
      <c r="AC5" s="23">
        <f>X5</f>
        <v>128.54716450835886</v>
      </c>
      <c r="AD5" s="17">
        <f>AA5*$AA$2</f>
        <v>135.53346907118089</v>
      </c>
    </row>
    <row r="6" spans="1:30" x14ac:dyDescent="0.25">
      <c r="A6" t="s">
        <v>65</v>
      </c>
      <c r="C6" s="22">
        <v>130</v>
      </c>
      <c r="D6" s="17"/>
      <c r="F6" s="17"/>
      <c r="J6" s="69">
        <v>5.0000000000000001E-3</v>
      </c>
      <c r="K6" s="65">
        <v>0.99299999999999999</v>
      </c>
      <c r="L6" s="66">
        <v>0.88</v>
      </c>
      <c r="M6" s="67"/>
      <c r="N6" s="68"/>
      <c r="O6" s="46"/>
      <c r="P6" s="46"/>
      <c r="T6" s="17"/>
      <c r="U6" s="18">
        <v>174.81</v>
      </c>
      <c r="V6" s="17">
        <v>-36.603999999999999</v>
      </c>
      <c r="W6" s="43" t="s">
        <v>109</v>
      </c>
      <c r="X6" s="23">
        <f t="shared" ref="X6:X69" si="3">Y6/17.02</f>
        <v>118.75632869877641</v>
      </c>
      <c r="Y6" s="101">
        <v>2021.2327144531746</v>
      </c>
      <c r="Z6" s="43">
        <f t="shared" si="0"/>
        <v>1.2457860500791193E-5</v>
      </c>
      <c r="AA6" s="29">
        <f t="shared" si="1"/>
        <v>7.0591535565952017E-3</v>
      </c>
      <c r="AB6" s="17">
        <f t="shared" si="2"/>
        <v>22</v>
      </c>
      <c r="AC6" s="23">
        <f>X6</f>
        <v>118.75632869877641</v>
      </c>
      <c r="AD6" s="17">
        <f>AA6*$AA$2</f>
        <v>44.973867309068027</v>
      </c>
    </row>
    <row r="7" spans="1:30" x14ac:dyDescent="0.25">
      <c r="A7" t="s">
        <v>48</v>
      </c>
      <c r="C7" s="13" t="s">
        <v>69</v>
      </c>
      <c r="J7" s="69">
        <v>2.5000000000000001E-3</v>
      </c>
      <c r="K7" s="65">
        <v>0.99099999999999999</v>
      </c>
      <c r="L7" s="66">
        <v>0.73</v>
      </c>
      <c r="M7" s="25"/>
      <c r="N7" s="68"/>
      <c r="O7" s="46"/>
      <c r="P7" s="46"/>
      <c r="Q7" t="s">
        <v>710</v>
      </c>
      <c r="R7" t="s">
        <v>24</v>
      </c>
      <c r="S7" t="s">
        <v>713</v>
      </c>
      <c r="T7" s="17"/>
      <c r="U7" s="18">
        <v>174.78870000000001</v>
      </c>
      <c r="V7" s="17">
        <v>-37.008099999999999</v>
      </c>
      <c r="W7" s="43" t="s">
        <v>110</v>
      </c>
      <c r="X7" s="23">
        <f t="shared" si="3"/>
        <v>124.34200604748206</v>
      </c>
      <c r="Y7" s="101">
        <v>2116.3009429281447</v>
      </c>
      <c r="Z7" s="43">
        <f t="shared" si="0"/>
        <v>0</v>
      </c>
      <c r="AA7" s="29">
        <f t="shared" si="1"/>
        <v>0</v>
      </c>
      <c r="AB7" s="17">
        <f t="shared" si="2"/>
        <v>1</v>
      </c>
      <c r="AC7" s="23">
        <f>X7</f>
        <v>124.34200604748206</v>
      </c>
      <c r="AD7" s="17">
        <f>AA7*$AA$2</f>
        <v>0</v>
      </c>
    </row>
    <row r="8" spans="1:30" x14ac:dyDescent="0.25">
      <c r="A8" t="s">
        <v>90</v>
      </c>
      <c r="B8" t="s">
        <v>707</v>
      </c>
      <c r="C8" s="13">
        <v>174.78870000000001</v>
      </c>
      <c r="G8" s="25"/>
      <c r="J8" s="70" t="s">
        <v>11</v>
      </c>
      <c r="K8" s="71">
        <v>0</v>
      </c>
      <c r="L8" s="72">
        <v>0</v>
      </c>
      <c r="M8" s="73"/>
      <c r="N8" s="20"/>
      <c r="Q8">
        <v>1</v>
      </c>
      <c r="R8" s="2">
        <f>VLOOKUP(Q8,AB:AC,2,FALSE)</f>
        <v>124.34200604748206</v>
      </c>
      <c r="S8" s="112">
        <f>VLOOKUP(Q8,AB:AD,3,FALSE)</f>
        <v>0</v>
      </c>
      <c r="T8" s="17"/>
      <c r="U8" s="18">
        <v>174.75559999999999</v>
      </c>
      <c r="V8" s="17">
        <v>-36.749600000000001</v>
      </c>
      <c r="W8" s="43" t="s">
        <v>111</v>
      </c>
      <c r="X8" s="23">
        <f t="shared" si="3"/>
        <v>138.6312869177836</v>
      </c>
      <c r="Y8" s="101">
        <v>2359.5045033406768</v>
      </c>
      <c r="Z8" s="43">
        <f t="shared" si="0"/>
        <v>5.1421824736620358E-6</v>
      </c>
      <c r="AA8" s="29">
        <f t="shared" si="1"/>
        <v>4.5352800520804615E-3</v>
      </c>
      <c r="AB8" s="17">
        <f t="shared" si="2"/>
        <v>11</v>
      </c>
      <c r="AC8" s="23">
        <f>X8</f>
        <v>138.6312869177836</v>
      </c>
      <c r="AD8" s="17">
        <f>AA8*$AA$2</f>
        <v>28.89426921180462</v>
      </c>
    </row>
    <row r="9" spans="1:30" x14ac:dyDescent="0.25">
      <c r="B9" t="s">
        <v>708</v>
      </c>
      <c r="C9" s="13">
        <v>-37.008099999999999</v>
      </c>
      <c r="K9" s="1"/>
      <c r="Q9">
        <v>2</v>
      </c>
      <c r="R9" s="2">
        <f>VLOOKUP(Q9,AB:AC,2,FALSE)</f>
        <v>131.83027496226072</v>
      </c>
      <c r="S9" s="112">
        <f t="shared" ref="S9:S10" si="4">VLOOKUP(Q9,AB:AD,3,FALSE)</f>
        <v>9.0181229843353758</v>
      </c>
      <c r="T9" s="17"/>
      <c r="U9" s="18">
        <v>174.767</v>
      </c>
      <c r="V9" s="17">
        <v>-36.853000000000002</v>
      </c>
      <c r="W9" s="43" t="s">
        <v>112</v>
      </c>
      <c r="X9" s="23">
        <f t="shared" si="3"/>
        <v>128.86735998648226</v>
      </c>
      <c r="Y9" s="101">
        <v>2193.322466969928</v>
      </c>
      <c r="Z9" s="43">
        <f t="shared" si="0"/>
        <v>1.8548828930375078E-6</v>
      </c>
      <c r="AA9" s="29">
        <f t="shared" si="1"/>
        <v>2.723882552462318E-3</v>
      </c>
      <c r="AB9" s="17">
        <f t="shared" si="2"/>
        <v>6</v>
      </c>
      <c r="AC9" s="23">
        <f>X9</f>
        <v>128.86735998648226</v>
      </c>
      <c r="AD9" s="17">
        <f>AA9*$AA$2</f>
        <v>17.35385574173743</v>
      </c>
    </row>
    <row r="10" spans="1:30" x14ac:dyDescent="0.25">
      <c r="A10" t="s">
        <v>2</v>
      </c>
      <c r="E10" s="18" t="s">
        <v>13</v>
      </c>
      <c r="J10" s="81" t="s">
        <v>52</v>
      </c>
      <c r="K10" s="82">
        <f>R41*R4*VLOOKUP(C4,Q15:R26,2,FALSE)*R29*R30*VLOOKUP(C7,Q46:R47,2,FALSE)</f>
        <v>6.0881217838325243</v>
      </c>
      <c r="L10" s="80" t="s">
        <v>36</v>
      </c>
      <c r="Q10">
        <v>3</v>
      </c>
      <c r="R10" s="2">
        <f>VLOOKUP(Q10,AB:AC,2,FALSE)</f>
        <v>138.69587731605961</v>
      </c>
      <c r="S10" s="112">
        <f t="shared" si="4"/>
        <v>13.95871441615318</v>
      </c>
      <c r="T10" s="17"/>
      <c r="U10" s="18">
        <v>174.9639</v>
      </c>
      <c r="V10" s="17">
        <v>-37.033999999999999</v>
      </c>
      <c r="W10" s="43" t="s">
        <v>113</v>
      </c>
      <c r="X10" s="23">
        <f t="shared" si="3"/>
        <v>143.35540451768651</v>
      </c>
      <c r="Y10" s="101">
        <v>2439.9089848910244</v>
      </c>
      <c r="Z10" s="43">
        <f t="shared" si="0"/>
        <v>1.5411982505412858E-6</v>
      </c>
      <c r="AA10" s="29">
        <f t="shared" si="1"/>
        <v>2.4829007570226825E-3</v>
      </c>
      <c r="AB10" s="17">
        <f t="shared" si="2"/>
        <v>5</v>
      </c>
      <c r="AC10" s="23">
        <f>X10</f>
        <v>143.35540451768651</v>
      </c>
      <c r="AD10" s="17">
        <f>AA10*$AA$2</f>
        <v>15.81856072299151</v>
      </c>
    </row>
    <row r="11" spans="1:30" x14ac:dyDescent="0.25">
      <c r="B11" t="s">
        <v>71</v>
      </c>
      <c r="C11" s="8" t="s">
        <v>11</v>
      </c>
      <c r="E11" s="53">
        <f>0.6*(1/3)</f>
        <v>0.19999999999999998</v>
      </c>
      <c r="F11" t="s">
        <v>7</v>
      </c>
      <c r="J11" t="s">
        <v>53</v>
      </c>
      <c r="K11" s="47">
        <f>K14*E26</f>
        <v>29.588305962908056</v>
      </c>
      <c r="L11" s="48" t="s">
        <v>17</v>
      </c>
      <c r="M11" s="49"/>
      <c r="N11" s="46"/>
      <c r="O11" s="46"/>
      <c r="T11" s="17"/>
      <c r="U11" s="18">
        <v>174.63</v>
      </c>
      <c r="V11" s="17">
        <v>-36.878</v>
      </c>
      <c r="W11" s="43" t="s">
        <v>114</v>
      </c>
      <c r="X11" s="23">
        <f t="shared" si="3"/>
        <v>137.81774492873041</v>
      </c>
      <c r="Y11" s="101">
        <v>2345.6580186869915</v>
      </c>
      <c r="Z11" s="43">
        <f t="shared" si="0"/>
        <v>2.5141538224670387E-6</v>
      </c>
      <c r="AA11" s="29">
        <f t="shared" si="1"/>
        <v>3.1712180180237868E-3</v>
      </c>
      <c r="AB11" s="17">
        <f t="shared" si="2"/>
        <v>7</v>
      </c>
      <c r="AC11" s="23">
        <f>X11</f>
        <v>137.81774492873041</v>
      </c>
      <c r="AD11" s="17">
        <f>AA11*$AA$2</f>
        <v>20.203829992829547</v>
      </c>
    </row>
    <row r="12" spans="1:30" x14ac:dyDescent="0.25">
      <c r="B12" t="s">
        <v>72</v>
      </c>
      <c r="C12" s="8" t="s">
        <v>11</v>
      </c>
      <c r="E12" s="53">
        <f>0.9*(1/3)</f>
        <v>0.3</v>
      </c>
      <c r="F12" t="s">
        <v>8</v>
      </c>
      <c r="T12" s="17"/>
      <c r="U12" s="18">
        <v>174.624</v>
      </c>
      <c r="V12" s="17">
        <v>-36.792999999999999</v>
      </c>
      <c r="W12" s="43" t="s">
        <v>115</v>
      </c>
      <c r="X12" s="23">
        <f t="shared" si="3"/>
        <v>140.99754079396126</v>
      </c>
      <c r="Y12" s="101">
        <v>2399.7781443132208</v>
      </c>
      <c r="Z12" s="43">
        <f t="shared" si="0"/>
        <v>4.8445297425716342E-6</v>
      </c>
      <c r="AA12" s="29">
        <f t="shared" si="1"/>
        <v>4.4020620466994741E-3</v>
      </c>
      <c r="AB12" s="17">
        <f t="shared" si="2"/>
        <v>10</v>
      </c>
      <c r="AC12" s="23">
        <f>X12</f>
        <v>140.99754079396126</v>
      </c>
      <c r="AD12" s="17">
        <f>AA12*$AA$2</f>
        <v>28.045537299522351</v>
      </c>
    </row>
    <row r="13" spans="1:30" x14ac:dyDescent="0.25">
      <c r="B13" t="s">
        <v>73</v>
      </c>
      <c r="C13" s="8" t="s">
        <v>11</v>
      </c>
      <c r="E13" s="53">
        <f>0.9*(1/3)</f>
        <v>0.3</v>
      </c>
      <c r="F13" t="s">
        <v>8</v>
      </c>
      <c r="K13" s="5" t="s">
        <v>5</v>
      </c>
      <c r="N13" s="15"/>
      <c r="T13" s="17"/>
      <c r="U13" s="18">
        <v>174.726</v>
      </c>
      <c r="V13" s="17">
        <v>-36.893000000000001</v>
      </c>
      <c r="W13" s="43" t="s">
        <v>116</v>
      </c>
      <c r="X13" s="23">
        <f t="shared" si="3"/>
        <v>138.69587731605961</v>
      </c>
      <c r="Y13" s="101">
        <v>2360.6038319193344</v>
      </c>
      <c r="Z13" s="43">
        <f t="shared" si="0"/>
        <v>1.2000945648132164E-6</v>
      </c>
      <c r="AA13" s="29">
        <f t="shared" si="1"/>
        <v>2.1909769920190206E-3</v>
      </c>
      <c r="AB13" s="17">
        <f t="shared" si="2"/>
        <v>3</v>
      </c>
      <c r="AC13" s="23">
        <f>X13</f>
        <v>138.69587731605961</v>
      </c>
      <c r="AD13" s="17">
        <f>AA13*$AA$2</f>
        <v>13.95871441615318</v>
      </c>
    </row>
    <row r="14" spans="1:30" x14ac:dyDescent="0.25">
      <c r="B14" t="s">
        <v>74</v>
      </c>
      <c r="C14" s="8" t="s">
        <v>10</v>
      </c>
      <c r="E14" s="53">
        <f>0.5*(1/3)</f>
        <v>0.16666666666666666</v>
      </c>
      <c r="F14" t="s">
        <v>9</v>
      </c>
      <c r="J14" t="s">
        <v>38</v>
      </c>
      <c r="K14" s="2">
        <f>K10*2.2417</f>
        <v>13.647742602817369</v>
      </c>
      <c r="O14" s="2"/>
      <c r="Q14" s="37" t="s">
        <v>25</v>
      </c>
      <c r="R14" s="21" t="s">
        <v>26</v>
      </c>
      <c r="S14" s="28"/>
      <c r="T14" s="17"/>
      <c r="U14" s="18">
        <v>174.88300000000001</v>
      </c>
      <c r="V14" s="17">
        <v>-36.9</v>
      </c>
      <c r="W14" s="43" t="s">
        <v>117</v>
      </c>
      <c r="X14" s="23">
        <f t="shared" si="3"/>
        <v>138.56669998142192</v>
      </c>
      <c r="Y14" s="101">
        <v>2358.4052336838008</v>
      </c>
      <c r="Z14" s="43">
        <f t="shared" si="0"/>
        <v>1.3223630520137317E-6</v>
      </c>
      <c r="AA14" s="29">
        <f t="shared" si="1"/>
        <v>2.299881418591393E-3</v>
      </c>
      <c r="AB14" s="17">
        <f t="shared" si="2"/>
        <v>4</v>
      </c>
      <c r="AC14" s="23">
        <f>X14</f>
        <v>138.56669998142192</v>
      </c>
      <c r="AD14" s="17">
        <f>AA14*$AA$2</f>
        <v>14.652544517845765</v>
      </c>
    </row>
    <row r="15" spans="1:30" ht="15.75" x14ac:dyDescent="0.25">
      <c r="C15" s="5"/>
      <c r="J15" t="s">
        <v>71</v>
      </c>
      <c r="K15" s="2">
        <f>K14*IF(C11="yes",(1-E11),1)</f>
        <v>13.647742602817369</v>
      </c>
      <c r="O15" s="2"/>
      <c r="Q15" s="83" t="s">
        <v>76</v>
      </c>
      <c r="R15" s="84">
        <v>0.02</v>
      </c>
      <c r="S15" s="107"/>
      <c r="T15" s="17"/>
      <c r="U15" s="18">
        <v>173.029</v>
      </c>
      <c r="V15" s="17">
        <v>-34.704000000000001</v>
      </c>
      <c r="W15" s="43" t="s">
        <v>118</v>
      </c>
      <c r="X15" s="23">
        <f t="shared" si="3"/>
        <v>121.48822046822397</v>
      </c>
      <c r="Y15" s="101">
        <v>2067.729512369172</v>
      </c>
      <c r="Z15" s="43">
        <f t="shared" si="0"/>
        <v>5.5903824533552521E-4</v>
      </c>
      <c r="AA15" s="29">
        <f t="shared" si="1"/>
        <v>4.7292386321407649E-2</v>
      </c>
      <c r="AB15" s="17">
        <f t="shared" si="2"/>
        <v>183</v>
      </c>
      <c r="AC15" s="23">
        <f>X15</f>
        <v>121.48822046822397</v>
      </c>
      <c r="AD15" s="17">
        <f>AA15*$AA$2</f>
        <v>301.29979325368811</v>
      </c>
    </row>
    <row r="16" spans="1:30" ht="15.75" x14ac:dyDescent="0.25">
      <c r="A16" t="s">
        <v>3</v>
      </c>
      <c r="C16" s="5"/>
      <c r="J16" t="s">
        <v>72</v>
      </c>
      <c r="K16" s="2">
        <f>K15*IF(C12="yes",(1-E12),1)</f>
        <v>13.647742602817369</v>
      </c>
      <c r="Q16" s="83" t="s">
        <v>77</v>
      </c>
      <c r="R16" s="84">
        <v>0.04</v>
      </c>
      <c r="S16" s="107"/>
      <c r="T16" s="17"/>
      <c r="U16" s="18">
        <v>175.53649999999999</v>
      </c>
      <c r="V16" s="17">
        <v>-36.817999999999998</v>
      </c>
      <c r="W16" s="43" t="s">
        <v>119</v>
      </c>
      <c r="X16" s="23">
        <f t="shared" si="3"/>
        <v>252.10421166351819</v>
      </c>
      <c r="Y16" s="101">
        <v>4290.8136825130796</v>
      </c>
      <c r="Z16" s="43">
        <f t="shared" si="0"/>
        <v>2.9975728949358219E-5</v>
      </c>
      <c r="AA16" s="29">
        <f t="shared" si="1"/>
        <v>1.0950073692705821E-2</v>
      </c>
      <c r="AB16" s="17">
        <f t="shared" si="2"/>
        <v>29</v>
      </c>
      <c r="AC16" s="23">
        <f>X16</f>
        <v>252.10421166351819</v>
      </c>
      <c r="AD16" s="17">
        <f>AA16*$AA$2</f>
        <v>69.76291949622879</v>
      </c>
    </row>
    <row r="17" spans="1:30" ht="15.75" x14ac:dyDescent="0.25">
      <c r="B17" t="s">
        <v>59</v>
      </c>
      <c r="C17" s="9" t="s">
        <v>11</v>
      </c>
      <c r="F17" s="41"/>
      <c r="J17" t="s">
        <v>73</v>
      </c>
      <c r="K17" s="2">
        <f>K15*IF(C13="yes",(1-E13),1)</f>
        <v>13.647742602817369</v>
      </c>
      <c r="Q17" s="83" t="s">
        <v>78</v>
      </c>
      <c r="R17" s="84">
        <v>0.13</v>
      </c>
      <c r="S17" s="107"/>
      <c r="T17" s="17"/>
      <c r="U17" s="18">
        <v>173.83500000000001</v>
      </c>
      <c r="V17" s="17">
        <v>-35.944000000000003</v>
      </c>
      <c r="W17" s="43" t="s">
        <v>120</v>
      </c>
      <c r="X17" s="23">
        <f t="shared" si="3"/>
        <v>128.86735998648226</v>
      </c>
      <c r="Y17" s="101">
        <v>2193.322466969928</v>
      </c>
      <c r="Z17" s="43">
        <f t="shared" si="0"/>
        <v>1.3100697060796206E-4</v>
      </c>
      <c r="AA17" s="29">
        <f t="shared" si="1"/>
        <v>2.2892155158467372E-2</v>
      </c>
      <c r="AB17" s="17">
        <f t="shared" si="2"/>
        <v>76</v>
      </c>
      <c r="AC17" s="23">
        <f>X17</f>
        <v>128.86735998648226</v>
      </c>
      <c r="AD17" s="17">
        <f>AA17*$AA$2</f>
        <v>145.84592051459563</v>
      </c>
    </row>
    <row r="18" spans="1:30" ht="15.75" x14ac:dyDescent="0.25">
      <c r="B18" t="s">
        <v>97</v>
      </c>
      <c r="C18" s="8" t="s">
        <v>11</v>
      </c>
      <c r="J18" t="s">
        <v>74</v>
      </c>
      <c r="K18" s="2">
        <f>MIN(K16:K17)*IF(C14="minimum",(1-E14),1)</f>
        <v>13.647742602817369</v>
      </c>
      <c r="Q18" s="83" t="s">
        <v>79</v>
      </c>
      <c r="R18" s="84">
        <v>0.3</v>
      </c>
      <c r="S18" s="107"/>
      <c r="T18" s="17"/>
      <c r="U18" s="18">
        <v>175.65430000000001</v>
      </c>
      <c r="V18" s="17">
        <v>-37.510300000000001</v>
      </c>
      <c r="W18" s="43" t="s">
        <v>121</v>
      </c>
      <c r="X18" s="23">
        <f t="shared" si="3"/>
        <v>127.98384336774345</v>
      </c>
      <c r="Y18" s="101">
        <v>2178.2850141189933</v>
      </c>
      <c r="Z18" s="43">
        <f t="shared" si="0"/>
        <v>5.5349861742982434E-5</v>
      </c>
      <c r="AA18" s="29">
        <f t="shared" si="1"/>
        <v>1.4879634804057209E-2</v>
      </c>
      <c r="AB18" s="17">
        <f t="shared" si="2"/>
        <v>40</v>
      </c>
      <c r="AC18" s="23">
        <f>X18</f>
        <v>127.98384336774345</v>
      </c>
      <c r="AD18" s="17">
        <f>AA18*$AA$2</f>
        <v>94.798153336648483</v>
      </c>
    </row>
    <row r="19" spans="1:30" ht="15.75" x14ac:dyDescent="0.25">
      <c r="B19" s="15" t="s">
        <v>98</v>
      </c>
      <c r="J19" t="s">
        <v>59</v>
      </c>
      <c r="K19" s="2">
        <f>IF(C17="no",K18,K18*(1-((VLOOKUP(C17,J4:L7,2,FALSE)))))</f>
        <v>13.647742602817369</v>
      </c>
      <c r="Q19" s="83" t="s">
        <v>80</v>
      </c>
      <c r="R19" s="84">
        <v>0.38</v>
      </c>
      <c r="S19" s="107"/>
      <c r="U19" s="18">
        <v>174.345</v>
      </c>
      <c r="V19" s="17">
        <v>-35.656999999999996</v>
      </c>
      <c r="W19" s="43" t="s">
        <v>122</v>
      </c>
      <c r="X19" s="23">
        <f t="shared" si="3"/>
        <v>204.31704970243791</v>
      </c>
      <c r="Y19" s="101">
        <v>3477.476185935493</v>
      </c>
      <c r="Z19" s="43">
        <f t="shared" si="0"/>
        <v>1.4873880320414519E-4</v>
      </c>
      <c r="AA19" s="29">
        <f t="shared" si="1"/>
        <v>2.4392308476216009E-2</v>
      </c>
      <c r="AB19" s="17">
        <f t="shared" si="2"/>
        <v>82</v>
      </c>
      <c r="AC19" s="23">
        <f>X19</f>
        <v>204.31704970243791</v>
      </c>
      <c r="AD19" s="17">
        <f>AA19*$AA$2</f>
        <v>155.40339730197221</v>
      </c>
    </row>
    <row r="20" spans="1:30" ht="15.75" x14ac:dyDescent="0.25">
      <c r="B20" s="51" t="s">
        <v>20</v>
      </c>
      <c r="C20" s="90">
        <v>0.1</v>
      </c>
      <c r="E20" s="86"/>
      <c r="F20" s="16"/>
      <c r="J20" t="s">
        <v>67</v>
      </c>
      <c r="K20" s="2">
        <f>K19*IF(C18="yes",(1-L20),1)</f>
        <v>13.647742602817369</v>
      </c>
      <c r="L20" s="1">
        <f>IF(C20&gt;=0.1,(((79.7 -(3.8*C20*100)+(61.3*(1-L21)))*C22)/100),(((21.7 +(2*C20*100)+(61*(1-L21)))*C22)/100))</f>
        <v>0.8239999876860602</v>
      </c>
      <c r="M20" t="s">
        <v>22</v>
      </c>
      <c r="Q20" s="83" t="s">
        <v>81</v>
      </c>
      <c r="R20" s="85">
        <v>0.6</v>
      </c>
      <c r="S20" s="108"/>
      <c r="U20" s="18">
        <v>175.779</v>
      </c>
      <c r="V20" s="17">
        <v>-37.335000000000001</v>
      </c>
      <c r="W20" s="43" t="s">
        <v>123</v>
      </c>
      <c r="X20" s="23">
        <f t="shared" si="3"/>
        <v>325.5775527263587</v>
      </c>
      <c r="Y20" s="101">
        <v>5541.3299474026253</v>
      </c>
      <c r="Z20" s="43">
        <f t="shared" si="0"/>
        <v>5.5556115794952919E-5</v>
      </c>
      <c r="AA20" s="29">
        <f t="shared" si="1"/>
        <v>1.4907333048237994E-2</v>
      </c>
      <c r="AB20" s="17">
        <f t="shared" si="2"/>
        <v>41</v>
      </c>
      <c r="AC20" s="23">
        <f>X20</f>
        <v>325.5775527263587</v>
      </c>
      <c r="AD20" s="17">
        <f>AA20*$AA$2</f>
        <v>94.974618850324262</v>
      </c>
    </row>
    <row r="21" spans="1:30" ht="15.75" x14ac:dyDescent="0.25">
      <c r="B21" s="18" t="s">
        <v>21</v>
      </c>
      <c r="C21" s="58">
        <v>50</v>
      </c>
      <c r="E21" s="54"/>
      <c r="F21" s="16"/>
      <c r="L21" s="1">
        <f>EXP(-0.35*C21)</f>
        <v>2.5109991557439819E-8</v>
      </c>
      <c r="M21" t="s">
        <v>19</v>
      </c>
      <c r="Q21" s="83" t="s">
        <v>82</v>
      </c>
      <c r="R21" s="84">
        <v>0.2</v>
      </c>
      <c r="S21" s="107"/>
      <c r="U21" s="18">
        <v>175.26900000000001</v>
      </c>
      <c r="V21" s="17">
        <v>-37.695</v>
      </c>
      <c r="W21" s="43" t="s">
        <v>124</v>
      </c>
      <c r="X21" s="23">
        <f t="shared" si="3"/>
        <v>130.44405174022086</v>
      </c>
      <c r="Y21" s="101">
        <v>2220.1577606185588</v>
      </c>
      <c r="Z21" s="43">
        <f t="shared" si="0"/>
        <v>4.7032246245873945E-5</v>
      </c>
      <c r="AA21" s="29">
        <f t="shared" si="1"/>
        <v>1.371611951077013E-2</v>
      </c>
      <c r="AB21" s="17">
        <f t="shared" si="2"/>
        <v>36</v>
      </c>
      <c r="AC21" s="23">
        <f>X21</f>
        <v>130.44405174022086</v>
      </c>
      <c r="AD21" s="17">
        <f>AA21*$AA$2</f>
        <v>87.3853974031165</v>
      </c>
    </row>
    <row r="22" spans="1:30" ht="15.75" x14ac:dyDescent="0.25">
      <c r="B22" s="19" t="s">
        <v>55</v>
      </c>
      <c r="C22" s="59">
        <v>0.8</v>
      </c>
      <c r="E22" s="54"/>
      <c r="F22" s="16"/>
      <c r="N22" s="41"/>
      <c r="Q22" s="83" t="s">
        <v>83</v>
      </c>
      <c r="R22" s="84">
        <v>0.3</v>
      </c>
      <c r="S22" s="107"/>
      <c r="U22" s="18">
        <v>173.33799999999999</v>
      </c>
      <c r="V22" s="17">
        <v>-35.045000000000002</v>
      </c>
      <c r="W22" s="17" t="s">
        <v>125</v>
      </c>
      <c r="X22" s="23">
        <f t="shared" si="3"/>
        <v>141.58010998623976</v>
      </c>
      <c r="Y22" s="101">
        <v>2409.6934719658007</v>
      </c>
      <c r="Z22" s="43">
        <f t="shared" si="0"/>
        <v>3.9822627772558418E-4</v>
      </c>
      <c r="AA22" s="29">
        <f t="shared" si="1"/>
        <v>3.991386477628911E-2</v>
      </c>
      <c r="AB22" s="17">
        <f t="shared" si="2"/>
        <v>151</v>
      </c>
      <c r="AC22" s="23">
        <f>X22</f>
        <v>141.58010998623976</v>
      </c>
      <c r="AD22" s="17">
        <f>AA22*$AA$2</f>
        <v>254.29123248973792</v>
      </c>
    </row>
    <row r="23" spans="1:30" ht="15.75" x14ac:dyDescent="0.25">
      <c r="C23" s="38"/>
      <c r="E23" s="55"/>
      <c r="F23" s="16"/>
      <c r="Q23" s="83" t="s">
        <v>84</v>
      </c>
      <c r="R23" s="84">
        <v>0.32</v>
      </c>
      <c r="S23" s="107"/>
      <c r="U23" s="18">
        <v>173.25899999999999</v>
      </c>
      <c r="V23" s="17">
        <v>-35.113999999999997</v>
      </c>
      <c r="W23" s="17" t="s">
        <v>23</v>
      </c>
      <c r="X23" s="23">
        <f t="shared" si="3"/>
        <v>162.03274125599751</v>
      </c>
      <c r="Y23" s="101">
        <v>2757.7972561770775</v>
      </c>
      <c r="Z23" s="43">
        <f t="shared" si="0"/>
        <v>3.8958467011159089E-4</v>
      </c>
      <c r="AA23" s="29">
        <f t="shared" si="1"/>
        <v>3.9478362311418005E-2</v>
      </c>
      <c r="AB23" s="17">
        <f t="shared" si="2"/>
        <v>148</v>
      </c>
      <c r="AC23" s="23">
        <f>X23</f>
        <v>162.03274125599751</v>
      </c>
      <c r="AD23" s="17">
        <f>AA23*$AA$2</f>
        <v>251.51664628604411</v>
      </c>
    </row>
    <row r="24" spans="1:30" ht="15" customHeight="1" x14ac:dyDescent="0.25">
      <c r="C24" s="38"/>
      <c r="E24" s="55"/>
      <c r="F24" s="16"/>
      <c r="Q24" s="83" t="s">
        <v>85</v>
      </c>
      <c r="R24" s="85">
        <v>0.14000000000000001</v>
      </c>
      <c r="S24" s="108"/>
      <c r="U24" s="18">
        <v>174.09139999999999</v>
      </c>
      <c r="V24" s="17">
        <v>-35.380400000000002</v>
      </c>
      <c r="W24" s="17" t="s">
        <v>126</v>
      </c>
      <c r="X24" s="23">
        <f t="shared" si="3"/>
        <v>163.80932729352472</v>
      </c>
      <c r="Y24" s="101">
        <v>2788.0347505357904</v>
      </c>
      <c r="Z24" s="43">
        <f t="shared" si="0"/>
        <v>2.2585839610279049E-4</v>
      </c>
      <c r="AA24" s="29">
        <f t="shared" si="1"/>
        <v>3.0058303488812086E-2</v>
      </c>
      <c r="AB24" s="17">
        <f t="shared" si="2"/>
        <v>106</v>
      </c>
      <c r="AC24" s="23">
        <f>X24</f>
        <v>163.80932729352472</v>
      </c>
      <c r="AD24" s="17">
        <f>AA24*$AA$2</f>
        <v>191.5014515272218</v>
      </c>
    </row>
    <row r="25" spans="1:30" ht="15.75" x14ac:dyDescent="0.25">
      <c r="A25" s="6" t="s">
        <v>12</v>
      </c>
      <c r="B25" s="44"/>
      <c r="C25" s="7">
        <f>K20</f>
        <v>13.647742602817369</v>
      </c>
      <c r="D25" s="6" t="s">
        <v>5</v>
      </c>
      <c r="F25" s="10"/>
      <c r="Q25" s="83" t="s">
        <v>86</v>
      </c>
      <c r="R25" s="84">
        <v>0.26</v>
      </c>
      <c r="S25" s="107"/>
      <c r="U25" s="18">
        <v>175.64699999999999</v>
      </c>
      <c r="V25" s="17">
        <v>-37.671999999999997</v>
      </c>
      <c r="W25" s="17" t="s">
        <v>127</v>
      </c>
      <c r="X25" s="23">
        <f t="shared" si="3"/>
        <v>120.66154673282463</v>
      </c>
      <c r="Y25" s="101">
        <v>2053.6595253926753</v>
      </c>
      <c r="Z25" s="43">
        <f t="shared" si="0"/>
        <v>6.9024977165852054E-5</v>
      </c>
      <c r="AA25" s="29">
        <f t="shared" si="1"/>
        <v>1.661644551322301E-2</v>
      </c>
      <c r="AB25" s="17">
        <f t="shared" si="2"/>
        <v>49</v>
      </c>
      <c r="AC25" s="23">
        <f>X25</f>
        <v>120.66154673282463</v>
      </c>
      <c r="AD25" s="17">
        <f>AA25*$AA$2</f>
        <v>105.86337436474379</v>
      </c>
    </row>
    <row r="26" spans="1:30" ht="15.75" x14ac:dyDescent="0.25">
      <c r="A26" s="44" t="s">
        <v>4</v>
      </c>
      <c r="B26" s="11"/>
      <c r="C26" s="45">
        <f>C25*E26</f>
        <v>29.588305962908056</v>
      </c>
      <c r="D26" s="44" t="s">
        <v>17</v>
      </c>
      <c r="E26" s="56">
        <v>2.1680000000000001</v>
      </c>
      <c r="F26" s="46" t="s">
        <v>70</v>
      </c>
      <c r="Q26" s="83" t="s">
        <v>87</v>
      </c>
      <c r="R26" s="84">
        <v>0.22</v>
      </c>
      <c r="S26" s="107"/>
      <c r="U26" s="18">
        <v>175.5462</v>
      </c>
      <c r="V26" s="17">
        <v>-37.300800000000002</v>
      </c>
      <c r="W26" s="17" t="s">
        <v>128</v>
      </c>
      <c r="X26" s="23">
        <f t="shared" si="3"/>
        <v>131.20113145927664</v>
      </c>
      <c r="Y26" s="101">
        <v>2233.0432574368883</v>
      </c>
      <c r="Z26" s="43">
        <f t="shared" si="0"/>
        <v>3.4281673758816777E-5</v>
      </c>
      <c r="AA26" s="29">
        <f t="shared" si="1"/>
        <v>1.1710177711779556E-2</v>
      </c>
      <c r="AB26" s="17">
        <f t="shared" si="2"/>
        <v>30</v>
      </c>
      <c r="AC26" s="23">
        <f>X26</f>
        <v>131.20113145927664</v>
      </c>
      <c r="AD26" s="17">
        <f>AA26*$AA$2</f>
        <v>74.605542201747554</v>
      </c>
    </row>
    <row r="27" spans="1:30" ht="15.75" x14ac:dyDescent="0.25">
      <c r="A27" s="6" t="s">
        <v>57</v>
      </c>
      <c r="C27" s="12">
        <f>1-(C25/K14)</f>
        <v>0</v>
      </c>
      <c r="U27" s="18">
        <v>174.79599999999999</v>
      </c>
      <c r="V27" s="17">
        <v>-36.273000000000003</v>
      </c>
      <c r="W27" s="17" t="s">
        <v>129</v>
      </c>
      <c r="X27" s="23">
        <f t="shared" si="3"/>
        <v>126.37227700378676</v>
      </c>
      <c r="Y27" s="101">
        <v>2150.8561546044507</v>
      </c>
      <c r="Z27" s="43">
        <f t="shared" si="0"/>
        <v>4.115373006842896E-5</v>
      </c>
      <c r="AA27" s="29">
        <f t="shared" si="1"/>
        <v>1.2830322618544934E-2</v>
      </c>
      <c r="AB27" s="17">
        <f t="shared" si="2"/>
        <v>35</v>
      </c>
      <c r="AC27" s="23">
        <f>X27</f>
        <v>126.37227700378676</v>
      </c>
      <c r="AD27" s="17">
        <f>AA27*$AA$2</f>
        <v>81.741985402749776</v>
      </c>
    </row>
    <row r="28" spans="1:30" ht="15.75" x14ac:dyDescent="0.25">
      <c r="A28" s="50" t="s">
        <v>63</v>
      </c>
      <c r="C28" s="42"/>
      <c r="J28" s="6" t="s">
        <v>42</v>
      </c>
      <c r="M28" s="1"/>
      <c r="U28" s="18">
        <v>175.05600000000001</v>
      </c>
      <c r="V28" s="17">
        <v>-36.220999999999997</v>
      </c>
      <c r="W28" s="17" t="s">
        <v>130</v>
      </c>
      <c r="X28" s="23">
        <f t="shared" si="3"/>
        <v>138.07595253051105</v>
      </c>
      <c r="Y28" s="101">
        <v>2350.0527120692977</v>
      </c>
      <c r="Z28" s="43">
        <f t="shared" si="0"/>
        <v>5.068422973380856E-5</v>
      </c>
      <c r="AA28" s="29">
        <f t="shared" si="1"/>
        <v>1.4238691801426744E-2</v>
      </c>
      <c r="AB28" s="17">
        <f t="shared" si="2"/>
        <v>37</v>
      </c>
      <c r="AC28" s="23">
        <f>X28</f>
        <v>138.07595253051105</v>
      </c>
      <c r="AD28" s="17">
        <f>AA28*$AA$2</f>
        <v>90.714705466889782</v>
      </c>
    </row>
    <row r="29" spans="1:30" ht="15.75" x14ac:dyDescent="0.25">
      <c r="A29" s="60" t="s">
        <v>75</v>
      </c>
      <c r="B29" s="61"/>
      <c r="C29" s="62">
        <f>VLOOKUP(C17,J4:L8,3,FALSE)</f>
        <v>0</v>
      </c>
      <c r="J29" t="s">
        <v>43</v>
      </c>
      <c r="Q29" s="37" t="s">
        <v>28</v>
      </c>
      <c r="R29" s="39">
        <v>1</v>
      </c>
      <c r="S29" s="25"/>
      <c r="U29" s="18">
        <v>174.31960000000001</v>
      </c>
      <c r="V29" s="17">
        <v>-36.556800000000003</v>
      </c>
      <c r="W29" s="17" t="s">
        <v>131</v>
      </c>
      <c r="X29" s="23">
        <f t="shared" si="3"/>
        <v>133.53968871288828</v>
      </c>
      <c r="Y29" s="101">
        <v>2272.8455018933582</v>
      </c>
      <c r="Z29" s="43">
        <f t="shared" si="0"/>
        <v>2.6259833594405343E-5</v>
      </c>
      <c r="AA29" s="29">
        <f t="shared" si="1"/>
        <v>1.0248914763475158E-2</v>
      </c>
      <c r="AB29" s="17">
        <f t="shared" si="2"/>
        <v>26</v>
      </c>
      <c r="AC29" s="23">
        <f>X29</f>
        <v>133.53968871288828</v>
      </c>
      <c r="AD29" s="17">
        <f>AA29*$AA$2</f>
        <v>65.295835958100227</v>
      </c>
    </row>
    <row r="30" spans="1:30" x14ac:dyDescent="0.25">
      <c r="J30" t="s">
        <v>44</v>
      </c>
      <c r="Q30" s="98" t="s">
        <v>29</v>
      </c>
      <c r="R30" s="97">
        <f>0.627*(E5^0.402)</f>
        <v>0.22941441851541744</v>
      </c>
      <c r="S30" s="109"/>
      <c r="T30" s="17"/>
      <c r="U30" s="18">
        <v>173.8</v>
      </c>
      <c r="V30" s="17">
        <v>-35.863999999999997</v>
      </c>
      <c r="W30" s="17" t="s">
        <v>132</v>
      </c>
      <c r="X30" s="23">
        <f t="shared" si="3"/>
        <v>146.93957717104408</v>
      </c>
      <c r="Y30" s="101">
        <v>2500.9116034511703</v>
      </c>
      <c r="Z30" s="43">
        <f t="shared" si="0"/>
        <v>1.4785488089105151E-4</v>
      </c>
      <c r="AA30" s="29">
        <f t="shared" si="1"/>
        <v>2.4319717801624716E-2</v>
      </c>
      <c r="AB30" s="17">
        <f t="shared" si="2"/>
        <v>81</v>
      </c>
      <c r="AC30" s="23">
        <f>X30</f>
        <v>146.93957717104408</v>
      </c>
      <c r="AD30" s="17">
        <f>AA30*$AA$2</f>
        <v>154.94092211415105</v>
      </c>
    </row>
    <row r="31" spans="1:30" x14ac:dyDescent="0.25">
      <c r="B31" t="s">
        <v>14</v>
      </c>
      <c r="J31" t="s">
        <v>45</v>
      </c>
      <c r="T31" s="17"/>
      <c r="U31" s="18">
        <v>175.6687</v>
      </c>
      <c r="V31" s="17">
        <v>-37.479799999999997</v>
      </c>
      <c r="W31" s="17" t="s">
        <v>133</v>
      </c>
      <c r="X31" s="23">
        <f t="shared" si="3"/>
        <v>135.04554397466501</v>
      </c>
      <c r="Y31" s="101">
        <v>2298.4751584487985</v>
      </c>
      <c r="Z31" s="43">
        <f t="shared" si="0"/>
        <v>5.4315597875010693E-5</v>
      </c>
      <c r="AA31" s="29">
        <f t="shared" si="1"/>
        <v>1.4739956756818951E-2</v>
      </c>
      <c r="AB31" s="17">
        <f t="shared" si="2"/>
        <v>39</v>
      </c>
      <c r="AC31" s="23">
        <f>X31</f>
        <v>135.04554397466501</v>
      </c>
      <c r="AD31" s="17">
        <f>AA31*$AA$2</f>
        <v>93.908264497693537</v>
      </c>
    </row>
    <row r="32" spans="1:30" x14ac:dyDescent="0.25">
      <c r="B32" t="s">
        <v>54</v>
      </c>
      <c r="J32" t="s">
        <v>46</v>
      </c>
      <c r="T32" s="29"/>
      <c r="U32" s="18">
        <v>174.29599999999999</v>
      </c>
      <c r="V32" s="17">
        <v>-35.844999999999999</v>
      </c>
      <c r="W32" s="17" t="s">
        <v>134</v>
      </c>
      <c r="X32" s="23">
        <f t="shared" si="3"/>
        <v>145.61380643352129</v>
      </c>
      <c r="Y32" s="101">
        <v>2478.3469854985324</v>
      </c>
      <c r="Z32" s="43">
        <f t="shared" si="0"/>
        <v>1.1498472955831336E-4</v>
      </c>
      <c r="AA32" s="29">
        <f t="shared" si="1"/>
        <v>2.1446597584818029E-2</v>
      </c>
      <c r="AB32" s="17">
        <f t="shared" si="2"/>
        <v>70</v>
      </c>
      <c r="AC32" s="23">
        <f>X32</f>
        <v>145.61380643352129</v>
      </c>
      <c r="AD32" s="17">
        <f>AA32*$AA$2</f>
        <v>136.63627321287566</v>
      </c>
    </row>
    <row r="33" spans="2:30" x14ac:dyDescent="0.25">
      <c r="B33" t="s">
        <v>15</v>
      </c>
      <c r="Q33" s="10" t="s">
        <v>37</v>
      </c>
      <c r="T33" s="17"/>
      <c r="U33" s="18">
        <v>175.1414</v>
      </c>
      <c r="V33" s="17">
        <v>-37.206699999999998</v>
      </c>
      <c r="W33" s="17" t="s">
        <v>135</v>
      </c>
      <c r="X33" s="23">
        <f t="shared" si="3"/>
        <v>146.17254120688114</v>
      </c>
      <c r="Y33" s="101">
        <v>2487.856651341117</v>
      </c>
      <c r="Z33" s="43">
        <f t="shared" si="0"/>
        <v>9.0288560923166815E-6</v>
      </c>
      <c r="AA33" s="29">
        <f t="shared" si="1"/>
        <v>6.0096200431846419E-3</v>
      </c>
      <c r="AB33" s="17">
        <f t="shared" si="2"/>
        <v>16</v>
      </c>
      <c r="AC33" s="23">
        <f>X33</f>
        <v>146.17254120688114</v>
      </c>
      <c r="AD33" s="17">
        <f>AA33*$AA$2</f>
        <v>38.287289295129355</v>
      </c>
    </row>
    <row r="34" spans="2:30" x14ac:dyDescent="0.25">
      <c r="B34" s="14">
        <v>43795</v>
      </c>
      <c r="Q34" s="21" t="s">
        <v>31</v>
      </c>
      <c r="R34" s="27" t="s">
        <v>32</v>
      </c>
      <c r="S34" s="28"/>
      <c r="T34" s="17"/>
      <c r="U34" s="18">
        <v>173.53200000000001</v>
      </c>
      <c r="V34" s="17">
        <v>-34.997</v>
      </c>
      <c r="W34" s="17" t="s">
        <v>136</v>
      </c>
      <c r="X34" s="23">
        <f t="shared" si="3"/>
        <v>138.96719476492606</v>
      </c>
      <c r="Y34" s="101">
        <v>2365.2216548990414</v>
      </c>
      <c r="Z34" s="43">
        <f t="shared" si="0"/>
        <v>3.8664900630122254E-4</v>
      </c>
      <c r="AA34" s="29">
        <f t="shared" si="1"/>
        <v>3.9329319804164681E-2</v>
      </c>
      <c r="AB34" s="17">
        <f t="shared" si="2"/>
        <v>147</v>
      </c>
      <c r="AC34" s="23">
        <f>X34</f>
        <v>138.96719476492606</v>
      </c>
      <c r="AD34" s="17">
        <f>AA34*$AA$2</f>
        <v>250.56709647233319</v>
      </c>
    </row>
    <row r="35" spans="2:30" x14ac:dyDescent="0.25">
      <c r="J35" t="s">
        <v>47</v>
      </c>
      <c r="Q35" s="89">
        <f>ATAN(E5)</f>
        <v>8.1816948603654557E-2</v>
      </c>
      <c r="R35" s="34">
        <f>SIN(Q35)</f>
        <v>8.1725698529798829E-2</v>
      </c>
      <c r="S35" s="29"/>
      <c r="T35" s="17"/>
      <c r="U35" s="18">
        <v>174.762</v>
      </c>
      <c r="V35" s="17">
        <v>-36.631</v>
      </c>
      <c r="W35" s="17" t="s">
        <v>137</v>
      </c>
      <c r="X35" s="23">
        <f t="shared" si="3"/>
        <v>129.76439383450327</v>
      </c>
      <c r="Y35" s="101">
        <v>2208.5899830632457</v>
      </c>
      <c r="Z35" s="43">
        <f t="shared" si="0"/>
        <v>1.0864236613105358E-5</v>
      </c>
      <c r="AA35" s="29">
        <f t="shared" si="1"/>
        <v>6.5922002266959072E-3</v>
      </c>
      <c r="AB35" s="17">
        <f t="shared" si="2"/>
        <v>19</v>
      </c>
      <c r="AC35" s="23">
        <f>X35</f>
        <v>129.76439383450327</v>
      </c>
      <c r="AD35" s="17">
        <f>AA35*$AA$2</f>
        <v>41.998907644279626</v>
      </c>
    </row>
    <row r="36" spans="2:30" ht="15.75" x14ac:dyDescent="0.25">
      <c r="B36" s="6" t="s">
        <v>16</v>
      </c>
      <c r="J36" s="17" t="s">
        <v>66</v>
      </c>
      <c r="K36" s="40">
        <v>0.02</v>
      </c>
      <c r="L36" t="s">
        <v>50</v>
      </c>
      <c r="Q36" s="32" t="s">
        <v>33</v>
      </c>
      <c r="R36" s="33" t="s">
        <v>34</v>
      </c>
      <c r="S36" s="110"/>
      <c r="T36" s="17"/>
      <c r="U36" s="18">
        <v>174.5444</v>
      </c>
      <c r="V36" s="17">
        <v>-37.052799999999998</v>
      </c>
      <c r="W36" s="17" t="s">
        <v>138</v>
      </c>
      <c r="X36" s="23">
        <f t="shared" si="3"/>
        <v>127.17776651380453</v>
      </c>
      <c r="Y36" s="101">
        <v>2164.5655860649531</v>
      </c>
      <c r="Z36" s="43">
        <f t="shared" si="0"/>
        <v>3.0487737809199101E-6</v>
      </c>
      <c r="AA36" s="29">
        <f t="shared" si="1"/>
        <v>3.4921494121904176E-3</v>
      </c>
      <c r="AB36" s="17">
        <f t="shared" si="2"/>
        <v>8</v>
      </c>
      <c r="AC36" s="23">
        <f>X36</f>
        <v>127.17776651380453</v>
      </c>
      <c r="AD36" s="17">
        <f>AA36*$AA$2</f>
        <v>22.24848390506515</v>
      </c>
    </row>
    <row r="37" spans="2:30" x14ac:dyDescent="0.25">
      <c r="B37" s="63" t="s">
        <v>64</v>
      </c>
      <c r="J37" s="17" t="s">
        <v>69</v>
      </c>
      <c r="K37" s="29">
        <v>0.33</v>
      </c>
      <c r="L37" t="s">
        <v>50</v>
      </c>
      <c r="Q37" s="35">
        <f>(R35/0.0896)/(3*(R35^0.8)+0.56)</f>
        <v>0.94560727041152715</v>
      </c>
      <c r="R37" s="34">
        <f>Q37/(1+Q37)</f>
        <v>0.48602165750106185</v>
      </c>
      <c r="S37" s="29"/>
      <c r="T37" s="17"/>
      <c r="U37" s="18">
        <v>175.25299999999999</v>
      </c>
      <c r="V37" s="17">
        <v>-37.305999999999997</v>
      </c>
      <c r="W37" s="17" t="s">
        <v>139</v>
      </c>
      <c r="X37" s="23">
        <f t="shared" si="3"/>
        <v>130.64931166714996</v>
      </c>
      <c r="Y37" s="101">
        <v>2223.6512845748921</v>
      </c>
      <c r="Z37" s="43">
        <f t="shared" si="0"/>
        <v>1.7185828571013733E-5</v>
      </c>
      <c r="AA37" s="29">
        <f t="shared" si="1"/>
        <v>8.291182550834917E-3</v>
      </c>
      <c r="AB37" s="17">
        <f t="shared" si="2"/>
        <v>23</v>
      </c>
      <c r="AC37" s="23">
        <f>X37</f>
        <v>130.64931166714996</v>
      </c>
      <c r="AD37" s="17">
        <f>AA37*$AA$2</f>
        <v>52.823124031369254</v>
      </c>
    </row>
    <row r="38" spans="2:30" ht="15.75" x14ac:dyDescent="0.25">
      <c r="B38" s="41" t="s">
        <v>68</v>
      </c>
      <c r="L38" t="s">
        <v>51</v>
      </c>
      <c r="Q38" s="33" t="s">
        <v>41</v>
      </c>
      <c r="R38" s="36" t="s">
        <v>30</v>
      </c>
      <c r="S38" s="111"/>
      <c r="T38" s="17"/>
      <c r="U38" s="18">
        <v>175.76300000000001</v>
      </c>
      <c r="V38" s="17">
        <v>-37.817</v>
      </c>
      <c r="W38" s="17" t="s">
        <v>140</v>
      </c>
      <c r="X38" s="23">
        <f t="shared" si="3"/>
        <v>143.43321271354418</v>
      </c>
      <c r="Y38" s="101">
        <v>2441.233280384522</v>
      </c>
      <c r="Z38" s="43">
        <f t="shared" si="0"/>
        <v>9.5430477373057912E-5</v>
      </c>
      <c r="AA38" s="29">
        <f t="shared" si="1"/>
        <v>1.9538015578481002E-2</v>
      </c>
      <c r="AB38" s="17">
        <f t="shared" si="2"/>
        <v>64</v>
      </c>
      <c r="AC38" s="23">
        <f>X38</f>
        <v>143.43321271354418</v>
      </c>
      <c r="AD38" s="17">
        <f>AA38*$AA$2</f>
        <v>124.47669725050245</v>
      </c>
    </row>
    <row r="39" spans="2:30" x14ac:dyDescent="0.25">
      <c r="Q39" s="24">
        <f>COS(Q35)*C6</f>
        <v>129.56513181553476</v>
      </c>
      <c r="R39" s="34">
        <f>(Q39/22.1)^R37</f>
        <v>2.362170419181417</v>
      </c>
      <c r="S39" s="29"/>
      <c r="T39" s="17"/>
      <c r="U39" s="18">
        <v>174.50569999999999</v>
      </c>
      <c r="V39" s="17">
        <v>-35.5657</v>
      </c>
      <c r="W39" s="17" t="s">
        <v>141</v>
      </c>
      <c r="X39" s="23">
        <f t="shared" si="3"/>
        <v>152.96165084605451</v>
      </c>
      <c r="Y39" s="101">
        <v>2603.4072973998477</v>
      </c>
      <c r="Z39" s="43">
        <f t="shared" si="0"/>
        <v>1.6239398340450582E-4</v>
      </c>
      <c r="AA39" s="29">
        <f t="shared" si="1"/>
        <v>2.5487469452096581E-2</v>
      </c>
      <c r="AB39" s="17">
        <f t="shared" si="2"/>
        <v>88</v>
      </c>
      <c r="AC39" s="23">
        <f>X39</f>
        <v>152.96165084605451</v>
      </c>
      <c r="AD39" s="17">
        <f>AA39*$AA$2</f>
        <v>162.38066787930731</v>
      </c>
    </row>
    <row r="40" spans="2:30" x14ac:dyDescent="0.25">
      <c r="E40" s="57"/>
      <c r="J40" s="94" t="s">
        <v>93</v>
      </c>
      <c r="Q40" s="33" t="s">
        <v>56</v>
      </c>
      <c r="R40" s="33" t="s">
        <v>35</v>
      </c>
      <c r="S40" s="110"/>
      <c r="T40" s="17"/>
      <c r="U40" s="18">
        <v>174.374</v>
      </c>
      <c r="V40" s="17">
        <v>-36.162999999999997</v>
      </c>
      <c r="W40" s="17" t="s">
        <v>142</v>
      </c>
      <c r="X40" s="23">
        <f t="shared" si="3"/>
        <v>146.30251478268357</v>
      </c>
      <c r="Y40" s="101">
        <v>2490.0688016012741</v>
      </c>
      <c r="Z40" s="43">
        <f t="shared" si="0"/>
        <v>6.2831460250549649E-5</v>
      </c>
      <c r="AA40" s="29">
        <f t="shared" si="1"/>
        <v>1.5853425651946331E-2</v>
      </c>
      <c r="AB40" s="17">
        <f t="shared" si="2"/>
        <v>47</v>
      </c>
      <c r="AC40" s="23">
        <f>X40</f>
        <v>146.30251478268357</v>
      </c>
      <c r="AD40" s="17">
        <f>AA40*$AA$2</f>
        <v>101.00217482855008</v>
      </c>
    </row>
    <row r="41" spans="2:30" x14ac:dyDescent="0.25">
      <c r="E41" s="57"/>
      <c r="J41" s="15" t="s">
        <v>95</v>
      </c>
      <c r="Q41" s="34">
        <f>IF(E5&gt;0.09,16.8*R35-0.5,10.8*R35+0.03)</f>
        <v>0.9126375441218274</v>
      </c>
      <c r="R41" s="34">
        <f>Q41*R39</f>
        <v>2.1558054101589561</v>
      </c>
      <c r="S41" s="29"/>
      <c r="T41" s="4"/>
      <c r="U41" s="18">
        <v>175.53</v>
      </c>
      <c r="V41" s="17">
        <v>-37.658000000000001</v>
      </c>
      <c r="W41" s="17" t="s">
        <v>143</v>
      </c>
      <c r="X41" s="23">
        <f t="shared" si="3"/>
        <v>123.41114126645971</v>
      </c>
      <c r="Y41" s="101">
        <v>2100.4576243551442</v>
      </c>
      <c r="Z41" s="43">
        <f t="shared" si="0"/>
        <v>5.8620965280315543E-5</v>
      </c>
      <c r="AA41" s="29">
        <f t="shared" si="1"/>
        <v>1.5313015482086212E-2</v>
      </c>
      <c r="AB41" s="17">
        <f t="shared" si="2"/>
        <v>43</v>
      </c>
      <c r="AC41" s="23">
        <f>X41</f>
        <v>123.41114126645971</v>
      </c>
      <c r="AD41" s="17">
        <f>AA41*$AA$2</f>
        <v>97.559221636371262</v>
      </c>
    </row>
    <row r="42" spans="2:30" x14ac:dyDescent="0.25">
      <c r="J42" s="15" t="s">
        <v>94</v>
      </c>
      <c r="R42" s="1"/>
      <c r="S42" s="1"/>
      <c r="T42" s="4"/>
      <c r="U42" s="18">
        <v>174.72</v>
      </c>
      <c r="V42" s="17">
        <v>-36.676000000000002</v>
      </c>
      <c r="W42" s="17" t="s">
        <v>144</v>
      </c>
      <c r="X42" s="23">
        <f t="shared" si="3"/>
        <v>139.2385731683043</v>
      </c>
      <c r="Y42" s="101">
        <v>2369.840515324539</v>
      </c>
      <c r="Z42" s="43">
        <f t="shared" si="0"/>
        <v>8.6292681163594211E-6</v>
      </c>
      <c r="AA42" s="29">
        <f t="shared" si="1"/>
        <v>5.8751316369580683E-3</v>
      </c>
      <c r="AB42" s="17">
        <f t="shared" si="2"/>
        <v>13</v>
      </c>
      <c r="AC42" s="23">
        <f>X42</f>
        <v>139.2385731683043</v>
      </c>
      <c r="AD42" s="17">
        <f>AA42*$AA$2</f>
        <v>37.430463659059853</v>
      </c>
    </row>
    <row r="43" spans="2:30" x14ac:dyDescent="0.25">
      <c r="J43" s="15" t="s">
        <v>91</v>
      </c>
      <c r="Q43" s="31">
        <v>0.09</v>
      </c>
      <c r="R43" s="1"/>
      <c r="S43" s="1"/>
      <c r="T43" s="4"/>
      <c r="U43" s="18">
        <v>174.78800000000001</v>
      </c>
      <c r="V43" s="17">
        <v>-36.927</v>
      </c>
      <c r="W43" s="17" t="s">
        <v>145</v>
      </c>
      <c r="X43" s="23">
        <f t="shared" si="3"/>
        <v>131.83027496226072</v>
      </c>
      <c r="Y43" s="101">
        <v>2243.7512798576772</v>
      </c>
      <c r="Z43" s="43">
        <f t="shared" si="0"/>
        <v>5.0090692217250287E-7</v>
      </c>
      <c r="AA43" s="29">
        <f t="shared" si="1"/>
        <v>1.4154956811074204E-3</v>
      </c>
      <c r="AB43" s="17">
        <f t="shared" si="2"/>
        <v>2</v>
      </c>
      <c r="AC43" s="23">
        <f>X43</f>
        <v>131.83027496226072</v>
      </c>
      <c r="AD43" s="17">
        <f>AA43*$AA$2</f>
        <v>9.0181229843353758</v>
      </c>
    </row>
    <row r="44" spans="2:30" x14ac:dyDescent="0.25">
      <c r="J44" s="15" t="s">
        <v>92</v>
      </c>
      <c r="T44" s="4"/>
      <c r="U44" s="18">
        <v>174.94300000000001</v>
      </c>
      <c r="V44" s="17">
        <v>-37.337000000000003</v>
      </c>
      <c r="W44" s="17" t="s">
        <v>146</v>
      </c>
      <c r="X44" s="23">
        <f t="shared" si="3"/>
        <v>158.76181227657017</v>
      </c>
      <c r="Y44" s="101">
        <v>2702.1260449472243</v>
      </c>
      <c r="Z44" s="43">
        <f t="shared" si="0"/>
        <v>9.3891637052868051E-6</v>
      </c>
      <c r="AA44" s="29">
        <f t="shared" si="1"/>
        <v>6.1283580479273517E-3</v>
      </c>
      <c r="AB44" s="17">
        <f t="shared" si="2"/>
        <v>17</v>
      </c>
      <c r="AC44" s="23">
        <f>X44</f>
        <v>158.76181227657017</v>
      </c>
      <c r="AD44" s="17">
        <f>AA44*$AA$2</f>
        <v>39.043769123345157</v>
      </c>
    </row>
    <row r="45" spans="2:30" x14ac:dyDescent="0.25">
      <c r="J45" s="95" t="s">
        <v>96</v>
      </c>
      <c r="Q45" s="26" t="s">
        <v>49</v>
      </c>
      <c r="R45" s="37" t="s">
        <v>27</v>
      </c>
      <c r="S45" s="105"/>
      <c r="T45" s="4"/>
      <c r="U45" s="18">
        <v>174.9</v>
      </c>
      <c r="V45" s="17">
        <v>-37.353000000000002</v>
      </c>
      <c r="W45" s="17" t="s">
        <v>147</v>
      </c>
      <c r="X45" s="23">
        <f t="shared" si="3"/>
        <v>185.09611199657058</v>
      </c>
      <c r="Y45" s="101">
        <v>3150.3358261816311</v>
      </c>
      <c r="Z45" s="43">
        <f t="shared" si="0"/>
        <v>9.6578251332458341E-6</v>
      </c>
      <c r="AA45" s="29">
        <f t="shared" si="1"/>
        <v>6.2154183204677117E-3</v>
      </c>
      <c r="AB45" s="17">
        <f t="shared" si="2"/>
        <v>18</v>
      </c>
      <c r="AC45" s="23">
        <f>X45</f>
        <v>185.09611199657058</v>
      </c>
      <c r="AD45" s="17">
        <f>AA45*$AA$2</f>
        <v>39.598430119699792</v>
      </c>
    </row>
    <row r="46" spans="2:30" ht="18.75" x14ac:dyDescent="0.25">
      <c r="J46" s="96" t="s">
        <v>99</v>
      </c>
      <c r="K46" t="s">
        <v>709</v>
      </c>
      <c r="Q46" s="51" t="s">
        <v>66</v>
      </c>
      <c r="R46" s="52">
        <v>0.02</v>
      </c>
      <c r="S46" s="40"/>
      <c r="T46" s="4"/>
      <c r="U46" s="18">
        <v>173.4188</v>
      </c>
      <c r="V46" s="17">
        <v>-35.486899999999999</v>
      </c>
      <c r="W46" s="17" t="s">
        <v>148</v>
      </c>
      <c r="X46" s="23">
        <f t="shared" si="3"/>
        <v>141.33410262271755</v>
      </c>
      <c r="Y46" s="101">
        <v>2405.5064266386526</v>
      </c>
      <c r="Z46" s="43">
        <f t="shared" si="0"/>
        <v>2.6913497012151164E-4</v>
      </c>
      <c r="AA46" s="29">
        <f t="shared" si="1"/>
        <v>3.2812139103193749E-2</v>
      </c>
      <c r="AB46" s="17">
        <f t="shared" si="2"/>
        <v>116</v>
      </c>
      <c r="AC46" s="23">
        <f>X46</f>
        <v>141.33410262271755</v>
      </c>
      <c r="AD46" s="17">
        <f>AA46*$AA$2</f>
        <v>209.04613822644737</v>
      </c>
    </row>
    <row r="47" spans="2:30" ht="18.75" x14ac:dyDescent="0.25">
      <c r="I47" s="3"/>
      <c r="J47" s="96" t="s">
        <v>100</v>
      </c>
      <c r="K47" t="s">
        <v>709</v>
      </c>
      <c r="Q47" s="19" t="s">
        <v>69</v>
      </c>
      <c r="R47" s="30">
        <v>0.33</v>
      </c>
      <c r="S47" s="29"/>
      <c r="T47" s="4"/>
      <c r="U47" s="18">
        <v>175.34800000000001</v>
      </c>
      <c r="V47" s="17">
        <v>-37.552999999999997</v>
      </c>
      <c r="W47" s="17" t="s">
        <v>149</v>
      </c>
      <c r="X47" s="23">
        <f t="shared" si="3"/>
        <v>114.96910914814886</v>
      </c>
      <c r="Y47" s="101">
        <v>1956.7742377014936</v>
      </c>
      <c r="Z47" s="43">
        <f t="shared" si="0"/>
        <v>3.769266698052088E-5</v>
      </c>
      <c r="AA47" s="29">
        <f t="shared" si="1"/>
        <v>1.2278947930354521E-2</v>
      </c>
      <c r="AB47" s="17">
        <f t="shared" si="2"/>
        <v>32</v>
      </c>
      <c r="AC47" s="23">
        <f>X47</f>
        <v>114.96910914814886</v>
      </c>
      <c r="AD47" s="17">
        <f>AA47*$AA$2</f>
        <v>78.229177264288651</v>
      </c>
    </row>
    <row r="48" spans="2:30" ht="18.75" x14ac:dyDescent="0.25">
      <c r="I48" s="3"/>
      <c r="J48" s="96" t="s">
        <v>101</v>
      </c>
      <c r="K48" t="s">
        <v>709</v>
      </c>
      <c r="T48" s="4"/>
      <c r="U48" s="18">
        <v>174.233</v>
      </c>
      <c r="V48" s="17">
        <v>-36.103000000000002</v>
      </c>
      <c r="W48" s="17" t="s">
        <v>150</v>
      </c>
      <c r="X48" s="23">
        <f t="shared" si="3"/>
        <v>136.66939695527074</v>
      </c>
      <c r="Y48" s="101">
        <v>2326.1131361787079</v>
      </c>
      <c r="Z48" s="43">
        <f t="shared" si="0"/>
        <v>7.7557540993389941E-5</v>
      </c>
      <c r="AA48" s="29">
        <f t="shared" si="1"/>
        <v>1.7613579549168267E-2</v>
      </c>
      <c r="AB48" s="17">
        <f t="shared" si="2"/>
        <v>55</v>
      </c>
      <c r="AC48" s="23">
        <f>X48</f>
        <v>136.66939695527074</v>
      </c>
      <c r="AD48" s="17">
        <f>AA48*$AA$2</f>
        <v>112.21611530775102</v>
      </c>
    </row>
    <row r="49" spans="10:30" ht="18.75" x14ac:dyDescent="0.25">
      <c r="J49" s="96" t="s">
        <v>102</v>
      </c>
      <c r="K49" t="s">
        <v>709</v>
      </c>
      <c r="T49" s="4"/>
      <c r="U49" s="18">
        <v>173.95269999999999</v>
      </c>
      <c r="V49" s="17">
        <v>-35.717500000000001</v>
      </c>
      <c r="W49" s="17" t="s">
        <v>151</v>
      </c>
      <c r="X49" s="23">
        <f t="shared" si="3"/>
        <v>161.90123109418286</v>
      </c>
      <c r="Y49" s="101">
        <v>2755.5589532229924</v>
      </c>
      <c r="Z49" s="43">
        <f t="shared" si="0"/>
        <v>1.6134802007985901E-4</v>
      </c>
      <c r="AA49" s="29">
        <f t="shared" si="1"/>
        <v>2.5405251311847787E-2</v>
      </c>
      <c r="AB49" s="17">
        <f t="shared" si="2"/>
        <v>87</v>
      </c>
      <c r="AC49" s="23">
        <f>X49</f>
        <v>161.90123109418286</v>
      </c>
      <c r="AD49" s="17">
        <f>AA49*$AA$2</f>
        <v>161.85685610778225</v>
      </c>
    </row>
    <row r="50" spans="10:30" x14ac:dyDescent="0.25">
      <c r="T50" s="4"/>
      <c r="U50" s="18">
        <v>172.893</v>
      </c>
      <c r="V50" s="17">
        <v>-34.572000000000003</v>
      </c>
      <c r="W50" s="17" t="s">
        <v>152</v>
      </c>
      <c r="X50" s="23">
        <f t="shared" si="3"/>
        <v>130.94443780872055</v>
      </c>
      <c r="Y50" s="101">
        <v>2228.6743315044237</v>
      </c>
      <c r="Z50" s="43">
        <f t="shared" si="0"/>
        <v>6.3181093057033001E-4</v>
      </c>
      <c r="AA50" s="29">
        <f t="shared" si="1"/>
        <v>5.0276994226376985E-2</v>
      </c>
      <c r="AB50" s="17">
        <f t="shared" si="2"/>
        <v>207</v>
      </c>
      <c r="AC50" s="23">
        <f>X50</f>
        <v>130.94443780872055</v>
      </c>
      <c r="AD50" s="17">
        <f>AA50*$AA$2</f>
        <v>320.31473021624777</v>
      </c>
    </row>
    <row r="51" spans="10:30" x14ac:dyDescent="0.25">
      <c r="T51" s="4"/>
      <c r="U51" s="18">
        <v>175.49700000000001</v>
      </c>
      <c r="V51" s="17">
        <v>-37.204000000000001</v>
      </c>
      <c r="W51" s="17" t="s">
        <v>153</v>
      </c>
      <c r="X51" s="23">
        <f t="shared" si="3"/>
        <v>132.61397721645554</v>
      </c>
      <c r="Y51" s="101">
        <v>2257.0898922240731</v>
      </c>
      <c r="Z51" s="43">
        <f t="shared" si="0"/>
        <v>2.7222493688108336E-5</v>
      </c>
      <c r="AA51" s="29">
        <f t="shared" si="1"/>
        <v>1.0435083270023744E-2</v>
      </c>
      <c r="AB51" s="17">
        <f t="shared" si="2"/>
        <v>27</v>
      </c>
      <c r="AC51" s="23">
        <f>X51</f>
        <v>132.61397721645554</v>
      </c>
      <c r="AD51" s="17">
        <f>AA51*$AA$2</f>
        <v>66.481915513321269</v>
      </c>
    </row>
    <row r="52" spans="10:30" x14ac:dyDescent="0.25">
      <c r="T52" s="4"/>
      <c r="U52" s="18">
        <v>175.36269999999999</v>
      </c>
      <c r="V52" s="17">
        <v>-36.171399999999998</v>
      </c>
      <c r="W52" s="17" t="s">
        <v>154</v>
      </c>
      <c r="X52" s="23">
        <f t="shared" si="3"/>
        <v>208.42795569076534</v>
      </c>
      <c r="Y52" s="101">
        <v>3547.4438058568262</v>
      </c>
      <c r="Z52" s="43">
        <f t="shared" si="0"/>
        <v>6.9486588141944155E-5</v>
      </c>
      <c r="AA52" s="29">
        <f t="shared" si="1"/>
        <v>1.6671916226225457E-2</v>
      </c>
      <c r="AB52" s="17">
        <f t="shared" si="2"/>
        <v>50</v>
      </c>
      <c r="AC52" s="23">
        <f>X52</f>
        <v>208.42795569076534</v>
      </c>
      <c r="AD52" s="17">
        <f>AA52*$AA$2</f>
        <v>106.21677827728239</v>
      </c>
    </row>
    <row r="53" spans="10:30" x14ac:dyDescent="0.25">
      <c r="T53" s="4"/>
      <c r="U53" s="18">
        <v>173.23099999999999</v>
      </c>
      <c r="V53" s="17">
        <v>-35.302</v>
      </c>
      <c r="W53" s="17" t="s">
        <v>155</v>
      </c>
      <c r="X53" s="23">
        <f t="shared" si="3"/>
        <v>172.51322284553652</v>
      </c>
      <c r="Y53" s="101">
        <v>2936.1750528310313</v>
      </c>
      <c r="Z53" s="43">
        <f t="shared" si="0"/>
        <v>3.4206976456494604E-4</v>
      </c>
      <c r="AA53" s="29">
        <f t="shared" si="1"/>
        <v>3.6992365460468649E-2</v>
      </c>
      <c r="AB53" s="17">
        <f t="shared" si="2"/>
        <v>134</v>
      </c>
      <c r="AC53" s="23">
        <f>X53</f>
        <v>172.51322284553652</v>
      </c>
      <c r="AD53" s="17">
        <f>AA53*$AA$2</f>
        <v>235.67836034864575</v>
      </c>
    </row>
    <row r="54" spans="10:30" x14ac:dyDescent="0.25">
      <c r="T54" s="4"/>
      <c r="U54" s="18">
        <v>174.27799999999999</v>
      </c>
      <c r="V54" s="17">
        <v>-35.508000000000003</v>
      </c>
      <c r="W54" s="17" t="s">
        <v>156</v>
      </c>
      <c r="X54" s="23">
        <f t="shared" si="3"/>
        <v>226.49394798482373</v>
      </c>
      <c r="Y54" s="101">
        <v>3854.9269947016996</v>
      </c>
      <c r="Z54" s="43">
        <f t="shared" si="0"/>
        <v>1.8427161889862854E-4</v>
      </c>
      <c r="AA54" s="29">
        <f t="shared" si="1"/>
        <v>2.7150170436860979E-2</v>
      </c>
      <c r="AB54" s="17">
        <f t="shared" si="2"/>
        <v>96</v>
      </c>
      <c r="AC54" s="23">
        <f>X54</f>
        <v>226.49394798482373</v>
      </c>
      <c r="AD54" s="17">
        <f>AA54*$AA$2</f>
        <v>172.97373585324129</v>
      </c>
    </row>
    <row r="55" spans="10:30" x14ac:dyDescent="0.25">
      <c r="T55" s="4"/>
      <c r="U55" s="18">
        <v>174.255</v>
      </c>
      <c r="V55" s="17">
        <v>-36.207999999999998</v>
      </c>
      <c r="W55" s="17" t="s">
        <v>157</v>
      </c>
      <c r="X55" s="23">
        <f t="shared" si="3"/>
        <v>130.14905569357947</v>
      </c>
      <c r="Y55" s="101">
        <v>2215.1369279047226</v>
      </c>
      <c r="Z55" s="43">
        <f t="shared" si="0"/>
        <v>6.2726606795071745E-5</v>
      </c>
      <c r="AA55" s="29">
        <f t="shared" si="1"/>
        <v>1.5840191713656766E-2</v>
      </c>
      <c r="AB55" s="17">
        <f t="shared" si="2"/>
        <v>46</v>
      </c>
      <c r="AC55" s="23">
        <f>X55</f>
        <v>130.14905569357947</v>
      </c>
      <c r="AD55" s="17">
        <f>AA55*$AA$2</f>
        <v>100.91786140770725</v>
      </c>
    </row>
    <row r="56" spans="10:30" x14ac:dyDescent="0.25">
      <c r="T56" s="4"/>
      <c r="U56" s="18">
        <v>174.9248</v>
      </c>
      <c r="V56" s="17">
        <v>-37.224600000000002</v>
      </c>
      <c r="W56" s="17" t="s">
        <v>158</v>
      </c>
      <c r="X56" s="23">
        <f t="shared" si="3"/>
        <v>152.77875690649719</v>
      </c>
      <c r="Y56" s="101">
        <v>2600.2944425485821</v>
      </c>
      <c r="Z56" s="43">
        <f t="shared" si="0"/>
        <v>4.4664828584506594E-6</v>
      </c>
      <c r="AA56" s="29">
        <f t="shared" si="1"/>
        <v>4.2268141706441461E-3</v>
      </c>
      <c r="AB56" s="17">
        <f t="shared" si="2"/>
        <v>9</v>
      </c>
      <c r="AC56" s="23">
        <f>X56</f>
        <v>152.77875690649719</v>
      </c>
      <c r="AD56" s="17">
        <f>AA56*$AA$2</f>
        <v>26.929033081173856</v>
      </c>
    </row>
    <row r="57" spans="10:30" x14ac:dyDescent="0.25">
      <c r="T57" s="4"/>
      <c r="U57" s="18">
        <v>173.34800000000001</v>
      </c>
      <c r="V57" s="17">
        <v>-34.896999999999998</v>
      </c>
      <c r="W57" s="17" t="s">
        <v>159</v>
      </c>
      <c r="X57" s="23">
        <f t="shared" si="3"/>
        <v>137.44344276204376</v>
      </c>
      <c r="Y57" s="101">
        <v>2339.2873958099849</v>
      </c>
      <c r="Z57" s="43">
        <f t="shared" si="0"/>
        <v>4.4288372450807412E-4</v>
      </c>
      <c r="AA57" s="29">
        <f t="shared" si="1"/>
        <v>4.209271300136478E-2</v>
      </c>
      <c r="AB57" s="17">
        <f t="shared" si="2"/>
        <v>155</v>
      </c>
      <c r="AC57" s="23">
        <f>X57</f>
        <v>137.44344276204376</v>
      </c>
      <c r="AD57" s="17">
        <f>AA57*$AA$2</f>
        <v>268.17267453169501</v>
      </c>
    </row>
    <row r="58" spans="10:30" x14ac:dyDescent="0.25">
      <c r="T58" s="4"/>
      <c r="U58" s="18">
        <v>173.33500000000001</v>
      </c>
      <c r="V58" s="17">
        <v>-35.122999999999998</v>
      </c>
      <c r="W58" s="17" t="s">
        <v>160</v>
      </c>
      <c r="X58" s="23">
        <f t="shared" si="3"/>
        <v>151.00338709248771</v>
      </c>
      <c r="Y58" s="101">
        <v>2570.0776483141408</v>
      </c>
      <c r="Z58" s="43">
        <f t="shared" si="0"/>
        <v>3.7570532630931187E-4</v>
      </c>
      <c r="AA58" s="29">
        <f t="shared" si="1"/>
        <v>3.876866710306117E-2</v>
      </c>
      <c r="AB58" s="17">
        <f t="shared" si="2"/>
        <v>145</v>
      </c>
      <c r="AC58" s="23">
        <f>X58</f>
        <v>151.00338709248771</v>
      </c>
      <c r="AD58" s="17">
        <f>AA58*$AA$2</f>
        <v>246.99517811360272</v>
      </c>
    </row>
    <row r="59" spans="10:30" x14ac:dyDescent="0.25">
      <c r="U59" s="18">
        <v>174.214</v>
      </c>
      <c r="V59" s="17">
        <v>-35.664999999999999</v>
      </c>
      <c r="W59" s="17" t="s">
        <v>161</v>
      </c>
      <c r="X59" s="23">
        <f t="shared" si="3"/>
        <v>172.44699029722821</v>
      </c>
      <c r="Y59" s="101">
        <v>2935.0477748588241</v>
      </c>
      <c r="Z59" s="43">
        <f t="shared" si="0"/>
        <v>1.5368789600663798E-4</v>
      </c>
      <c r="AA59" s="29">
        <f t="shared" si="1"/>
        <v>2.4794819618233141E-2</v>
      </c>
      <c r="AB59" s="17">
        <f t="shared" si="2"/>
        <v>85</v>
      </c>
      <c r="AC59" s="23">
        <f>X59</f>
        <v>172.44699029722821</v>
      </c>
      <c r="AD59" s="17">
        <f>AA59*$AA$2</f>
        <v>157.96779578776335</v>
      </c>
    </row>
    <row r="60" spans="10:30" x14ac:dyDescent="0.25">
      <c r="U60" s="18">
        <v>174.12100000000001</v>
      </c>
      <c r="V60" s="17">
        <v>-36.128999999999998</v>
      </c>
      <c r="W60" s="17" t="s">
        <v>162</v>
      </c>
      <c r="X60" s="23">
        <f t="shared" si="3"/>
        <v>139.16103026711667</v>
      </c>
      <c r="Y60" s="101">
        <v>2368.5207351463259</v>
      </c>
      <c r="Z60" s="43">
        <f t="shared" si="0"/>
        <v>8.0750010372015107E-5</v>
      </c>
      <c r="AA60" s="29">
        <f t="shared" si="1"/>
        <v>1.7972443794544803E-2</v>
      </c>
      <c r="AB60" s="17">
        <f t="shared" si="2"/>
        <v>57</v>
      </c>
      <c r="AC60" s="23">
        <f>X60</f>
        <v>139.16103026711667</v>
      </c>
      <c r="AD60" s="17">
        <f>AA60*$AA$2</f>
        <v>114.50243941504493</v>
      </c>
    </row>
    <row r="61" spans="10:30" x14ac:dyDescent="0.25">
      <c r="U61" s="18">
        <v>174.12180000000001</v>
      </c>
      <c r="V61" s="17">
        <v>-35.265300000000003</v>
      </c>
      <c r="W61" s="17" t="s">
        <v>163</v>
      </c>
      <c r="X61" s="23">
        <f t="shared" si="3"/>
        <v>163.05894139461122</v>
      </c>
      <c r="Y61" s="101">
        <v>2775.2631825362828</v>
      </c>
      <c r="Z61" s="43">
        <f t="shared" si="0"/>
        <v>2.5337299245333845E-4</v>
      </c>
      <c r="AA61" s="29">
        <f t="shared" si="1"/>
        <v>3.1836733163856226E-2</v>
      </c>
      <c r="AB61" s="17">
        <f t="shared" si="2"/>
        <v>112</v>
      </c>
      <c r="AC61" s="23">
        <f>X61</f>
        <v>163.05894139461122</v>
      </c>
      <c r="AD61" s="17">
        <f>AA61*$AA$2</f>
        <v>202.83182698692801</v>
      </c>
    </row>
    <row r="62" spans="10:30" x14ac:dyDescent="0.25">
      <c r="U62" s="18">
        <v>175.458</v>
      </c>
      <c r="V62" s="17">
        <v>-36.530999999999999</v>
      </c>
      <c r="W62" s="17" t="s">
        <v>164</v>
      </c>
      <c r="X62" s="23">
        <f t="shared" si="3"/>
        <v>208.75290095861985</v>
      </c>
      <c r="Y62" s="101">
        <v>3552.9743743157096</v>
      </c>
      <c r="Z62" s="43">
        <f t="shared" si="0"/>
        <v>3.9224126480609937E-5</v>
      </c>
      <c r="AA62" s="29">
        <f t="shared" si="1"/>
        <v>1.2525915429280431E-2</v>
      </c>
      <c r="AB62" s="17">
        <f t="shared" si="2"/>
        <v>34</v>
      </c>
      <c r="AC62" s="23">
        <f>X62</f>
        <v>208.75290095861985</v>
      </c>
      <c r="AD62" s="17">
        <f>AA62*$AA$2</f>
        <v>79.802607199945626</v>
      </c>
    </row>
    <row r="63" spans="10:30" x14ac:dyDescent="0.25">
      <c r="U63" s="18">
        <v>175.79820000000001</v>
      </c>
      <c r="V63" s="17">
        <v>-37.617199999999997</v>
      </c>
      <c r="W63" s="17" t="s">
        <v>165</v>
      </c>
      <c r="X63" s="23">
        <f t="shared" si="3"/>
        <v>204.7223113740711</v>
      </c>
      <c r="Y63" s="101">
        <v>3484.3737395866901</v>
      </c>
      <c r="Z63" s="43">
        <f t="shared" si="0"/>
        <v>7.7341971775251228E-5</v>
      </c>
      <c r="AA63" s="29">
        <f t="shared" si="1"/>
        <v>1.7589083635524499E-2</v>
      </c>
      <c r="AB63" s="17">
        <f t="shared" si="2"/>
        <v>53</v>
      </c>
      <c r="AC63" s="23">
        <f>X63</f>
        <v>204.7223113740711</v>
      </c>
      <c r="AD63" s="17">
        <f>AA63*$AA$2</f>
        <v>112.06005184192658</v>
      </c>
    </row>
    <row r="64" spans="10:30" x14ac:dyDescent="0.25">
      <c r="U64" s="18">
        <v>175.42099999999999</v>
      </c>
      <c r="V64" s="17">
        <v>-36.515000000000001</v>
      </c>
      <c r="W64" s="17" t="s">
        <v>166</v>
      </c>
      <c r="X64" s="23">
        <f t="shared" si="3"/>
        <v>199.21872148285971</v>
      </c>
      <c r="Y64" s="101">
        <v>3390.7026396382721</v>
      </c>
      <c r="Z64" s="43">
        <f t="shared" si="0"/>
        <v>3.8057042372244133E-5</v>
      </c>
      <c r="AA64" s="29">
        <f t="shared" si="1"/>
        <v>1.2338156290391976E-2</v>
      </c>
      <c r="AB64" s="17">
        <f t="shared" si="2"/>
        <v>33</v>
      </c>
      <c r="AC64" s="23">
        <f>X64</f>
        <v>199.21872148285971</v>
      </c>
      <c r="AD64" s="17">
        <f>AA64*$AA$2</f>
        <v>78.606393726087276</v>
      </c>
    </row>
    <row r="65" spans="21:30" x14ac:dyDescent="0.25">
      <c r="U65" s="18">
        <v>175.85300000000001</v>
      </c>
      <c r="V65" s="17">
        <v>-37.171999999999997</v>
      </c>
      <c r="W65" s="17" t="s">
        <v>167</v>
      </c>
      <c r="X65" s="23">
        <f t="shared" si="3"/>
        <v>192.57843524788348</v>
      </c>
      <c r="Y65" s="101">
        <v>3277.6849679189768</v>
      </c>
      <c r="Z65" s="43">
        <f t="shared" si="0"/>
        <v>5.6933549972158572E-5</v>
      </c>
      <c r="AA65" s="29">
        <f t="shared" si="1"/>
        <v>1.5091007982416386E-2</v>
      </c>
      <c r="AB65" s="17">
        <f t="shared" si="2"/>
        <v>42</v>
      </c>
      <c r="AC65" s="23">
        <f>X65</f>
        <v>192.57843524788348</v>
      </c>
      <c r="AD65" s="17">
        <f>AA65*$AA$2</f>
        <v>96.144811855974794</v>
      </c>
    </row>
    <row r="66" spans="21:30" x14ac:dyDescent="0.25">
      <c r="U66" s="18">
        <v>173.81549999999999</v>
      </c>
      <c r="V66" s="17">
        <v>-35.2468</v>
      </c>
      <c r="W66" s="17" t="s">
        <v>168</v>
      </c>
      <c r="X66" s="23">
        <f t="shared" si="3"/>
        <v>264.09225300974379</v>
      </c>
      <c r="Y66" s="101">
        <v>4494.8501462258391</v>
      </c>
      <c r="Z66" s="43">
        <f t="shared" si="0"/>
        <v>2.8326272127835096E-4</v>
      </c>
      <c r="AA66" s="29">
        <f t="shared" si="1"/>
        <v>3.3662410563878184E-2</v>
      </c>
      <c r="AB66" s="17">
        <f t="shared" si="2"/>
        <v>121</v>
      </c>
      <c r="AC66" s="23">
        <f>X66</f>
        <v>264.09225300974379</v>
      </c>
      <c r="AD66" s="17">
        <f>AA66*$AA$2</f>
        <v>214.46321770246792</v>
      </c>
    </row>
    <row r="67" spans="21:30" x14ac:dyDescent="0.25">
      <c r="U67" s="18">
        <v>175.51849999999999</v>
      </c>
      <c r="V67" s="17">
        <v>-37.0486</v>
      </c>
      <c r="W67" s="17" t="s">
        <v>169</v>
      </c>
      <c r="X67" s="23">
        <f t="shared" si="3"/>
        <v>142.9016202668669</v>
      </c>
      <c r="Y67" s="101">
        <v>2432.1855769420745</v>
      </c>
      <c r="Z67" s="43">
        <f t="shared" si="0"/>
        <v>2.5975457550570922E-5</v>
      </c>
      <c r="AA67" s="29">
        <f t="shared" si="1"/>
        <v>1.0193268849945716E-2</v>
      </c>
      <c r="AB67" s="17">
        <f t="shared" si="2"/>
        <v>25</v>
      </c>
      <c r="AC67" s="23">
        <f>X67</f>
        <v>142.9016202668669</v>
      </c>
      <c r="AD67" s="17">
        <f>AA67*$AA$2</f>
        <v>64.941315843004162</v>
      </c>
    </row>
    <row r="68" spans="21:30" x14ac:dyDescent="0.25">
      <c r="U68" s="18">
        <v>175.5514</v>
      </c>
      <c r="V68" s="17">
        <v>-37.1586</v>
      </c>
      <c r="W68" s="17" t="s">
        <v>170</v>
      </c>
      <c r="X68" s="23">
        <f t="shared" si="3"/>
        <v>129.45675875037963</v>
      </c>
      <c r="Y68" s="101">
        <v>2203.3540339314613</v>
      </c>
      <c r="Z68" s="43">
        <f t="shared" si="0"/>
        <v>2.9917718284967941E-5</v>
      </c>
      <c r="AA68" s="29">
        <f t="shared" si="1"/>
        <v>1.0939472865975053E-2</v>
      </c>
      <c r="AB68" s="17">
        <f t="shared" si="2"/>
        <v>28</v>
      </c>
      <c r="AC68" s="23">
        <f>X68</f>
        <v>129.45675875037963</v>
      </c>
      <c r="AD68" s="17">
        <f>AA68*$AA$2</f>
        <v>69.695381629127056</v>
      </c>
    </row>
    <row r="69" spans="21:30" x14ac:dyDescent="0.25">
      <c r="U69" s="18">
        <v>174.83760000000001</v>
      </c>
      <c r="V69" s="17">
        <v>-36.607599999999998</v>
      </c>
      <c r="W69" s="17" t="s">
        <v>171</v>
      </c>
      <c r="X69" s="23">
        <f t="shared" si="3"/>
        <v>104.56972057580774</v>
      </c>
      <c r="Y69" s="101">
        <v>1779.7766442002476</v>
      </c>
      <c r="Z69" s="43">
        <f t="shared" ref="Z69:Z132" si="5">SIN(ABS(V69-$C$9)*PI()/180/2)^2+COS($C$9*PI()/180)*COS(V69*PI()/180)*SIN(ABS(U69-$C$8)*PI()/180/2)^2</f>
        <v>1.2331859534690055E-5</v>
      </c>
      <c r="AA69" s="29">
        <f t="shared" ref="AA69:AA132" si="6">2*ATAN2(SQRT(1-Z69),SQRT(Z69))</f>
        <v>7.0233639309407797E-3</v>
      </c>
      <c r="AB69" s="17">
        <f t="shared" ref="AB69:AB132" si="7">RANK(AD69,AD:AD,1)</f>
        <v>21</v>
      </c>
      <c r="AC69" s="23">
        <f>X69</f>
        <v>104.56972057580774</v>
      </c>
      <c r="AD69" s="17">
        <f>AA69*$AA$2</f>
        <v>44.745851604023706</v>
      </c>
    </row>
    <row r="70" spans="21:30" x14ac:dyDescent="0.25">
      <c r="U70" s="18">
        <v>174.05699999999999</v>
      </c>
      <c r="V70" s="17">
        <v>-35.713999999999999</v>
      </c>
      <c r="W70" s="17" t="s">
        <v>172</v>
      </c>
      <c r="X70" s="23">
        <f t="shared" ref="X70:X133" si="8">Y70/17.02</f>
        <v>147.51190413164989</v>
      </c>
      <c r="Y70" s="101">
        <v>2510.6526083206809</v>
      </c>
      <c r="Z70" s="43">
        <f t="shared" si="5"/>
        <v>1.5396502791630836E-4</v>
      </c>
      <c r="AA70" s="29">
        <f t="shared" si="6"/>
        <v>2.4817165858211566E-2</v>
      </c>
      <c r="AB70" s="17">
        <f t="shared" si="7"/>
        <v>86</v>
      </c>
      <c r="AC70" s="23">
        <f>X70</f>
        <v>147.51190413164989</v>
      </c>
      <c r="AD70" s="17">
        <f>AA70*$AA$2</f>
        <v>158.1101636826659</v>
      </c>
    </row>
    <row r="71" spans="21:30" x14ac:dyDescent="0.25">
      <c r="U71" s="18">
        <v>174.459</v>
      </c>
      <c r="V71" s="17">
        <v>-36.216999999999999</v>
      </c>
      <c r="W71" s="17" t="s">
        <v>173</v>
      </c>
      <c r="X71" s="23">
        <f t="shared" si="8"/>
        <v>150.14267352084016</v>
      </c>
      <c r="Y71" s="101">
        <v>2555.4283033246993</v>
      </c>
      <c r="Z71" s="43">
        <f t="shared" si="5"/>
        <v>5.2992870221831183E-5</v>
      </c>
      <c r="AA71" s="29">
        <f t="shared" si="6"/>
        <v>1.4559368987661503E-2</v>
      </c>
      <c r="AB71" s="17">
        <f t="shared" si="7"/>
        <v>38</v>
      </c>
      <c r="AC71" s="23">
        <f>X71</f>
        <v>150.14267352084016</v>
      </c>
      <c r="AD71" s="17">
        <f>AA71*$AA$2</f>
        <v>92.757739820391436</v>
      </c>
    </row>
    <row r="72" spans="21:30" x14ac:dyDescent="0.25">
      <c r="U72" s="18">
        <v>174.339</v>
      </c>
      <c r="V72" s="17">
        <v>-36.594999999999999</v>
      </c>
      <c r="W72" s="17" t="s">
        <v>174</v>
      </c>
      <c r="X72" s="23">
        <f t="shared" si="8"/>
        <v>121.09387969391952</v>
      </c>
      <c r="Y72" s="101">
        <v>2061.0178323905102</v>
      </c>
      <c r="Z72" s="43">
        <f t="shared" si="5"/>
        <v>2.2869635823465185E-5</v>
      </c>
      <c r="AA72" s="29">
        <f t="shared" si="6"/>
        <v>9.5644780653567438E-3</v>
      </c>
      <c r="AB72" s="17">
        <f t="shared" si="7"/>
        <v>24</v>
      </c>
      <c r="AC72" s="23">
        <f>X72</f>
        <v>121.09387969391952</v>
      </c>
      <c r="AD72" s="17">
        <f>AA72*$AA$2</f>
        <v>60.935289754387817</v>
      </c>
    </row>
    <row r="73" spans="21:30" x14ac:dyDescent="0.25">
      <c r="U73" s="18">
        <v>173.19499999999999</v>
      </c>
      <c r="V73" s="17">
        <v>-34.950000000000003</v>
      </c>
      <c r="W73" s="17" t="s">
        <v>175</v>
      </c>
      <c r="X73" s="23">
        <f t="shared" si="8"/>
        <v>135.99896487144528</v>
      </c>
      <c r="Y73" s="101">
        <v>2314.7023821119988</v>
      </c>
      <c r="Z73" s="43">
        <f t="shared" si="5"/>
        <v>4.4913171390977035E-4</v>
      </c>
      <c r="AA73" s="29">
        <f t="shared" si="6"/>
        <v>4.23886291255713E-2</v>
      </c>
      <c r="AB73" s="17">
        <f t="shared" si="7"/>
        <v>157</v>
      </c>
      <c r="AC73" s="23">
        <f>X73</f>
        <v>135.99896487144528</v>
      </c>
      <c r="AD73" s="17">
        <f>AA73*$AA$2</f>
        <v>270.05795615901474</v>
      </c>
    </row>
    <row r="74" spans="21:30" x14ac:dyDescent="0.25">
      <c r="U74" s="18">
        <v>175.93899999999999</v>
      </c>
      <c r="V74" s="17">
        <v>-37.414999999999999</v>
      </c>
      <c r="W74" s="17" t="s">
        <v>176</v>
      </c>
      <c r="X74" s="23">
        <f t="shared" si="8"/>
        <v>186.85987294962766</v>
      </c>
      <c r="Y74" s="101">
        <v>3180.3550376026628</v>
      </c>
      <c r="Z74" s="43">
        <f t="shared" si="5"/>
        <v>7.6518082089022417E-5</v>
      </c>
      <c r="AA74" s="29">
        <f t="shared" si="6"/>
        <v>1.7495146051515992E-2</v>
      </c>
      <c r="AB74" s="17">
        <f t="shared" si="7"/>
        <v>52</v>
      </c>
      <c r="AC74" s="23">
        <f>X74</f>
        <v>186.85987294962766</v>
      </c>
      <c r="AD74" s="17">
        <f>AA74*$AA$2</f>
        <v>111.46157549420839</v>
      </c>
    </row>
    <row r="75" spans="21:30" x14ac:dyDescent="0.25">
      <c r="U75" s="18">
        <v>175.5059</v>
      </c>
      <c r="V75" s="17">
        <v>-36.617100000000001</v>
      </c>
      <c r="W75" s="17" t="s">
        <v>177</v>
      </c>
      <c r="X75" s="23">
        <f t="shared" si="8"/>
        <v>205.20874722280757</v>
      </c>
      <c r="Y75" s="101">
        <v>3492.6528777321846</v>
      </c>
      <c r="Z75" s="43">
        <f t="shared" si="5"/>
        <v>3.6749374766718618E-5</v>
      </c>
      <c r="AA75" s="29">
        <f t="shared" si="6"/>
        <v>1.2124326776810985E-2</v>
      </c>
      <c r="AB75" s="17">
        <f t="shared" si="7"/>
        <v>31</v>
      </c>
      <c r="AC75" s="23">
        <f>X75</f>
        <v>205.20874722280757</v>
      </c>
      <c r="AD75" s="17">
        <f>AA75*$AA$2</f>
        <v>77.244085895062781</v>
      </c>
    </row>
    <row r="76" spans="21:30" x14ac:dyDescent="0.25">
      <c r="U76" s="18">
        <v>173.73</v>
      </c>
      <c r="V76" s="17">
        <v>-35.628999999999998</v>
      </c>
      <c r="W76" s="17" t="s">
        <v>178</v>
      </c>
      <c r="X76" s="23">
        <f t="shared" si="8"/>
        <v>232.80502788164367</v>
      </c>
      <c r="Y76" s="101">
        <v>3962.341574545575</v>
      </c>
      <c r="Z76" s="43">
        <f t="shared" si="5"/>
        <v>2.0023323775728545E-4</v>
      </c>
      <c r="AA76" s="29">
        <f t="shared" si="6"/>
        <v>2.8301703385803983E-2</v>
      </c>
      <c r="AB76" s="17">
        <f t="shared" si="7"/>
        <v>101</v>
      </c>
      <c r="AC76" s="23">
        <f>X76</f>
        <v>232.80502788164367</v>
      </c>
      <c r="AD76" s="17">
        <f>AA76*$AA$2</f>
        <v>180.31015227095719</v>
      </c>
    </row>
    <row r="77" spans="21:30" x14ac:dyDescent="0.25">
      <c r="U77" s="18">
        <v>174.48500000000001</v>
      </c>
      <c r="V77" s="17">
        <v>-36.774999999999999</v>
      </c>
      <c r="W77" s="17" t="s">
        <v>179</v>
      </c>
      <c r="X77" s="23">
        <f t="shared" si="8"/>
        <v>151.15994122103831</v>
      </c>
      <c r="Y77" s="101">
        <v>2572.7421995820719</v>
      </c>
      <c r="Z77" s="43">
        <f t="shared" si="5"/>
        <v>8.6306577183785402E-6</v>
      </c>
      <c r="AA77" s="29">
        <f t="shared" si="6"/>
        <v>5.8756046660442983E-3</v>
      </c>
      <c r="AB77" s="17">
        <f t="shared" si="7"/>
        <v>14</v>
      </c>
      <c r="AC77" s="23">
        <f>X77</f>
        <v>151.15994122103831</v>
      </c>
      <c r="AD77" s="17">
        <f>AA77*$AA$2</f>
        <v>37.433477327368223</v>
      </c>
    </row>
    <row r="78" spans="21:30" x14ac:dyDescent="0.25">
      <c r="U78" s="18">
        <v>173.55799999999999</v>
      </c>
      <c r="V78" s="17">
        <v>-35.652999999999999</v>
      </c>
      <c r="W78" s="17" t="s">
        <v>180</v>
      </c>
      <c r="X78" s="23">
        <f t="shared" si="8"/>
        <v>168.70302470193786</v>
      </c>
      <c r="Y78" s="101">
        <v>2871.3254804269823</v>
      </c>
      <c r="Z78" s="43">
        <f t="shared" si="5"/>
        <v>2.1467670967136076E-4</v>
      </c>
      <c r="AA78" s="29">
        <f t="shared" si="6"/>
        <v>2.9304748656854868E-2</v>
      </c>
      <c r="AB78" s="17">
        <f t="shared" si="7"/>
        <v>103</v>
      </c>
      <c r="AC78" s="23">
        <f>X78</f>
        <v>168.70302470193786</v>
      </c>
      <c r="AD78" s="17">
        <f>AA78*$AA$2</f>
        <v>186.70055369282235</v>
      </c>
    </row>
    <row r="79" spans="21:30" x14ac:dyDescent="0.25">
      <c r="U79" s="18">
        <v>174.50700000000001</v>
      </c>
      <c r="V79" s="17">
        <v>-36.033999999999999</v>
      </c>
      <c r="W79" s="17" t="s">
        <v>181</v>
      </c>
      <c r="X79" s="23">
        <f t="shared" si="8"/>
        <v>146.25052375763104</v>
      </c>
      <c r="Y79" s="101">
        <v>2489.1839143548805</v>
      </c>
      <c r="Z79" s="43">
        <f t="shared" si="5"/>
        <v>7.6161379518129534E-5</v>
      </c>
      <c r="AA79" s="29">
        <f t="shared" si="6"/>
        <v>1.7454319020259536E-2</v>
      </c>
      <c r="AB79" s="17">
        <f t="shared" si="7"/>
        <v>51</v>
      </c>
      <c r="AC79" s="23">
        <f>X79</f>
        <v>146.25052375763104</v>
      </c>
      <c r="AD79" s="17">
        <f>AA79*$AA$2</f>
        <v>111.20146647807351</v>
      </c>
    </row>
    <row r="80" spans="21:30" x14ac:dyDescent="0.25">
      <c r="U80" s="18">
        <v>174.06700000000001</v>
      </c>
      <c r="V80" s="17">
        <v>-35.759</v>
      </c>
      <c r="W80" s="17" t="s">
        <v>182</v>
      </c>
      <c r="X80" s="23">
        <f t="shared" si="8"/>
        <v>135.79275446099376</v>
      </c>
      <c r="Y80" s="101">
        <v>2311.192680926114</v>
      </c>
      <c r="Z80" s="43">
        <f t="shared" si="5"/>
        <v>1.4451818427411002E-4</v>
      </c>
      <c r="AA80" s="29">
        <f t="shared" si="6"/>
        <v>2.4043722394500242E-2</v>
      </c>
      <c r="AB80" s="17">
        <f t="shared" si="7"/>
        <v>80</v>
      </c>
      <c r="AC80" s="23">
        <f>X80</f>
        <v>135.79275446099376</v>
      </c>
      <c r="AD80" s="17">
        <f>AA80*$AA$2</f>
        <v>153.18255537536103</v>
      </c>
    </row>
    <row r="81" spans="21:30" x14ac:dyDescent="0.25">
      <c r="U81" s="18">
        <v>174.071</v>
      </c>
      <c r="V81" s="17">
        <v>-35.258000000000003</v>
      </c>
      <c r="W81" s="17" t="s">
        <v>183</v>
      </c>
      <c r="X81" s="23">
        <f t="shared" si="8"/>
        <v>166.2475091902304</v>
      </c>
      <c r="Y81" s="101">
        <v>2829.5326064177216</v>
      </c>
      <c r="Z81" s="43">
        <f t="shared" si="5"/>
        <v>2.5880919294995238E-4</v>
      </c>
      <c r="AA81" s="29">
        <f t="shared" si="6"/>
        <v>3.2176483551302058E-2</v>
      </c>
      <c r="AB81" s="17">
        <f t="shared" si="7"/>
        <v>114</v>
      </c>
      <c r="AC81" s="23">
        <f>X81</f>
        <v>166.2475091902304</v>
      </c>
      <c r="AD81" s="17">
        <f>AA81*$AA$2</f>
        <v>204.99637670534543</v>
      </c>
    </row>
    <row r="82" spans="21:30" x14ac:dyDescent="0.25">
      <c r="U82" s="18">
        <v>174.66829999999999</v>
      </c>
      <c r="V82" s="17">
        <v>-37.263100000000001</v>
      </c>
      <c r="W82" s="17" t="s">
        <v>184</v>
      </c>
      <c r="X82" s="23">
        <f t="shared" si="8"/>
        <v>157.52900829640686</v>
      </c>
      <c r="Y82" s="101">
        <v>2681.1437212048445</v>
      </c>
      <c r="Z82" s="43">
        <f t="shared" si="5"/>
        <v>5.6535270716536068E-6</v>
      </c>
      <c r="AA82" s="29">
        <f t="shared" si="6"/>
        <v>4.755433829130005E-3</v>
      </c>
      <c r="AB82" s="17">
        <f t="shared" si="7"/>
        <v>12</v>
      </c>
      <c r="AC82" s="23">
        <f>X82</f>
        <v>157.52900829640686</v>
      </c>
      <c r="AD82" s="17">
        <f>AA82*$AA$2</f>
        <v>30.296868925387262</v>
      </c>
    </row>
    <row r="83" spans="21:30" x14ac:dyDescent="0.25">
      <c r="U83" s="18">
        <v>174.71899999999999</v>
      </c>
      <c r="V83" s="17">
        <v>-37.345999999999997</v>
      </c>
      <c r="W83" s="17" t="s">
        <v>185</v>
      </c>
      <c r="X83" s="23">
        <f t="shared" si="8"/>
        <v>137.52087497933914</v>
      </c>
      <c r="Y83" s="101">
        <v>2340.605292148352</v>
      </c>
      <c r="Z83" s="43">
        <f t="shared" si="5"/>
        <v>8.929872899137475E-6</v>
      </c>
      <c r="AA83" s="29">
        <f t="shared" si="6"/>
        <v>5.9765874812105725E-3</v>
      </c>
      <c r="AB83" s="17">
        <f t="shared" si="7"/>
        <v>15</v>
      </c>
      <c r="AC83" s="23">
        <f>X83</f>
        <v>137.52087497933914</v>
      </c>
      <c r="AD83" s="17">
        <f>AA83*$AA$2</f>
        <v>38.076838842792554</v>
      </c>
    </row>
    <row r="84" spans="21:30" x14ac:dyDescent="0.25">
      <c r="U84" s="18">
        <v>175.87</v>
      </c>
      <c r="V84" s="17">
        <v>-37.220999999999997</v>
      </c>
      <c r="W84" s="17" t="s">
        <v>186</v>
      </c>
      <c r="X84" s="23">
        <f t="shared" si="8"/>
        <v>183.10752129806355</v>
      </c>
      <c r="Y84" s="101">
        <v>3116.4900124930414</v>
      </c>
      <c r="Z84" s="43">
        <f t="shared" si="5"/>
        <v>6.0070230310155339E-5</v>
      </c>
      <c r="AA84" s="29">
        <f t="shared" si="6"/>
        <v>1.550115262289206E-2</v>
      </c>
      <c r="AB84" s="17">
        <f t="shared" si="7"/>
        <v>44</v>
      </c>
      <c r="AC84" s="23">
        <f>X84</f>
        <v>183.10752129806355</v>
      </c>
      <c r="AD84" s="17">
        <f>AA84*$AA$2</f>
        <v>98.757843360445307</v>
      </c>
    </row>
    <row r="85" spans="21:30" x14ac:dyDescent="0.25">
      <c r="U85" s="18">
        <v>174.29400000000001</v>
      </c>
      <c r="V85" s="17">
        <v>-35.706000000000003</v>
      </c>
      <c r="W85" s="17" t="s">
        <v>187</v>
      </c>
      <c r="X85" s="23">
        <f t="shared" si="8"/>
        <v>178.59242250193864</v>
      </c>
      <c r="Y85" s="101">
        <v>3039.6430309829957</v>
      </c>
      <c r="Z85" s="43">
        <f t="shared" si="5"/>
        <v>1.411964296202239E-4</v>
      </c>
      <c r="AA85" s="29">
        <f t="shared" si="6"/>
        <v>2.3765780071182283E-2</v>
      </c>
      <c r="AB85" s="17">
        <f t="shared" si="7"/>
        <v>78</v>
      </c>
      <c r="AC85" s="23">
        <f>X85</f>
        <v>178.59242250193864</v>
      </c>
      <c r="AD85" s="17">
        <f>AA85*$AA$2</f>
        <v>151.41178483350231</v>
      </c>
    </row>
    <row r="86" spans="21:30" x14ac:dyDescent="0.25">
      <c r="U86" s="18">
        <v>175.8621</v>
      </c>
      <c r="V86" s="17">
        <v>-37.572299999999998</v>
      </c>
      <c r="W86" s="17" t="s">
        <v>188</v>
      </c>
      <c r="X86" s="23">
        <f t="shared" si="8"/>
        <v>279.30559175125552</v>
      </c>
      <c r="Y86" s="101">
        <v>4753.7811716063688</v>
      </c>
      <c r="Z86" s="43">
        <f t="shared" si="5"/>
        <v>7.9774641906927418E-5</v>
      </c>
      <c r="AA86" s="29">
        <f t="shared" si="6"/>
        <v>1.7863567765522205E-2</v>
      </c>
      <c r="AB86" s="17">
        <f t="shared" si="7"/>
        <v>56</v>
      </c>
      <c r="AC86" s="23">
        <f>X86</f>
        <v>279.30559175125552</v>
      </c>
      <c r="AD86" s="17">
        <f>AA86*$AA$2</f>
        <v>113.80879023414197</v>
      </c>
    </row>
    <row r="87" spans="21:30" x14ac:dyDescent="0.25">
      <c r="U87" s="18">
        <v>174.43100000000001</v>
      </c>
      <c r="V87" s="17">
        <v>-36.749000000000002</v>
      </c>
      <c r="W87" s="17" t="s">
        <v>189</v>
      </c>
      <c r="X87" s="23">
        <f t="shared" si="8"/>
        <v>137.49506368278682</v>
      </c>
      <c r="Y87" s="101">
        <v>2340.1659838810315</v>
      </c>
      <c r="Z87" s="43">
        <f t="shared" si="5"/>
        <v>1.1347057627062195E-5</v>
      </c>
      <c r="AA87" s="29">
        <f t="shared" si="6"/>
        <v>6.7370915225768444E-3</v>
      </c>
      <c r="AB87" s="17">
        <f t="shared" si="7"/>
        <v>20</v>
      </c>
      <c r="AC87" s="23">
        <f>X87</f>
        <v>137.49506368278682</v>
      </c>
      <c r="AD87" s="17">
        <f>AA87*$AA$2</f>
        <v>42.922010090337075</v>
      </c>
    </row>
    <row r="88" spans="21:30" x14ac:dyDescent="0.25">
      <c r="U88" s="18">
        <v>178.00450000000001</v>
      </c>
      <c r="V88" s="17">
        <v>-38.432899999999997</v>
      </c>
      <c r="W88" s="17" t="s">
        <v>190</v>
      </c>
      <c r="X88" s="23">
        <f t="shared" si="8"/>
        <v>155.08261795208955</v>
      </c>
      <c r="Y88" s="101">
        <v>2639.5061575445638</v>
      </c>
      <c r="Z88" s="43">
        <f t="shared" si="5"/>
        <v>6.4709336847338923E-4</v>
      </c>
      <c r="AA88" s="29">
        <f t="shared" si="6"/>
        <v>5.0881548454141862E-2</v>
      </c>
      <c r="AB88" s="17">
        <f t="shared" si="7"/>
        <v>211</v>
      </c>
      <c r="AC88" s="23">
        <f>X88</f>
        <v>155.08261795208955</v>
      </c>
      <c r="AD88" s="17">
        <f>AA88*$AA$2</f>
        <v>324.16634520133778</v>
      </c>
    </row>
    <row r="89" spans="21:30" x14ac:dyDescent="0.25">
      <c r="U89" s="18">
        <v>176.87799999999999</v>
      </c>
      <c r="V89" s="17">
        <v>-39.863</v>
      </c>
      <c r="W89" s="17" t="s">
        <v>191</v>
      </c>
      <c r="X89" s="23">
        <f t="shared" si="8"/>
        <v>128.41892434462363</v>
      </c>
      <c r="Y89" s="101">
        <v>2185.6900923454941</v>
      </c>
      <c r="Z89" s="43">
        <f t="shared" si="5"/>
        <v>8.2430297637328014E-4</v>
      </c>
      <c r="AA89" s="29">
        <f t="shared" si="6"/>
        <v>5.7429245782866484E-2</v>
      </c>
      <c r="AB89" s="17">
        <f t="shared" si="7"/>
        <v>259</v>
      </c>
      <c r="AC89" s="23">
        <f>X89</f>
        <v>128.41892434462363</v>
      </c>
      <c r="AD89" s="17">
        <f>AA89*$AA$2</f>
        <v>365.88172488264235</v>
      </c>
    </row>
    <row r="90" spans="21:30" x14ac:dyDescent="0.25">
      <c r="U90" s="18">
        <v>177.16399999999999</v>
      </c>
      <c r="V90" s="17">
        <v>-38.747999999999998</v>
      </c>
      <c r="W90" s="17" t="s">
        <v>192</v>
      </c>
      <c r="X90" s="23">
        <f t="shared" si="8"/>
        <v>257.42064011333332</v>
      </c>
      <c r="Y90" s="101">
        <v>4381.2992947289331</v>
      </c>
      <c r="Z90" s="43">
        <f t="shared" si="5"/>
        <v>4.980764468779889E-4</v>
      </c>
      <c r="AA90" s="29">
        <f t="shared" si="6"/>
        <v>4.4638958869313718E-2</v>
      </c>
      <c r="AB90" s="17">
        <f t="shared" si="7"/>
        <v>167</v>
      </c>
      <c r="AC90" s="23">
        <f>X90</f>
        <v>257.42064011333332</v>
      </c>
      <c r="AD90" s="17">
        <f>AA90*$AA$2</f>
        <v>284.3948069563977</v>
      </c>
    </row>
    <row r="91" spans="21:30" x14ac:dyDescent="0.25">
      <c r="U91" s="18">
        <v>175.87540000000001</v>
      </c>
      <c r="V91" s="17">
        <v>-39.970399999999998</v>
      </c>
      <c r="W91" s="17" t="s">
        <v>193</v>
      </c>
      <c r="X91" s="23">
        <f t="shared" si="8"/>
        <v>85.473935009579463</v>
      </c>
      <c r="Y91" s="101">
        <v>1454.7663738630424</v>
      </c>
      <c r="Z91" s="43">
        <f t="shared" si="5"/>
        <v>7.2315829969527273E-4</v>
      </c>
      <c r="AA91" s="29">
        <f t="shared" si="6"/>
        <v>5.3789689951424441E-2</v>
      </c>
      <c r="AB91" s="17">
        <f t="shared" si="7"/>
        <v>233</v>
      </c>
      <c r="AC91" s="23">
        <f>X91</f>
        <v>85.473935009579463</v>
      </c>
      <c r="AD91" s="17">
        <f>AA91*$AA$2</f>
        <v>342.6941146805251</v>
      </c>
    </row>
    <row r="92" spans="21:30" x14ac:dyDescent="0.25">
      <c r="U92" s="18">
        <v>175.9913</v>
      </c>
      <c r="V92" s="17">
        <v>-39.960299999999997</v>
      </c>
      <c r="W92" s="17" t="s">
        <v>194</v>
      </c>
      <c r="X92" s="23">
        <f t="shared" si="8"/>
        <v>125.11923729558082</v>
      </c>
      <c r="Y92" s="101">
        <v>2129.5294187707855</v>
      </c>
      <c r="Z92" s="43">
        <f t="shared" si="5"/>
        <v>7.3098615143972229E-4</v>
      </c>
      <c r="AA92" s="29">
        <f t="shared" si="6"/>
        <v>5.4080101127721138E-2</v>
      </c>
      <c r="AB92" s="17">
        <f t="shared" si="7"/>
        <v>234</v>
      </c>
      <c r="AC92" s="23">
        <f>X92</f>
        <v>125.11923729558082</v>
      </c>
      <c r="AD92" s="17">
        <f>AA92*$AA$2</f>
        <v>344.54432428471137</v>
      </c>
    </row>
    <row r="93" spans="21:30" x14ac:dyDescent="0.25">
      <c r="U93" s="18">
        <v>176.83500000000001</v>
      </c>
      <c r="V93" s="17">
        <v>-40.15</v>
      </c>
      <c r="W93" s="17" t="s">
        <v>195</v>
      </c>
      <c r="X93" s="23">
        <f t="shared" si="8"/>
        <v>63.764720987102507</v>
      </c>
      <c r="Y93" s="101">
        <v>1085.2755512004846</v>
      </c>
      <c r="Z93" s="43">
        <f t="shared" si="5"/>
        <v>9.461918183493917E-4</v>
      </c>
      <c r="AA93" s="29">
        <f t="shared" si="6"/>
        <v>6.1530168059469779E-2</v>
      </c>
      <c r="AB93" s="17">
        <f t="shared" si="7"/>
        <v>276</v>
      </c>
      <c r="AC93" s="23">
        <f>X93</f>
        <v>63.764720987102507</v>
      </c>
      <c r="AD93" s="17">
        <f>AA93*$AA$2</f>
        <v>392.00870070688194</v>
      </c>
    </row>
    <row r="94" spans="21:30" x14ac:dyDescent="0.25">
      <c r="U94" s="18">
        <v>175.48099999999999</v>
      </c>
      <c r="V94" s="17">
        <v>-40.588000000000001</v>
      </c>
      <c r="W94" s="17" t="s">
        <v>196</v>
      </c>
      <c r="X94" s="23">
        <f t="shared" si="8"/>
        <v>126.34238424745253</v>
      </c>
      <c r="Y94" s="101">
        <v>2150.347379891642</v>
      </c>
      <c r="Z94" s="43">
        <f t="shared" si="5"/>
        <v>9.9778645473789216E-4</v>
      </c>
      <c r="AA94" s="29">
        <f t="shared" si="6"/>
        <v>6.3186026642631496E-2</v>
      </c>
      <c r="AB94" s="17">
        <f t="shared" si="7"/>
        <v>281</v>
      </c>
      <c r="AC94" s="23">
        <f>X94</f>
        <v>126.34238424745253</v>
      </c>
      <c r="AD94" s="17">
        <f>AA94*$AA$2</f>
        <v>402.55817574020529</v>
      </c>
    </row>
    <row r="95" spans="21:30" x14ac:dyDescent="0.25">
      <c r="U95" s="18">
        <v>175.642</v>
      </c>
      <c r="V95" s="17">
        <v>-38.073</v>
      </c>
      <c r="W95" s="17" t="s">
        <v>197</v>
      </c>
      <c r="X95" s="23">
        <f t="shared" si="8"/>
        <v>95.281691031524545</v>
      </c>
      <c r="Y95" s="101">
        <v>1621.6943813565476</v>
      </c>
      <c r="Z95" s="43">
        <f t="shared" si="5"/>
        <v>1.2121461259698542E-4</v>
      </c>
      <c r="AA95" s="29">
        <f t="shared" si="6"/>
        <v>2.2019946464458269E-2</v>
      </c>
      <c r="AB95" s="17">
        <f t="shared" si="7"/>
        <v>72</v>
      </c>
      <c r="AC95" s="23">
        <f>X95</f>
        <v>95.281691031524545</v>
      </c>
      <c r="AD95" s="17">
        <f>AA95*$AA$2</f>
        <v>140.28907892506362</v>
      </c>
    </row>
    <row r="96" spans="21:30" x14ac:dyDescent="0.25">
      <c r="U96" s="18">
        <v>175.13</v>
      </c>
      <c r="V96" s="17">
        <v>-41.006</v>
      </c>
      <c r="W96" s="17" t="s">
        <v>198</v>
      </c>
      <c r="X96" s="23">
        <f t="shared" si="8"/>
        <v>222.38463766524248</v>
      </c>
      <c r="Y96" s="101">
        <v>3784.986533062427</v>
      </c>
      <c r="Z96" s="43">
        <f t="shared" si="5"/>
        <v>1.2220426016964115E-3</v>
      </c>
      <c r="AA96" s="29">
        <f t="shared" si="6"/>
        <v>6.9929699625644534E-2</v>
      </c>
      <c r="AB96" s="17">
        <f t="shared" si="7"/>
        <v>303</v>
      </c>
      <c r="AC96" s="23">
        <f>X96</f>
        <v>222.38463766524248</v>
      </c>
      <c r="AD96" s="17">
        <f>AA96*$AA$2</f>
        <v>445.5221163149813</v>
      </c>
    </row>
    <row r="97" spans="21:30" x14ac:dyDescent="0.25">
      <c r="U97" s="18">
        <v>174.98920000000001</v>
      </c>
      <c r="V97" s="17">
        <v>-38.584000000000003</v>
      </c>
      <c r="W97" s="17" t="s">
        <v>199</v>
      </c>
      <c r="X97" s="23">
        <f t="shared" si="8"/>
        <v>126.2688783424575</v>
      </c>
      <c r="Y97" s="101">
        <v>2149.0963093886267</v>
      </c>
      <c r="Z97" s="43">
        <f t="shared" si="5"/>
        <v>1.910254415691899E-4</v>
      </c>
      <c r="AA97" s="29">
        <f t="shared" si="6"/>
        <v>2.7643270890520804E-2</v>
      </c>
      <c r="AB97" s="17">
        <f t="shared" si="7"/>
        <v>98</v>
      </c>
      <c r="AC97" s="23">
        <f>X97</f>
        <v>126.2688783424575</v>
      </c>
      <c r="AD97" s="17">
        <f>AA97*$AA$2</f>
        <v>176.11527884350804</v>
      </c>
    </row>
    <row r="98" spans="21:30" x14ac:dyDescent="0.25">
      <c r="U98" s="18">
        <v>176.23500000000001</v>
      </c>
      <c r="V98" s="17">
        <v>-39.948</v>
      </c>
      <c r="W98" s="17" t="s">
        <v>200</v>
      </c>
      <c r="X98" s="23">
        <f t="shared" si="8"/>
        <v>90.38583422976707</v>
      </c>
      <c r="Y98" s="101">
        <v>1538.3668985906354</v>
      </c>
      <c r="Z98" s="43">
        <f t="shared" si="5"/>
        <v>7.5557445313248549E-4</v>
      </c>
      <c r="AA98" s="29">
        <f t="shared" si="6"/>
        <v>5.4982354530859888E-2</v>
      </c>
      <c r="AB98" s="17">
        <f t="shared" si="7"/>
        <v>242</v>
      </c>
      <c r="AC98" s="23">
        <f>X98</f>
        <v>90.38583422976707</v>
      </c>
      <c r="AD98" s="17">
        <f>AA98*$AA$2</f>
        <v>350.29258071610832</v>
      </c>
    </row>
    <row r="99" spans="21:30" x14ac:dyDescent="0.25">
      <c r="U99" s="18">
        <v>176.8466</v>
      </c>
      <c r="V99" s="17">
        <v>-38.037199999999999</v>
      </c>
      <c r="W99" s="17" t="s">
        <v>201</v>
      </c>
      <c r="X99" s="23">
        <f t="shared" si="8"/>
        <v>95.037535509756793</v>
      </c>
      <c r="Y99" s="101">
        <v>1617.5388543760605</v>
      </c>
      <c r="Z99" s="43">
        <f t="shared" si="5"/>
        <v>2.8346878923287035E-4</v>
      </c>
      <c r="AA99" s="29">
        <f t="shared" si="6"/>
        <v>3.3674653859217134E-2</v>
      </c>
      <c r="AB99" s="17">
        <f t="shared" si="7"/>
        <v>122</v>
      </c>
      <c r="AC99" s="23">
        <f>X99</f>
        <v>95.037535509756793</v>
      </c>
      <c r="AD99" s="17">
        <f>AA99*$AA$2</f>
        <v>214.54121973707237</v>
      </c>
    </row>
    <row r="100" spans="21:30" x14ac:dyDescent="0.25">
      <c r="U100" s="18">
        <v>175.3785</v>
      </c>
      <c r="V100" s="17">
        <v>-40.409199999999998</v>
      </c>
      <c r="W100" s="17" t="s">
        <v>202</v>
      </c>
      <c r="X100" s="23">
        <f t="shared" si="8"/>
        <v>52.874349063414861</v>
      </c>
      <c r="Y100" s="101">
        <v>899.92142105932089</v>
      </c>
      <c r="Z100" s="43">
        <f t="shared" si="5"/>
        <v>8.9676319170822315E-4</v>
      </c>
      <c r="AA100" s="29">
        <f t="shared" si="6"/>
        <v>5.9900964312646465E-2</v>
      </c>
      <c r="AB100" s="17">
        <f t="shared" si="7"/>
        <v>271</v>
      </c>
      <c r="AC100" s="23">
        <f>X100</f>
        <v>52.874349063414861</v>
      </c>
      <c r="AD100" s="17">
        <f>AA100*$AA$2</f>
        <v>381.62904363587063</v>
      </c>
    </row>
    <row r="101" spans="21:30" x14ac:dyDescent="0.25">
      <c r="U101" s="18">
        <v>176.489</v>
      </c>
      <c r="V101" s="17">
        <v>-39.168999999999997</v>
      </c>
      <c r="W101" s="17" t="s">
        <v>203</v>
      </c>
      <c r="X101" s="23">
        <f t="shared" si="8"/>
        <v>92.894017194830951</v>
      </c>
      <c r="Y101" s="101">
        <v>1581.0561726560227</v>
      </c>
      <c r="Z101" s="43">
        <f t="shared" si="5"/>
        <v>4.9185429831265833E-4</v>
      </c>
      <c r="AA101" s="29">
        <f t="shared" si="6"/>
        <v>4.435921368509585E-2</v>
      </c>
      <c r="AB101" s="17">
        <f t="shared" si="7"/>
        <v>164</v>
      </c>
      <c r="AC101" s="23">
        <f>X101</f>
        <v>92.894017194830951</v>
      </c>
      <c r="AD101" s="17">
        <f>AA101*$AA$2</f>
        <v>282.61255038774567</v>
      </c>
    </row>
    <row r="102" spans="21:30" x14ac:dyDescent="0.25">
      <c r="U102" s="18">
        <v>176.32599999999999</v>
      </c>
      <c r="V102" s="17">
        <v>-39.884999999999998</v>
      </c>
      <c r="W102" s="17" t="s">
        <v>204</v>
      </c>
      <c r="X102" s="23">
        <f t="shared" si="8"/>
        <v>69.536500258766878</v>
      </c>
      <c r="Y102" s="101">
        <v>1183.5112344042122</v>
      </c>
      <c r="Z102" s="43">
        <f t="shared" si="5"/>
        <v>7.4043695155501265E-4</v>
      </c>
      <c r="AA102" s="29">
        <f t="shared" si="6"/>
        <v>5.4428660564692782E-2</v>
      </c>
      <c r="AB102" s="17">
        <f t="shared" si="7"/>
        <v>238</v>
      </c>
      <c r="AC102" s="23">
        <f>X102</f>
        <v>69.536500258766878</v>
      </c>
      <c r="AD102" s="17">
        <f>AA102*$AA$2</f>
        <v>346.76499645765773</v>
      </c>
    </row>
    <row r="103" spans="21:30" x14ac:dyDescent="0.25">
      <c r="U103" s="18">
        <v>176.22989999999999</v>
      </c>
      <c r="V103" s="17">
        <v>-39.796599999999998</v>
      </c>
      <c r="W103" s="17" t="s">
        <v>205</v>
      </c>
      <c r="X103" s="23">
        <f t="shared" si="8"/>
        <v>138.21803786974573</v>
      </c>
      <c r="Y103" s="101">
        <v>2352.4710045430725</v>
      </c>
      <c r="Z103" s="43">
        <f t="shared" si="5"/>
        <v>6.8908232909683207E-4</v>
      </c>
      <c r="AA103" s="29">
        <f t="shared" si="6"/>
        <v>5.2506786816319213E-2</v>
      </c>
      <c r="AB103" s="17">
        <f t="shared" si="7"/>
        <v>222</v>
      </c>
      <c r="AC103" s="23">
        <f>X103</f>
        <v>138.21803786974573</v>
      </c>
      <c r="AD103" s="17">
        <f>AA103*$AA$2</f>
        <v>334.52073880676971</v>
      </c>
    </row>
    <row r="104" spans="21:30" x14ac:dyDescent="0.25">
      <c r="U104" s="18">
        <v>175.626</v>
      </c>
      <c r="V104" s="17">
        <v>-40.283999999999999</v>
      </c>
      <c r="W104" s="17" t="s">
        <v>206</v>
      </c>
      <c r="X104" s="23">
        <f t="shared" si="8"/>
        <v>45.371302291864978</v>
      </c>
      <c r="Y104" s="101">
        <v>772.21956500754197</v>
      </c>
      <c r="Z104" s="43">
        <f t="shared" si="5"/>
        <v>8.4955239629374288E-4</v>
      </c>
      <c r="AA104" s="29">
        <f t="shared" si="6"/>
        <v>5.83024213945431E-2</v>
      </c>
      <c r="AB104" s="17">
        <f t="shared" si="7"/>
        <v>261</v>
      </c>
      <c r="AC104" s="23">
        <f>X104</f>
        <v>45.371302291864978</v>
      </c>
      <c r="AD104" s="17">
        <f>AA104*$AA$2</f>
        <v>371.44472670463409</v>
      </c>
    </row>
    <row r="105" spans="21:30" x14ac:dyDescent="0.25">
      <c r="U105" s="18">
        <v>176.2876</v>
      </c>
      <c r="V105" s="17">
        <v>-40.183500000000002</v>
      </c>
      <c r="W105" s="17" t="s">
        <v>207</v>
      </c>
      <c r="X105" s="23">
        <f t="shared" si="8"/>
        <v>88.875124077957409</v>
      </c>
      <c r="Y105" s="101">
        <v>1512.654611806835</v>
      </c>
      <c r="Z105" s="43">
        <f t="shared" si="5"/>
        <v>8.7205642432721807E-4</v>
      </c>
      <c r="AA105" s="29">
        <f t="shared" si="6"/>
        <v>5.906979046613902E-2</v>
      </c>
      <c r="AB105" s="17">
        <f t="shared" si="7"/>
        <v>265</v>
      </c>
      <c r="AC105" s="23">
        <f>X105</f>
        <v>88.875124077957409</v>
      </c>
      <c r="AD105" s="17">
        <f>AA105*$AA$2</f>
        <v>376.33363505977172</v>
      </c>
    </row>
    <row r="106" spans="21:30" x14ac:dyDescent="0.25">
      <c r="U106" s="18">
        <v>175.7989</v>
      </c>
      <c r="V106" s="17">
        <v>-39.773499999999999</v>
      </c>
      <c r="W106" s="17" t="s">
        <v>208</v>
      </c>
      <c r="X106" s="23">
        <f t="shared" si="8"/>
        <v>72.09910424240185</v>
      </c>
      <c r="Y106" s="101">
        <v>1227.1267542056794</v>
      </c>
      <c r="Z106" s="43">
        <f t="shared" si="5"/>
        <v>6.2996940807888381E-4</v>
      </c>
      <c r="AA106" s="29">
        <f t="shared" si="6"/>
        <v>5.0203654834879166E-2</v>
      </c>
      <c r="AB106" s="17">
        <f t="shared" si="7"/>
        <v>205</v>
      </c>
      <c r="AC106" s="23">
        <f>X106</f>
        <v>72.09910424240185</v>
      </c>
      <c r="AD106" s="17">
        <f>AA106*$AA$2</f>
        <v>319.84748495301517</v>
      </c>
    </row>
    <row r="107" spans="21:30" x14ac:dyDescent="0.25">
      <c r="U107" s="18">
        <v>175.46600000000001</v>
      </c>
      <c r="V107" s="17">
        <v>-37.9</v>
      </c>
      <c r="W107" s="17" t="s">
        <v>209</v>
      </c>
      <c r="X107" s="23">
        <f t="shared" si="8"/>
        <v>79.061464797534114</v>
      </c>
      <c r="Y107" s="101">
        <v>1345.6261308540306</v>
      </c>
      <c r="Z107" s="43">
        <f t="shared" si="5"/>
        <v>8.25913805976815E-5</v>
      </c>
      <c r="AA107" s="29">
        <f t="shared" si="6"/>
        <v>1.8176210218476263E-2</v>
      </c>
      <c r="AB107" s="17">
        <f t="shared" si="7"/>
        <v>58</v>
      </c>
      <c r="AC107" s="23">
        <f>X107</f>
        <v>79.061464797534114</v>
      </c>
      <c r="AD107" s="17">
        <f>AA107*$AA$2</f>
        <v>115.80063530191227</v>
      </c>
    </row>
    <row r="108" spans="21:30" x14ac:dyDescent="0.25">
      <c r="U108" s="18">
        <v>175.58179999999999</v>
      </c>
      <c r="V108" s="17">
        <v>-37.881399999999999</v>
      </c>
      <c r="W108" s="17" t="s">
        <v>210</v>
      </c>
      <c r="X108" s="23">
        <f t="shared" si="8"/>
        <v>69.954704824795414</v>
      </c>
      <c r="Y108" s="101">
        <v>1190.629076118018</v>
      </c>
      <c r="Z108" s="43">
        <f t="shared" si="5"/>
        <v>8.8269322686647603E-5</v>
      </c>
      <c r="AA108" s="29">
        <f t="shared" si="6"/>
        <v>1.8790627447394802E-2</v>
      </c>
      <c r="AB108" s="17">
        <f t="shared" si="7"/>
        <v>61</v>
      </c>
      <c r="AC108" s="23">
        <f>X108</f>
        <v>69.954704824795414</v>
      </c>
      <c r="AD108" s="17">
        <f>AA108*$AA$2</f>
        <v>119.71508746735229</v>
      </c>
    </row>
    <row r="109" spans="21:30" x14ac:dyDescent="0.25">
      <c r="U109" s="18">
        <v>177.482</v>
      </c>
      <c r="V109" s="17">
        <v>-38.956000000000003</v>
      </c>
      <c r="W109" s="17" t="s">
        <v>211</v>
      </c>
      <c r="X109" s="23">
        <f t="shared" si="8"/>
        <v>136.07464566964163</v>
      </c>
      <c r="Y109" s="101">
        <v>2315.9904692973005</v>
      </c>
      <c r="Z109" s="43">
        <f t="shared" si="5"/>
        <v>6.318980277250075E-4</v>
      </c>
      <c r="AA109" s="29">
        <f t="shared" si="6"/>
        <v>5.0280460259289748E-2</v>
      </c>
      <c r="AB109" s="17">
        <f t="shared" si="7"/>
        <v>208</v>
      </c>
      <c r="AC109" s="23">
        <f>X109</f>
        <v>136.07464566964163</v>
      </c>
      <c r="AD109" s="17">
        <f>AA109*$AA$2</f>
        <v>320.33681231193498</v>
      </c>
    </row>
    <row r="110" spans="21:30" x14ac:dyDescent="0.25">
      <c r="U110" s="18">
        <v>176.10900000000001</v>
      </c>
      <c r="V110" s="17">
        <v>-40.21</v>
      </c>
      <c r="W110" s="17" t="s">
        <v>212</v>
      </c>
      <c r="X110" s="23">
        <f t="shared" si="8"/>
        <v>65.626978180691523</v>
      </c>
      <c r="Y110" s="101">
        <v>1116.9711686353696</v>
      </c>
      <c r="Z110" s="43">
        <f t="shared" si="5"/>
        <v>8.614973912024125E-4</v>
      </c>
      <c r="AA110" s="29">
        <f t="shared" si="6"/>
        <v>5.8710983555676229E-2</v>
      </c>
      <c r="AB110" s="17">
        <f t="shared" si="7"/>
        <v>264</v>
      </c>
      <c r="AC110" s="23">
        <f>X110</f>
        <v>65.626978180691523</v>
      </c>
      <c r="AD110" s="17">
        <f>AA110*$AA$2</f>
        <v>374.04767623321322</v>
      </c>
    </row>
    <row r="111" spans="21:30" x14ac:dyDescent="0.25">
      <c r="U111" s="18">
        <v>175.756</v>
      </c>
      <c r="V111" s="17">
        <v>-39.194000000000003</v>
      </c>
      <c r="W111" s="17" t="s">
        <v>213</v>
      </c>
      <c r="X111" s="23">
        <f t="shared" si="8"/>
        <v>264.55465189340083</v>
      </c>
      <c r="Y111" s="101">
        <v>4502.7201752256824</v>
      </c>
      <c r="Z111" s="43">
        <f t="shared" si="5"/>
        <v>4.0793125900938452E-4</v>
      </c>
      <c r="AA111" s="29">
        <f t="shared" si="6"/>
        <v>4.0397363299337394E-2</v>
      </c>
      <c r="AB111" s="17">
        <f t="shared" si="7"/>
        <v>152</v>
      </c>
      <c r="AC111" s="23">
        <f>X111</f>
        <v>264.55465189340083</v>
      </c>
      <c r="AD111" s="17">
        <f>AA111*$AA$2</f>
        <v>257.37160158007856</v>
      </c>
    </row>
    <row r="112" spans="21:30" x14ac:dyDescent="0.25">
      <c r="U112" s="18">
        <v>175.84800000000001</v>
      </c>
      <c r="V112" s="17">
        <v>-40.6</v>
      </c>
      <c r="W112" s="17" t="s">
        <v>214</v>
      </c>
      <c r="X112" s="23">
        <f t="shared" si="8"/>
        <v>85.784135628958225</v>
      </c>
      <c r="Y112" s="101">
        <v>1460.0459884048689</v>
      </c>
      <c r="Z112" s="43">
        <f t="shared" si="5"/>
        <v>1.0340130948623201E-3</v>
      </c>
      <c r="AA112" s="29">
        <f t="shared" si="6"/>
        <v>6.4323236420294555E-2</v>
      </c>
      <c r="AB112" s="17">
        <f t="shared" si="7"/>
        <v>287</v>
      </c>
      <c r="AC112" s="23">
        <f>X112</f>
        <v>85.784135628958225</v>
      </c>
      <c r="AD112" s="17">
        <f>AA112*$AA$2</f>
        <v>409.80333923369659</v>
      </c>
    </row>
    <row r="113" spans="21:30" x14ac:dyDescent="0.25">
      <c r="U113" s="18">
        <v>177.71979999999999</v>
      </c>
      <c r="V113" s="17">
        <v>-38.562600000000003</v>
      </c>
      <c r="W113" s="17" t="s">
        <v>215</v>
      </c>
      <c r="X113" s="23">
        <f t="shared" si="8"/>
        <v>63.148137245557244</v>
      </c>
      <c r="Y113" s="101">
        <v>1074.7812959193843</v>
      </c>
      <c r="Z113" s="43">
        <f t="shared" si="5"/>
        <v>5.9245521911928238E-4</v>
      </c>
      <c r="AA113" s="29">
        <f t="shared" si="6"/>
        <v>4.8685614185922751E-2</v>
      </c>
      <c r="AB113" s="17">
        <f t="shared" si="7"/>
        <v>196</v>
      </c>
      <c r="AC113" s="23">
        <f>X113</f>
        <v>63.148137245557244</v>
      </c>
      <c r="AD113" s="17">
        <f>AA113*$AA$2</f>
        <v>310.17604797851385</v>
      </c>
    </row>
    <row r="114" spans="21:30" x14ac:dyDescent="0.25">
      <c r="U114" s="18">
        <v>174.28399999999999</v>
      </c>
      <c r="V114" s="17">
        <v>-39.43</v>
      </c>
      <c r="W114" s="17" t="s">
        <v>216</v>
      </c>
      <c r="X114" s="23">
        <f t="shared" si="8"/>
        <v>132.85661365559545</v>
      </c>
      <c r="Y114" s="101">
        <v>2261.2195644182348</v>
      </c>
      <c r="Z114" s="43">
        <f t="shared" si="5"/>
        <v>4.5858920202886539E-4</v>
      </c>
      <c r="AA114" s="29">
        <f t="shared" si="6"/>
        <v>4.2832666063715746E-2</v>
      </c>
      <c r="AB114" s="17">
        <f t="shared" si="7"/>
        <v>158</v>
      </c>
      <c r="AC114" s="23">
        <f>X114</f>
        <v>132.85661365559545</v>
      </c>
      <c r="AD114" s="17">
        <f>AA114*$AA$2</f>
        <v>272.886915491933</v>
      </c>
    </row>
    <row r="115" spans="21:30" x14ac:dyDescent="0.25">
      <c r="U115" s="18">
        <v>177.291</v>
      </c>
      <c r="V115" s="17">
        <v>-38.738</v>
      </c>
      <c r="W115" s="17" t="s">
        <v>217</v>
      </c>
      <c r="X115" s="23">
        <f t="shared" si="8"/>
        <v>149.06997620125048</v>
      </c>
      <c r="Y115" s="101">
        <v>2537.1709949452829</v>
      </c>
      <c r="Z115" s="43">
        <f t="shared" si="5"/>
        <v>5.2484699591103944E-4</v>
      </c>
      <c r="AA115" s="29">
        <f t="shared" si="6"/>
        <v>4.5823087764951066E-2</v>
      </c>
      <c r="AB115" s="17">
        <f t="shared" si="7"/>
        <v>173</v>
      </c>
      <c r="AC115" s="23">
        <f>X115</f>
        <v>149.06997620125048</v>
      </c>
      <c r="AD115" s="17">
        <f>AA115*$AA$2</f>
        <v>291.93889215050325</v>
      </c>
    </row>
    <row r="116" spans="21:30" x14ac:dyDescent="0.25">
      <c r="U116" s="18">
        <v>176.81379999999999</v>
      </c>
      <c r="V116" s="17">
        <v>-39.412999999999997</v>
      </c>
      <c r="W116" s="17" t="s">
        <v>218</v>
      </c>
      <c r="X116" s="23">
        <f t="shared" si="8"/>
        <v>59.728491969849557</v>
      </c>
      <c r="Y116" s="101">
        <v>1016.5789333268394</v>
      </c>
      <c r="Z116" s="43">
        <f t="shared" si="5"/>
        <v>6.3303833110084633E-4</v>
      </c>
      <c r="AA116" s="29">
        <f t="shared" si="6"/>
        <v>5.0325816650879408E-2</v>
      </c>
      <c r="AB116" s="17">
        <f t="shared" si="7"/>
        <v>209</v>
      </c>
      <c r="AC116" s="23">
        <f>X116</f>
        <v>59.728491969849557</v>
      </c>
      <c r="AD116" s="17">
        <f>AA116*$AA$2</f>
        <v>320.62577788275269</v>
      </c>
    </row>
    <row r="117" spans="21:30" x14ac:dyDescent="0.25">
      <c r="U117" s="18">
        <v>175.54900000000001</v>
      </c>
      <c r="V117" s="17">
        <v>-40.222000000000001</v>
      </c>
      <c r="W117" s="17" t="s">
        <v>219</v>
      </c>
      <c r="X117" s="23">
        <f t="shared" si="8"/>
        <v>59.172871179107048</v>
      </c>
      <c r="Y117" s="101">
        <v>1007.1222674684019</v>
      </c>
      <c r="Z117" s="43">
        <f t="shared" si="5"/>
        <v>8.1324467232492617E-4</v>
      </c>
      <c r="AA117" s="29">
        <f t="shared" si="6"/>
        <v>5.7042623488953566E-2</v>
      </c>
      <c r="AB117" s="17">
        <f t="shared" si="7"/>
        <v>255</v>
      </c>
      <c r="AC117" s="23">
        <f>X117</f>
        <v>59.172871179107048</v>
      </c>
      <c r="AD117" s="17">
        <f>AA117*$AA$2</f>
        <v>363.41855424812314</v>
      </c>
    </row>
    <row r="118" spans="21:30" x14ac:dyDescent="0.25">
      <c r="U118" s="18">
        <v>175.70699999999999</v>
      </c>
      <c r="V118" s="17">
        <v>-40.204999999999998</v>
      </c>
      <c r="W118" s="17" t="s">
        <v>220</v>
      </c>
      <c r="X118" s="23">
        <f t="shared" si="8"/>
        <v>33.703759981982572</v>
      </c>
      <c r="Y118" s="101">
        <v>573.63799489334338</v>
      </c>
      <c r="Z118" s="43">
        <f t="shared" si="5"/>
        <v>8.1727390092971829E-4</v>
      </c>
      <c r="AA118" s="29">
        <f t="shared" si="6"/>
        <v>5.7183796431170636E-2</v>
      </c>
      <c r="AB118" s="17">
        <f t="shared" si="7"/>
        <v>256</v>
      </c>
      <c r="AC118" s="23">
        <f>X118</f>
        <v>33.703759981982572</v>
      </c>
      <c r="AD118" s="17">
        <f>AA118*$AA$2</f>
        <v>364.31796706298815</v>
      </c>
    </row>
    <row r="119" spans="21:30" x14ac:dyDescent="0.25">
      <c r="U119" s="18">
        <v>176.45</v>
      </c>
      <c r="V119" s="17">
        <v>-40.17</v>
      </c>
      <c r="W119" s="17" t="s">
        <v>221</v>
      </c>
      <c r="X119" s="23">
        <f t="shared" si="8"/>
        <v>48.308606688382959</v>
      </c>
      <c r="Y119" s="101">
        <v>822.21248583627789</v>
      </c>
      <c r="Z119" s="43">
        <f t="shared" si="5"/>
        <v>8.8941103974116641E-4</v>
      </c>
      <c r="AA119" s="29">
        <f t="shared" si="6"/>
        <v>5.9654835475126754E-2</v>
      </c>
      <c r="AB119" s="17">
        <f t="shared" si="7"/>
        <v>267</v>
      </c>
      <c r="AC119" s="23">
        <f>X119</f>
        <v>48.308606688382959</v>
      </c>
      <c r="AD119" s="17">
        <f>AA119*$AA$2</f>
        <v>380.06095681203254</v>
      </c>
    </row>
    <row r="120" spans="21:30" x14ac:dyDescent="0.25">
      <c r="U120" s="18">
        <v>176.79300000000001</v>
      </c>
      <c r="V120" s="17">
        <v>-38.418999999999997</v>
      </c>
      <c r="W120" s="17" t="s">
        <v>222</v>
      </c>
      <c r="X120" s="23">
        <f t="shared" si="8"/>
        <v>86.051864650215279</v>
      </c>
      <c r="Y120" s="101">
        <v>1464.602736346664</v>
      </c>
      <c r="Z120" s="43">
        <f t="shared" si="5"/>
        <v>3.4297420800879477E-4</v>
      </c>
      <c r="AA120" s="29">
        <f t="shared" si="6"/>
        <v>3.704124326307201E-2</v>
      </c>
      <c r="AB120" s="17">
        <f t="shared" si="7"/>
        <v>135</v>
      </c>
      <c r="AC120" s="23">
        <f>X120</f>
        <v>86.051864650215279</v>
      </c>
      <c r="AD120" s="17">
        <f>AA120*$AA$2</f>
        <v>235.98976082903178</v>
      </c>
    </row>
    <row r="121" spans="21:30" x14ac:dyDescent="0.25">
      <c r="U121" s="18">
        <v>177.887</v>
      </c>
      <c r="V121" s="17">
        <v>-38.68</v>
      </c>
      <c r="W121" s="17" t="s">
        <v>223</v>
      </c>
      <c r="X121" s="23">
        <f t="shared" si="8"/>
        <v>53.47214384505159</v>
      </c>
      <c r="Y121" s="101">
        <v>910.09588824277807</v>
      </c>
      <c r="Z121" s="43">
        <f t="shared" si="5"/>
        <v>6.6846588650245232E-4</v>
      </c>
      <c r="AA121" s="29">
        <f t="shared" si="6"/>
        <v>5.1715177211657554E-2</v>
      </c>
      <c r="AB121" s="17">
        <f t="shared" si="7"/>
        <v>217</v>
      </c>
      <c r="AC121" s="23">
        <f>X121</f>
        <v>53.47214384505159</v>
      </c>
      <c r="AD121" s="17">
        <f>AA121*$AA$2</f>
        <v>329.47739401547028</v>
      </c>
    </row>
    <row r="122" spans="21:30" x14ac:dyDescent="0.25">
      <c r="U122" s="18">
        <v>175.70769999999999</v>
      </c>
      <c r="V122" s="17">
        <v>-41.036900000000003</v>
      </c>
      <c r="W122" s="17" t="s">
        <v>224</v>
      </c>
      <c r="X122" s="23">
        <f t="shared" si="8"/>
        <v>48.826362092358444</v>
      </c>
      <c r="Y122" s="101">
        <v>831.02468281194069</v>
      </c>
      <c r="Z122" s="43">
        <f t="shared" si="5"/>
        <v>1.2743092159561945E-3</v>
      </c>
      <c r="AA122" s="29">
        <f t="shared" si="6"/>
        <v>7.1410107747485435E-2</v>
      </c>
      <c r="AB122" s="17">
        <f t="shared" si="7"/>
        <v>310</v>
      </c>
      <c r="AC122" s="23">
        <f>X122</f>
        <v>48.826362092358444</v>
      </c>
      <c r="AD122" s="17">
        <f>AA122*$AA$2</f>
        <v>454.95379645922969</v>
      </c>
    </row>
    <row r="123" spans="21:30" x14ac:dyDescent="0.25">
      <c r="U123" s="18">
        <v>175.63640000000001</v>
      </c>
      <c r="V123" s="17">
        <v>-41.109400000000001</v>
      </c>
      <c r="W123" s="17" t="s">
        <v>225</v>
      </c>
      <c r="X123" s="23">
        <f t="shared" si="8"/>
        <v>52.450078911540267</v>
      </c>
      <c r="Y123" s="101">
        <v>892.70034307441529</v>
      </c>
      <c r="Z123" s="43">
        <f t="shared" si="5"/>
        <v>1.3133451831243363E-3</v>
      </c>
      <c r="AA123" s="29">
        <f t="shared" si="6"/>
        <v>7.2496083886459936E-2</v>
      </c>
      <c r="AB123" s="17">
        <f t="shared" si="7"/>
        <v>322</v>
      </c>
      <c r="AC123" s="23">
        <f>X123</f>
        <v>52.450078911540267</v>
      </c>
      <c r="AD123" s="17">
        <f>AA123*$AA$2</f>
        <v>461.87255044063625</v>
      </c>
    </row>
    <row r="124" spans="21:30" x14ac:dyDescent="0.25">
      <c r="U124" s="18">
        <v>176.71899999999999</v>
      </c>
      <c r="V124" s="17">
        <v>-39.305999999999997</v>
      </c>
      <c r="W124" s="17" t="s">
        <v>226</v>
      </c>
      <c r="X124" s="23">
        <f t="shared" si="8"/>
        <v>51.54239531515212</v>
      </c>
      <c r="Y124" s="101">
        <v>877.25156826388911</v>
      </c>
      <c r="Z124" s="43">
        <f t="shared" si="5"/>
        <v>5.7738257468258926E-4</v>
      </c>
      <c r="AA124" s="29">
        <f t="shared" si="6"/>
        <v>4.8062198553967032E-2</v>
      </c>
      <c r="AB124" s="17">
        <f t="shared" si="7"/>
        <v>191</v>
      </c>
      <c r="AC124" s="23">
        <f>X124</f>
        <v>51.54239531515212</v>
      </c>
      <c r="AD124" s="17">
        <f>AA124*$AA$2</f>
        <v>306.20426698732399</v>
      </c>
    </row>
    <row r="125" spans="21:30" x14ac:dyDescent="0.25">
      <c r="U125" s="18">
        <v>174.86099999999999</v>
      </c>
      <c r="V125" s="17">
        <v>-38.526000000000003</v>
      </c>
      <c r="W125" s="17" t="s">
        <v>227</v>
      </c>
      <c r="X125" s="23">
        <f t="shared" si="8"/>
        <v>216.84173598331301</v>
      </c>
      <c r="Y125" s="101">
        <v>3690.6463464359872</v>
      </c>
      <c r="Z125" s="43">
        <f t="shared" si="5"/>
        <v>1.7569961776295887E-4</v>
      </c>
      <c r="AA125" s="29">
        <f t="shared" si="6"/>
        <v>2.6511122861612568E-2</v>
      </c>
      <c r="AB125" s="17">
        <f t="shared" si="7"/>
        <v>91</v>
      </c>
      <c r="AC125" s="23">
        <f>X125</f>
        <v>216.84173598331301</v>
      </c>
      <c r="AD125" s="17">
        <f>AA125*$AA$2</f>
        <v>168.90236375133367</v>
      </c>
    </row>
    <row r="126" spans="21:30" x14ac:dyDescent="0.25">
      <c r="U126" s="18">
        <v>175.57599999999999</v>
      </c>
      <c r="V126" s="17">
        <v>-41.481000000000002</v>
      </c>
      <c r="W126" s="17" t="s">
        <v>228</v>
      </c>
      <c r="X126" s="23">
        <f t="shared" si="8"/>
        <v>57.582098809010162</v>
      </c>
      <c r="Y126" s="101">
        <v>980.04732172935292</v>
      </c>
      <c r="Z126" s="43">
        <f t="shared" si="5"/>
        <v>1.5510732553335042E-3</v>
      </c>
      <c r="AA126" s="29">
        <f t="shared" si="6"/>
        <v>7.8787711278901801E-2</v>
      </c>
      <c r="AB126" s="17">
        <f t="shared" si="7"/>
        <v>359</v>
      </c>
      <c r="AC126" s="23">
        <f>X126</f>
        <v>57.582098809010162</v>
      </c>
      <c r="AD126" s="17">
        <f>AA126*$AA$2</f>
        <v>501.95650855788335</v>
      </c>
    </row>
    <row r="127" spans="21:30" x14ac:dyDescent="0.25">
      <c r="U127" s="18">
        <v>176.47800000000001</v>
      </c>
      <c r="V127" s="17">
        <v>-39.776000000000003</v>
      </c>
      <c r="W127" s="17" t="s">
        <v>229</v>
      </c>
      <c r="X127" s="23">
        <f t="shared" si="8"/>
        <v>62.112404848788792</v>
      </c>
      <c r="Y127" s="101">
        <v>1057.1531305263852</v>
      </c>
      <c r="Z127" s="43">
        <f t="shared" si="5"/>
        <v>7.166938243345774E-4</v>
      </c>
      <c r="AA127" s="29">
        <f t="shared" si="6"/>
        <v>5.3548673428548153E-2</v>
      </c>
      <c r="AB127" s="17">
        <f t="shared" si="7"/>
        <v>231</v>
      </c>
      <c r="AC127" s="23">
        <f>X127</f>
        <v>62.112404848788792</v>
      </c>
      <c r="AD127" s="17">
        <f>AA127*$AA$2</f>
        <v>341.15859841328029</v>
      </c>
    </row>
    <row r="128" spans="21:30" x14ac:dyDescent="0.25">
      <c r="U128" s="18">
        <v>176.56</v>
      </c>
      <c r="V128" s="17">
        <v>-39.438000000000002</v>
      </c>
      <c r="W128" s="17" t="s">
        <v>230</v>
      </c>
      <c r="X128" s="23">
        <f t="shared" si="8"/>
        <v>67.026087528183879</v>
      </c>
      <c r="Y128" s="101">
        <v>1140.7840097296896</v>
      </c>
      <c r="Z128" s="43">
        <f t="shared" si="5"/>
        <v>5.9692593193835862E-4</v>
      </c>
      <c r="AA128" s="29">
        <f t="shared" si="6"/>
        <v>4.8868998078062248E-2</v>
      </c>
      <c r="AB128" s="17">
        <f t="shared" si="7"/>
        <v>199</v>
      </c>
      <c r="AC128" s="23">
        <f>X128</f>
        <v>67.026087528183879</v>
      </c>
      <c r="AD128" s="17">
        <f>AA128*$AA$2</f>
        <v>311.3443867553346</v>
      </c>
    </row>
    <row r="129" spans="21:30" x14ac:dyDescent="0.25">
      <c r="U129" s="18">
        <v>176.54339999999999</v>
      </c>
      <c r="V129" s="17">
        <v>-40.4634</v>
      </c>
      <c r="W129" s="17" t="s">
        <v>231</v>
      </c>
      <c r="X129" s="23">
        <f t="shared" si="8"/>
        <v>75.480622121594763</v>
      </c>
      <c r="Y129" s="101">
        <v>1284.6801885095429</v>
      </c>
      <c r="Z129" s="43">
        <f t="shared" si="5"/>
        <v>1.0513850988662925E-3</v>
      </c>
      <c r="AA129" s="29">
        <f t="shared" si="6"/>
        <v>6.4861507100290719E-2</v>
      </c>
      <c r="AB129" s="17">
        <f t="shared" si="7"/>
        <v>290</v>
      </c>
      <c r="AC129" s="23">
        <f>X129</f>
        <v>75.480622121594763</v>
      </c>
      <c r="AD129" s="17">
        <f>AA129*$AA$2</f>
        <v>413.23266173595215</v>
      </c>
    </row>
    <row r="130" spans="21:30" x14ac:dyDescent="0.25">
      <c r="U130" s="18">
        <v>175.61519999999999</v>
      </c>
      <c r="V130" s="17">
        <v>-41.272300000000001</v>
      </c>
      <c r="W130" s="17" t="s">
        <v>232</v>
      </c>
      <c r="X130" s="23">
        <f t="shared" si="8"/>
        <v>79.394596292512773</v>
      </c>
      <c r="Y130" s="101">
        <v>1351.2960288985673</v>
      </c>
      <c r="Z130" s="43">
        <f t="shared" si="5"/>
        <v>1.415327561856431E-3</v>
      </c>
      <c r="AA130" s="29">
        <f t="shared" si="6"/>
        <v>7.5259438842055854E-2</v>
      </c>
      <c r="AB130" s="17">
        <f t="shared" si="7"/>
        <v>342</v>
      </c>
      <c r="AC130" s="23">
        <f>X130</f>
        <v>79.394596292512773</v>
      </c>
      <c r="AD130" s="17">
        <f>AA130*$AA$2</f>
        <v>479.47788486273782</v>
      </c>
    </row>
    <row r="131" spans="21:30" x14ac:dyDescent="0.25">
      <c r="U131" s="18">
        <v>175.292</v>
      </c>
      <c r="V131" s="17">
        <v>-40.405999999999999</v>
      </c>
      <c r="W131" s="17" t="s">
        <v>233</v>
      </c>
      <c r="X131" s="23">
        <f t="shared" si="8"/>
        <v>47.810235144617849</v>
      </c>
      <c r="Y131" s="101">
        <v>813.73020216139571</v>
      </c>
      <c r="Z131" s="43">
        <f t="shared" si="5"/>
        <v>8.9072961341822815E-4</v>
      </c>
      <c r="AA131" s="29">
        <f t="shared" si="6"/>
        <v>5.9699052104409747E-2</v>
      </c>
      <c r="AB131" s="17">
        <f t="shared" si="7"/>
        <v>268</v>
      </c>
      <c r="AC131" s="23">
        <f>X131</f>
        <v>47.810235144617849</v>
      </c>
      <c r="AD131" s="17">
        <f>AA131*$AA$2</f>
        <v>380.34266095719448</v>
      </c>
    </row>
    <row r="132" spans="21:30" x14ac:dyDescent="0.25">
      <c r="U132" s="18">
        <v>176.09</v>
      </c>
      <c r="V132" s="17">
        <v>-38.893000000000001</v>
      </c>
      <c r="W132" s="17" t="s">
        <v>234</v>
      </c>
      <c r="X132" s="23">
        <f t="shared" si="8"/>
        <v>101.99008207236409</v>
      </c>
      <c r="Y132" s="101">
        <v>1735.8711968716368</v>
      </c>
      <c r="Z132" s="43">
        <f t="shared" si="5"/>
        <v>3.5068820814029172E-4</v>
      </c>
      <c r="AA132" s="29">
        <f t="shared" si="6"/>
        <v>3.7455531494421698E-2</v>
      </c>
      <c r="AB132" s="17">
        <f t="shared" si="7"/>
        <v>138</v>
      </c>
      <c r="AC132" s="23">
        <f>X132</f>
        <v>101.99008207236409</v>
      </c>
      <c r="AD132" s="17">
        <f>AA132*$AA$2</f>
        <v>238.62919115096065</v>
      </c>
    </row>
    <row r="133" spans="21:30" x14ac:dyDescent="0.25">
      <c r="U133" s="18">
        <v>175.37299999999999</v>
      </c>
      <c r="V133" s="17">
        <v>-41.514000000000003</v>
      </c>
      <c r="W133" s="17" t="s">
        <v>235</v>
      </c>
      <c r="X133" s="23">
        <f t="shared" si="8"/>
        <v>145.75990873990025</v>
      </c>
      <c r="Y133" s="101">
        <v>2480.8336467531021</v>
      </c>
      <c r="Z133" s="43">
        <f t="shared" ref="Z133:Z196" si="9">SIN(ABS(V133-$C$9)*PI()/180/2)^2+COS($C$9*PI()/180)*COS(V133*PI()/180)*SIN(ABS(U133-$C$8)*PI()/180/2)^2</f>
        <v>1.5609217266031529E-3</v>
      </c>
      <c r="AA133" s="29">
        <f t="shared" ref="AA133:AA196" si="10">2*ATAN2(SQRT(1-Z133),SQRT(Z133))</f>
        <v>7.9037574919190154E-2</v>
      </c>
      <c r="AB133" s="17">
        <f t="shared" ref="AB133:AB196" si="11">RANK(AD133,AD:AD,1)</f>
        <v>360</v>
      </c>
      <c r="AC133" s="23">
        <f>X133</f>
        <v>145.75990873990025</v>
      </c>
      <c r="AD133" s="17">
        <f>AA133*$AA$2</f>
        <v>503.54838981016047</v>
      </c>
    </row>
    <row r="134" spans="21:30" x14ac:dyDescent="0.25">
      <c r="U134" s="18">
        <v>177.05500000000001</v>
      </c>
      <c r="V134" s="17">
        <v>-38.625999999999998</v>
      </c>
      <c r="W134" s="17" t="s">
        <v>236</v>
      </c>
      <c r="X134" s="23">
        <f t="shared" ref="X134:X197" si="12">Y134/17.02</f>
        <v>242.2962938900252</v>
      </c>
      <c r="Y134" s="101">
        <v>4123.8829220082289</v>
      </c>
      <c r="Z134" s="43">
        <f t="shared" si="9"/>
        <v>4.4331067042667314E-4</v>
      </c>
      <c r="AA134" s="29">
        <f t="shared" si="10"/>
        <v>4.2113000084827247E-2</v>
      </c>
      <c r="AB134" s="17">
        <f t="shared" si="11"/>
        <v>156</v>
      </c>
      <c r="AC134" s="23">
        <f>X134</f>
        <v>242.2962938900252</v>
      </c>
      <c r="AD134" s="17">
        <f>AA134*$AA$2</f>
        <v>268.30192354043442</v>
      </c>
    </row>
    <row r="135" spans="21:30" x14ac:dyDescent="0.25">
      <c r="U135" s="18">
        <v>175.66499999999999</v>
      </c>
      <c r="V135" s="17">
        <v>-40.582999999999998</v>
      </c>
      <c r="W135" s="17" t="s">
        <v>237</v>
      </c>
      <c r="X135" s="23">
        <f t="shared" si="12"/>
        <v>133.16847019225366</v>
      </c>
      <c r="Y135" s="101">
        <v>2266.5273626721573</v>
      </c>
      <c r="Z135" s="43">
        <f t="shared" si="9"/>
        <v>1.0083952455101006E-3</v>
      </c>
      <c r="AA135" s="29">
        <f t="shared" si="10"/>
        <v>6.3521158099592301E-2</v>
      </c>
      <c r="AB135" s="17">
        <f t="shared" si="11"/>
        <v>282</v>
      </c>
      <c r="AC135" s="23">
        <f>X135</f>
        <v>133.16847019225366</v>
      </c>
      <c r="AD135" s="17">
        <f>AA135*$AA$2</f>
        <v>404.69329825250253</v>
      </c>
    </row>
    <row r="136" spans="21:30" x14ac:dyDescent="0.25">
      <c r="U136" s="18">
        <v>175.58</v>
      </c>
      <c r="V136" s="17">
        <v>-39.722000000000001</v>
      </c>
      <c r="W136" s="17" t="s">
        <v>238</v>
      </c>
      <c r="X136" s="23">
        <f t="shared" si="12"/>
        <v>68.257499976399515</v>
      </c>
      <c r="Y136" s="101">
        <v>1161.7426495983198</v>
      </c>
      <c r="Z136" s="43">
        <f t="shared" si="9"/>
        <v>5.9007899284709453E-4</v>
      </c>
      <c r="AA136" s="29">
        <f t="shared" si="10"/>
        <v>4.8587862426469383E-2</v>
      </c>
      <c r="AB136" s="17">
        <f t="shared" si="11"/>
        <v>195</v>
      </c>
      <c r="AC136" s="23">
        <f>X136</f>
        <v>68.257499976399515</v>
      </c>
      <c r="AD136" s="17">
        <f>AA136*$AA$2</f>
        <v>309.55327151903646</v>
      </c>
    </row>
    <row r="137" spans="21:30" x14ac:dyDescent="0.25">
      <c r="U137" s="18">
        <v>174.18199999999999</v>
      </c>
      <c r="V137" s="17">
        <v>-39.585000000000001</v>
      </c>
      <c r="W137" s="17" t="s">
        <v>239</v>
      </c>
      <c r="X137" s="23">
        <f t="shared" si="12"/>
        <v>66.692499074384429</v>
      </c>
      <c r="Y137" s="101">
        <v>1135.1063342460229</v>
      </c>
      <c r="Z137" s="43">
        <f t="shared" si="9"/>
        <v>5.2286221302899356E-4</v>
      </c>
      <c r="AA137" s="29">
        <f t="shared" si="10"/>
        <v>4.5736347328902395E-2</v>
      </c>
      <c r="AB137" s="17">
        <f t="shared" si="11"/>
        <v>172</v>
      </c>
      <c r="AC137" s="23">
        <f>X137</f>
        <v>66.692499074384429</v>
      </c>
      <c r="AD137" s="17">
        <f>AA137*$AA$2</f>
        <v>291.38626883243717</v>
      </c>
    </row>
    <row r="138" spans="21:30" x14ac:dyDescent="0.25">
      <c r="U138" s="18">
        <v>174.20400000000001</v>
      </c>
      <c r="V138" s="17">
        <v>-39.155999999999999</v>
      </c>
      <c r="W138" s="17" t="s">
        <v>240</v>
      </c>
      <c r="X138" s="23">
        <f t="shared" si="12"/>
        <v>238.76808885710494</v>
      </c>
      <c r="Y138" s="101">
        <v>4063.8328723479262</v>
      </c>
      <c r="Z138" s="43">
        <f t="shared" si="9"/>
        <v>3.6741639209588302E-4</v>
      </c>
      <c r="AA138" s="29">
        <f t="shared" si="10"/>
        <v>3.8338565397469639E-2</v>
      </c>
      <c r="AB138" s="17">
        <f t="shared" si="11"/>
        <v>143</v>
      </c>
      <c r="AC138" s="23">
        <f>X138</f>
        <v>238.76808885710494</v>
      </c>
      <c r="AD138" s="17">
        <f>AA138*$AA$2</f>
        <v>244.25500014727908</v>
      </c>
    </row>
    <row r="139" spans="21:30" x14ac:dyDescent="0.25">
      <c r="U139" s="18">
        <v>176.56</v>
      </c>
      <c r="V139" s="17">
        <v>-38.409999999999997</v>
      </c>
      <c r="W139" s="17" t="s">
        <v>241</v>
      </c>
      <c r="X139" s="23">
        <f t="shared" si="12"/>
        <v>109.88142725512101</v>
      </c>
      <c r="Y139" s="101">
        <v>1870.1818918821596</v>
      </c>
      <c r="Z139" s="43">
        <f t="shared" si="9"/>
        <v>2.991576223305483E-4</v>
      </c>
      <c r="AA139" s="29">
        <f t="shared" si="10"/>
        <v>3.4594072258243479E-2</v>
      </c>
      <c r="AB139" s="17">
        <f t="shared" si="11"/>
        <v>124</v>
      </c>
      <c r="AC139" s="23">
        <f>X139</f>
        <v>109.88142725512101</v>
      </c>
      <c r="AD139" s="17">
        <f>AA139*$AA$2</f>
        <v>220.39883435726921</v>
      </c>
    </row>
    <row r="140" spans="21:30" x14ac:dyDescent="0.25">
      <c r="U140" s="18">
        <v>177.446</v>
      </c>
      <c r="V140" s="17">
        <v>-38.609000000000002</v>
      </c>
      <c r="W140" s="17" t="s">
        <v>242</v>
      </c>
      <c r="X140" s="23">
        <f t="shared" si="12"/>
        <v>93.356629182450504</v>
      </c>
      <c r="Y140" s="101">
        <v>1588.9298286853075</v>
      </c>
      <c r="Z140" s="43">
        <f t="shared" si="9"/>
        <v>5.3065703426627257E-4</v>
      </c>
      <c r="AA140" s="29">
        <f t="shared" si="10"/>
        <v>4.60760643488679E-2</v>
      </c>
      <c r="AB140" s="17">
        <f t="shared" si="11"/>
        <v>175</v>
      </c>
      <c r="AC140" s="23">
        <f>X140</f>
        <v>93.356629182450504</v>
      </c>
      <c r="AD140" s="17">
        <f>AA140*$AA$2</f>
        <v>293.55060596663736</v>
      </c>
    </row>
    <row r="141" spans="21:30" x14ac:dyDescent="0.25">
      <c r="U141" s="18">
        <v>175.191</v>
      </c>
      <c r="V141" s="17">
        <v>-41.08</v>
      </c>
      <c r="W141" s="17" t="s">
        <v>243</v>
      </c>
      <c r="X141" s="23">
        <f t="shared" si="12"/>
        <v>191.00152176250796</v>
      </c>
      <c r="Y141" s="101">
        <v>3250.8459003978855</v>
      </c>
      <c r="Z141" s="43">
        <f t="shared" si="9"/>
        <v>1.2695550329408004E-3</v>
      </c>
      <c r="AA141" s="29">
        <f t="shared" si="10"/>
        <v>7.1276718602159603E-2</v>
      </c>
      <c r="AB141" s="17">
        <f t="shared" si="11"/>
        <v>309</v>
      </c>
      <c r="AC141" s="23">
        <f>X141</f>
        <v>191.00152176250796</v>
      </c>
      <c r="AD141" s="17">
        <f>AA141*$AA$2</f>
        <v>454.10397421435886</v>
      </c>
    </row>
    <row r="142" spans="21:30" x14ac:dyDescent="0.25">
      <c r="U142" s="18">
        <v>175.18799999999999</v>
      </c>
      <c r="V142" s="17">
        <v>-41.067</v>
      </c>
      <c r="W142" s="17" t="s">
        <v>244</v>
      </c>
      <c r="X142" s="23">
        <f t="shared" si="12"/>
        <v>221.2661933928286</v>
      </c>
      <c r="Y142" s="101">
        <v>3765.9506115459426</v>
      </c>
      <c r="Z142" s="43">
        <f t="shared" si="9"/>
        <v>1.2614034489592191E-3</v>
      </c>
      <c r="AA142" s="29">
        <f t="shared" si="10"/>
        <v>7.1047426008675446E-2</v>
      </c>
      <c r="AB142" s="17">
        <f t="shared" si="11"/>
        <v>308</v>
      </c>
      <c r="AC142" s="23">
        <f>X142</f>
        <v>221.2661933928286</v>
      </c>
      <c r="AD142" s="17">
        <f>AA142*$AA$2</f>
        <v>452.64315110127126</v>
      </c>
    </row>
    <row r="143" spans="21:30" x14ac:dyDescent="0.25">
      <c r="U143" s="18">
        <v>174.9316</v>
      </c>
      <c r="V143" s="17">
        <v>-40.854599999999998</v>
      </c>
      <c r="W143" s="17" t="s">
        <v>245</v>
      </c>
      <c r="X143" s="23">
        <f t="shared" si="12"/>
        <v>68.504720368956043</v>
      </c>
      <c r="Y143" s="101">
        <v>1165.9503406796318</v>
      </c>
      <c r="Z143" s="43">
        <f t="shared" si="9"/>
        <v>1.1272626605975168E-3</v>
      </c>
      <c r="AA143" s="29">
        <f t="shared" si="10"/>
        <v>6.716208719626178E-2</v>
      </c>
      <c r="AB143" s="17">
        <f t="shared" si="11"/>
        <v>294</v>
      </c>
      <c r="AC143" s="23">
        <f>X143</f>
        <v>68.504720368956043</v>
      </c>
      <c r="AD143" s="17">
        <f>AA143*$AA$2</f>
        <v>427.8896575273838</v>
      </c>
    </row>
    <row r="144" spans="21:30" x14ac:dyDescent="0.25">
      <c r="U144" s="18">
        <v>175.54040000000001</v>
      </c>
      <c r="V144" s="17">
        <v>-37.928800000000003</v>
      </c>
      <c r="W144" s="17" t="s">
        <v>246</v>
      </c>
      <c r="X144" s="23">
        <f t="shared" si="12"/>
        <v>77.795894944871762</v>
      </c>
      <c r="Y144" s="101">
        <v>1324.0861319617175</v>
      </c>
      <c r="Z144" s="43">
        <f t="shared" si="9"/>
        <v>9.1657770053290481E-5</v>
      </c>
      <c r="AA144" s="29">
        <f t="shared" si="10"/>
        <v>1.9147905428266897E-2</v>
      </c>
      <c r="AB144" s="17">
        <f t="shared" si="11"/>
        <v>63</v>
      </c>
      <c r="AC144" s="23">
        <f>X144</f>
        <v>77.795894944871762</v>
      </c>
      <c r="AD144" s="17">
        <f>AA144*$AA$2</f>
        <v>121.9913054834884</v>
      </c>
    </row>
    <row r="145" spans="21:30" x14ac:dyDescent="0.25">
      <c r="U145" s="18">
        <v>174.75200000000001</v>
      </c>
      <c r="V145" s="17">
        <v>-41.292999999999999</v>
      </c>
      <c r="W145" s="17" t="s">
        <v>247</v>
      </c>
      <c r="X145" s="23">
        <f t="shared" si="12"/>
        <v>89.450101559491642</v>
      </c>
      <c r="Y145" s="101">
        <v>1522.4407285425477</v>
      </c>
      <c r="Z145" s="43">
        <f t="shared" si="9"/>
        <v>1.3976319705153587E-3</v>
      </c>
      <c r="AA145" s="29">
        <f t="shared" si="10"/>
        <v>7.4787260448409679E-2</v>
      </c>
      <c r="AB145" s="17">
        <f t="shared" si="11"/>
        <v>341</v>
      </c>
      <c r="AC145" s="23">
        <f>X145</f>
        <v>89.450101559491642</v>
      </c>
      <c r="AD145" s="17">
        <f>AA145*$AA$2</f>
        <v>476.46963631681808</v>
      </c>
    </row>
    <row r="146" spans="21:30" x14ac:dyDescent="0.25">
      <c r="U146" s="18">
        <v>176.46600000000001</v>
      </c>
      <c r="V146" s="17">
        <v>-39.433999999999997</v>
      </c>
      <c r="W146" s="17" t="s">
        <v>248</v>
      </c>
      <c r="X146" s="23">
        <f t="shared" si="12"/>
        <v>90.931425780294902</v>
      </c>
      <c r="Y146" s="101">
        <v>1547.6528667806192</v>
      </c>
      <c r="Z146" s="43">
        <f t="shared" si="9"/>
        <v>5.8023197732061968E-4</v>
      </c>
      <c r="AA146" s="29">
        <f t="shared" si="10"/>
        <v>4.8180669779942308E-2</v>
      </c>
      <c r="AB146" s="17">
        <f t="shared" si="11"/>
        <v>192</v>
      </c>
      <c r="AC146" s="23">
        <f>X146</f>
        <v>90.931425780294902</v>
      </c>
      <c r="AD146" s="17">
        <f>AA146*$AA$2</f>
        <v>306.95904716801243</v>
      </c>
    </row>
    <row r="147" spans="21:30" x14ac:dyDescent="0.25">
      <c r="U147" s="18">
        <v>176.71799999999999</v>
      </c>
      <c r="V147" s="17">
        <v>-38.079000000000001</v>
      </c>
      <c r="W147" s="17" t="s">
        <v>249</v>
      </c>
      <c r="X147" s="23">
        <f t="shared" si="12"/>
        <v>133.56801884939762</v>
      </c>
      <c r="Y147" s="101">
        <v>2273.3276808167475</v>
      </c>
      <c r="Z147" s="43">
        <f t="shared" si="9"/>
        <v>2.6549701132309178E-4</v>
      </c>
      <c r="AA147" s="29">
        <f t="shared" si="10"/>
        <v>3.2589600235148286E-2</v>
      </c>
      <c r="AB147" s="17">
        <f t="shared" si="11"/>
        <v>115</v>
      </c>
      <c r="AC147" s="23">
        <f>X147</f>
        <v>133.56801884939762</v>
      </c>
      <c r="AD147" s="17">
        <f>AA147*$AA$2</f>
        <v>207.62834309812973</v>
      </c>
    </row>
    <row r="148" spans="21:30" x14ac:dyDescent="0.25">
      <c r="U148" s="18">
        <v>174.82499999999999</v>
      </c>
      <c r="V148" s="17">
        <v>-38.384999999999998</v>
      </c>
      <c r="W148" s="17" t="s">
        <v>250</v>
      </c>
      <c r="X148" s="23">
        <f t="shared" si="12"/>
        <v>106.10024319129231</v>
      </c>
      <c r="Y148" s="101">
        <v>1805.8261391157951</v>
      </c>
      <c r="Z148" s="43">
        <f t="shared" si="9"/>
        <v>1.4443337316883141E-4</v>
      </c>
      <c r="AA148" s="29">
        <f t="shared" si="10"/>
        <v>2.4036665939431639E-2</v>
      </c>
      <c r="AB148" s="17">
        <f t="shared" si="11"/>
        <v>79</v>
      </c>
      <c r="AC148" s="23">
        <f>X148</f>
        <v>106.10024319129231</v>
      </c>
      <c r="AD148" s="17">
        <f>AA148*$AA$2</f>
        <v>153.13759870011896</v>
      </c>
    </row>
    <row r="149" spans="21:30" x14ac:dyDescent="0.25">
      <c r="U149" s="18">
        <v>175.99600000000001</v>
      </c>
      <c r="V149" s="17">
        <v>-40.234000000000002</v>
      </c>
      <c r="W149" s="17" t="s">
        <v>251</v>
      </c>
      <c r="X149" s="23">
        <f t="shared" si="12"/>
        <v>91.554796892438219</v>
      </c>
      <c r="Y149" s="101">
        <v>1558.2626431092986</v>
      </c>
      <c r="Z149" s="43">
        <f t="shared" si="9"/>
        <v>8.5995175964657044E-4</v>
      </c>
      <c r="AA149" s="29">
        <f t="shared" si="10"/>
        <v>5.8658277453161239E-2</v>
      </c>
      <c r="AB149" s="17">
        <f t="shared" si="11"/>
        <v>263</v>
      </c>
      <c r="AC149" s="23">
        <f>X149</f>
        <v>91.554796892438219</v>
      </c>
      <c r="AD149" s="17">
        <f>AA149*$AA$2</f>
        <v>373.71188565409028</v>
      </c>
    </row>
    <row r="150" spans="21:30" x14ac:dyDescent="0.25">
      <c r="U150" s="18">
        <v>175.91460000000001</v>
      </c>
      <c r="V150" s="17">
        <v>-40.0749</v>
      </c>
      <c r="W150" s="17" t="s">
        <v>252</v>
      </c>
      <c r="X150" s="23">
        <f t="shared" si="12"/>
        <v>92.135755230239397</v>
      </c>
      <c r="Y150" s="101">
        <v>1568.1505540186745</v>
      </c>
      <c r="Z150" s="43">
        <f t="shared" si="9"/>
        <v>7.7506815047173985E-4</v>
      </c>
      <c r="AA150" s="29">
        <f t="shared" si="10"/>
        <v>5.5687286765780747E-2</v>
      </c>
      <c r="AB150" s="17">
        <f t="shared" si="11"/>
        <v>246</v>
      </c>
      <c r="AC150" s="23">
        <f>X150</f>
        <v>92.135755230239397</v>
      </c>
      <c r="AD150" s="17">
        <f>AA150*$AA$2</f>
        <v>354.78370398478916</v>
      </c>
    </row>
    <row r="151" spans="21:30" x14ac:dyDescent="0.25">
      <c r="U151" s="18">
        <v>176.7012</v>
      </c>
      <c r="V151" s="17">
        <v>-39.757199999999997</v>
      </c>
      <c r="W151" s="17" t="s">
        <v>253</v>
      </c>
      <c r="X151" s="23">
        <f t="shared" si="12"/>
        <v>36.802827046485035</v>
      </c>
      <c r="Y151" s="101">
        <v>626.38411633117528</v>
      </c>
      <c r="Z151" s="43">
        <f t="shared" si="9"/>
        <v>7.4641234150391966E-4</v>
      </c>
      <c r="AA151" s="29">
        <f t="shared" si="10"/>
        <v>5.4647895693409394E-2</v>
      </c>
      <c r="AB151" s="17">
        <f t="shared" si="11"/>
        <v>241</v>
      </c>
      <c r="AC151" s="23">
        <f>X151</f>
        <v>36.802827046485035</v>
      </c>
      <c r="AD151" s="17">
        <f>AA151*$AA$2</f>
        <v>348.16174346271123</v>
      </c>
    </row>
    <row r="152" spans="21:30" x14ac:dyDescent="0.25">
      <c r="U152" s="18">
        <v>176.274</v>
      </c>
      <c r="V152" s="17">
        <v>-40.079000000000001</v>
      </c>
      <c r="W152" s="17" t="s">
        <v>254</v>
      </c>
      <c r="X152" s="23">
        <f t="shared" si="12"/>
        <v>62.744642053969415</v>
      </c>
      <c r="Y152" s="101">
        <v>1067.9138077585594</v>
      </c>
      <c r="Z152" s="43">
        <f t="shared" si="9"/>
        <v>8.2064450512687407E-4</v>
      </c>
      <c r="AA152" s="29">
        <f t="shared" si="10"/>
        <v>5.7301626128140229E-2</v>
      </c>
      <c r="AB152" s="17">
        <f t="shared" si="11"/>
        <v>258</v>
      </c>
      <c r="AC152" s="23">
        <f>X152</f>
        <v>62.744642053969415</v>
      </c>
      <c r="AD152" s="17">
        <f>AA152*$AA$2</f>
        <v>365.06866006238141</v>
      </c>
    </row>
    <row r="153" spans="21:30" x14ac:dyDescent="0.25">
      <c r="U153" s="18">
        <v>175.65700000000001</v>
      </c>
      <c r="V153" s="17">
        <v>-40.805999999999997</v>
      </c>
      <c r="W153" s="17" t="s">
        <v>255</v>
      </c>
      <c r="X153" s="23">
        <f t="shared" si="12"/>
        <v>105.21390684316709</v>
      </c>
      <c r="Y153" s="101">
        <v>1790.7406944707038</v>
      </c>
      <c r="Z153" s="43">
        <f t="shared" si="9"/>
        <v>1.1327558662033823E-3</v>
      </c>
      <c r="AA153" s="29">
        <f t="shared" si="10"/>
        <v>6.7325592065391862E-2</v>
      </c>
      <c r="AB153" s="17">
        <f t="shared" si="11"/>
        <v>295</v>
      </c>
      <c r="AC153" s="23">
        <f>X153</f>
        <v>105.21390684316709</v>
      </c>
      <c r="AD153" s="17">
        <f>AA153*$AA$2</f>
        <v>428.93134704861154</v>
      </c>
    </row>
    <row r="154" spans="21:30" x14ac:dyDescent="0.25">
      <c r="U154" s="18">
        <v>176.79949999999999</v>
      </c>
      <c r="V154" s="17">
        <v>-38.320399999999999</v>
      </c>
      <c r="W154" s="17" t="s">
        <v>256</v>
      </c>
      <c r="X154" s="23">
        <f t="shared" si="12"/>
        <v>96.75120880201635</v>
      </c>
      <c r="Y154" s="101">
        <v>1646.7055738103184</v>
      </c>
      <c r="Z154" s="43">
        <f t="shared" si="9"/>
        <v>3.2403397697747238E-4</v>
      </c>
      <c r="AA154" s="29">
        <f t="shared" si="10"/>
        <v>3.6003832149740102E-2</v>
      </c>
      <c r="AB154" s="17">
        <f t="shared" si="11"/>
        <v>129</v>
      </c>
      <c r="AC154" s="23">
        <f>X154</f>
        <v>96.75120880201635</v>
      </c>
      <c r="AD154" s="17">
        <f>AA154*$AA$2</f>
        <v>229.38041462599418</v>
      </c>
    </row>
    <row r="155" spans="21:30" x14ac:dyDescent="0.25">
      <c r="U155" s="18">
        <v>176.80199999999999</v>
      </c>
      <c r="V155" s="17">
        <v>-38.353000000000002</v>
      </c>
      <c r="W155" s="17" t="s">
        <v>257</v>
      </c>
      <c r="X155" s="23">
        <f t="shared" si="12"/>
        <v>89.439240951046472</v>
      </c>
      <c r="Y155" s="101">
        <v>1522.255880986811</v>
      </c>
      <c r="Z155" s="43">
        <f t="shared" si="9"/>
        <v>3.3102313711818405E-4</v>
      </c>
      <c r="AA155" s="29">
        <f t="shared" si="10"/>
        <v>3.6390090354769242E-2</v>
      </c>
      <c r="AB155" s="17">
        <f t="shared" si="11"/>
        <v>132</v>
      </c>
      <c r="AC155" s="23">
        <f>X155</f>
        <v>89.439240951046472</v>
      </c>
      <c r="AD155" s="17">
        <f>AA155*$AA$2</f>
        <v>231.84126565023485</v>
      </c>
    </row>
    <row r="156" spans="21:30" x14ac:dyDescent="0.25">
      <c r="U156" s="18">
        <v>177.33</v>
      </c>
      <c r="V156" s="17">
        <v>-38.42</v>
      </c>
      <c r="W156" s="17" t="s">
        <v>258</v>
      </c>
      <c r="X156" s="23">
        <f t="shared" si="12"/>
        <v>162.72771314401507</v>
      </c>
      <c r="Y156" s="101">
        <v>2769.6256777111362</v>
      </c>
      <c r="Z156" s="43">
        <f t="shared" si="9"/>
        <v>4.5945796417253383E-4</v>
      </c>
      <c r="AA156" s="29">
        <f t="shared" si="10"/>
        <v>4.287322468056981E-2</v>
      </c>
      <c r="AB156" s="17">
        <f t="shared" si="11"/>
        <v>159</v>
      </c>
      <c r="AC156" s="23">
        <f>X156</f>
        <v>162.72771314401507</v>
      </c>
      <c r="AD156" s="17">
        <f>AA156*$AA$2</f>
        <v>273.14531443991024</v>
      </c>
    </row>
    <row r="157" spans="21:30" x14ac:dyDescent="0.25">
      <c r="U157" s="18">
        <v>175.73099999999999</v>
      </c>
      <c r="V157" s="17">
        <v>-38.881999999999998</v>
      </c>
      <c r="W157" s="17" t="s">
        <v>259</v>
      </c>
      <c r="X157" s="23">
        <f t="shared" si="12"/>
        <v>103.5176032381587</v>
      </c>
      <c r="Y157" s="101">
        <v>1761.8696071134609</v>
      </c>
      <c r="Z157" s="43">
        <f t="shared" si="9"/>
        <v>3.094253366569792E-4</v>
      </c>
      <c r="AA157" s="29">
        <f t="shared" si="10"/>
        <v>3.518279446573061E-2</v>
      </c>
      <c r="AB157" s="17">
        <f t="shared" si="11"/>
        <v>125</v>
      </c>
      <c r="AC157" s="23">
        <f>X157</f>
        <v>103.5176032381587</v>
      </c>
      <c r="AD157" s="17">
        <f>AA157*$AA$2</f>
        <v>224.1495835411697</v>
      </c>
    </row>
    <row r="158" spans="21:30" x14ac:dyDescent="0.25">
      <c r="U158" s="18">
        <v>175.5241</v>
      </c>
      <c r="V158" s="17">
        <v>-41.3904</v>
      </c>
      <c r="W158" s="17" t="s">
        <v>260</v>
      </c>
      <c r="X158" s="23">
        <f t="shared" si="12"/>
        <v>95.870781201727254</v>
      </c>
      <c r="Y158" s="101">
        <v>1631.7206960533979</v>
      </c>
      <c r="Z158" s="43">
        <f t="shared" si="9"/>
        <v>1.4864708764819521E-3</v>
      </c>
      <c r="AA158" s="29">
        <f t="shared" si="10"/>
        <v>7.7128671525975051E-2</v>
      </c>
      <c r="AB158" s="17">
        <f t="shared" si="11"/>
        <v>354</v>
      </c>
      <c r="AC158" s="23">
        <f>X158</f>
        <v>95.870781201727254</v>
      </c>
      <c r="AD158" s="17">
        <f>AA158*$AA$2</f>
        <v>491.38676629198704</v>
      </c>
    </row>
    <row r="159" spans="21:30" x14ac:dyDescent="0.25">
      <c r="U159" s="18">
        <v>175.32900000000001</v>
      </c>
      <c r="V159" s="17">
        <v>-40.130000000000003</v>
      </c>
      <c r="W159" s="17" t="s">
        <v>261</v>
      </c>
      <c r="X159" s="23">
        <f t="shared" si="12"/>
        <v>55.628818721315241</v>
      </c>
      <c r="Y159" s="101">
        <v>946.80249463678535</v>
      </c>
      <c r="Z159" s="43">
        <f t="shared" si="9"/>
        <v>7.5560991360294229E-4</v>
      </c>
      <c r="AA159" s="29">
        <f t="shared" si="10"/>
        <v>5.4983645051341928E-2</v>
      </c>
      <c r="AB159" s="17">
        <f t="shared" si="11"/>
        <v>243</v>
      </c>
      <c r="AC159" s="23">
        <f>X159</f>
        <v>55.628818721315241</v>
      </c>
      <c r="AD159" s="17">
        <f>AA159*$AA$2</f>
        <v>350.30080262209941</v>
      </c>
    </row>
    <row r="160" spans="21:30" x14ac:dyDescent="0.25">
      <c r="U160" s="18">
        <v>174.114</v>
      </c>
      <c r="V160" s="17">
        <v>-39.121000000000002</v>
      </c>
      <c r="W160" s="17" t="s">
        <v>262</v>
      </c>
      <c r="X160" s="23">
        <f t="shared" si="12"/>
        <v>191.39797038193885</v>
      </c>
      <c r="Y160" s="101">
        <v>3257.5934559005991</v>
      </c>
      <c r="Z160" s="43">
        <f t="shared" si="9"/>
        <v>3.6141780302488861E-4</v>
      </c>
      <c r="AA160" s="29">
        <f t="shared" si="10"/>
        <v>3.8024273950328376E-2</v>
      </c>
      <c r="AB160" s="17">
        <f t="shared" si="11"/>
        <v>141</v>
      </c>
      <c r="AC160" s="23">
        <f>X160</f>
        <v>191.39797038193885</v>
      </c>
      <c r="AD160" s="17">
        <f>AA160*$AA$2</f>
        <v>242.2526493375421</v>
      </c>
    </row>
    <row r="161" spans="21:30" x14ac:dyDescent="0.25">
      <c r="U161" s="18">
        <v>176.5461</v>
      </c>
      <c r="V161" s="17">
        <v>-38.054200000000002</v>
      </c>
      <c r="W161" s="17" t="s">
        <v>263</v>
      </c>
      <c r="X161" s="23">
        <f t="shared" si="12"/>
        <v>189.37626312827396</v>
      </c>
      <c r="Y161" s="101">
        <v>3223.1839984432227</v>
      </c>
      <c r="Z161" s="43">
        <f t="shared" si="9"/>
        <v>2.3121725544566926E-4</v>
      </c>
      <c r="AA161" s="29">
        <f t="shared" si="10"/>
        <v>3.0412831378654311E-2</v>
      </c>
      <c r="AB161" s="17">
        <f t="shared" si="11"/>
        <v>109</v>
      </c>
      <c r="AC161" s="23">
        <f>X161</f>
        <v>189.37626312827396</v>
      </c>
      <c r="AD161" s="17">
        <f>AA161*$AA$2</f>
        <v>193.76014871340661</v>
      </c>
    </row>
    <row r="162" spans="21:30" x14ac:dyDescent="0.25">
      <c r="U162" s="18">
        <v>175.28899999999999</v>
      </c>
      <c r="V162" s="17">
        <v>-40.628</v>
      </c>
      <c r="W162" s="17" t="s">
        <v>264</v>
      </c>
      <c r="X162" s="23">
        <f t="shared" si="12"/>
        <v>78.604208027390854</v>
      </c>
      <c r="Y162" s="101">
        <v>1337.8436206261922</v>
      </c>
      <c r="Z162" s="43">
        <f t="shared" si="9"/>
        <v>1.0091224516207669E-3</v>
      </c>
      <c r="AA162" s="29">
        <f t="shared" si="10"/>
        <v>6.3544065879810485E-2</v>
      </c>
      <c r="AB162" s="17">
        <f t="shared" si="11"/>
        <v>283</v>
      </c>
      <c r="AC162" s="23">
        <f>X162</f>
        <v>78.604208027390854</v>
      </c>
      <c r="AD162" s="17">
        <f>AA162*$AA$2</f>
        <v>404.83924372027258</v>
      </c>
    </row>
    <row r="163" spans="21:30" x14ac:dyDescent="0.25">
      <c r="U163" s="18">
        <v>175.631</v>
      </c>
      <c r="V163" s="17">
        <v>-41.177</v>
      </c>
      <c r="W163" s="17" t="s">
        <v>265</v>
      </c>
      <c r="X163" s="23">
        <f t="shared" si="12"/>
        <v>67.626039112245294</v>
      </c>
      <c r="Y163" s="101">
        <v>1150.9951856904149</v>
      </c>
      <c r="Z163" s="43">
        <f t="shared" si="9"/>
        <v>1.3554318748834784E-3</v>
      </c>
      <c r="AA163" s="29">
        <f t="shared" si="10"/>
        <v>7.3649024881342076E-2</v>
      </c>
      <c r="AB163" s="17">
        <f t="shared" si="11"/>
        <v>330</v>
      </c>
      <c r="AC163" s="23">
        <f>X163</f>
        <v>67.626039112245294</v>
      </c>
      <c r="AD163" s="17">
        <f>AA163*$AA$2</f>
        <v>469.21793751903039</v>
      </c>
    </row>
    <row r="164" spans="21:30" x14ac:dyDescent="0.25">
      <c r="U164" s="18">
        <v>178.15649999999999</v>
      </c>
      <c r="V164" s="17">
        <v>-37.555599999999998</v>
      </c>
      <c r="W164" s="17" t="s">
        <v>266</v>
      </c>
      <c r="X164" s="23">
        <f t="shared" si="12"/>
        <v>140.7800548224497</v>
      </c>
      <c r="Y164" s="101">
        <v>2396.0765330780937</v>
      </c>
      <c r="Z164" s="43">
        <f t="shared" si="9"/>
        <v>5.6947533361014489E-4</v>
      </c>
      <c r="AA164" s="29">
        <f t="shared" si="10"/>
        <v>4.7731895716515135E-2</v>
      </c>
      <c r="AB164" s="17">
        <f t="shared" si="11"/>
        <v>185</v>
      </c>
      <c r="AC164" s="23">
        <f>X164</f>
        <v>140.7800548224497</v>
      </c>
      <c r="AD164" s="17">
        <f>AA164*$AA$2</f>
        <v>304.09990760991792</v>
      </c>
    </row>
    <row r="165" spans="21:30" x14ac:dyDescent="0.25">
      <c r="U165" s="18">
        <v>174.941</v>
      </c>
      <c r="V165" s="17">
        <v>-41.191000000000003</v>
      </c>
      <c r="W165" s="17" t="s">
        <v>267</v>
      </c>
      <c r="X165" s="23">
        <f t="shared" si="12"/>
        <v>86.416443215713329</v>
      </c>
      <c r="Y165" s="101">
        <v>1470.8078635314407</v>
      </c>
      <c r="Z165" s="43">
        <f t="shared" si="9"/>
        <v>1.3329160634875969E-3</v>
      </c>
      <c r="AA165" s="29">
        <f t="shared" si="10"/>
        <v>7.3034476970714454E-2</v>
      </c>
      <c r="AB165" s="17">
        <f t="shared" si="11"/>
        <v>326</v>
      </c>
      <c r="AC165" s="23">
        <f>X165</f>
        <v>86.416443215713329</v>
      </c>
      <c r="AD165" s="17">
        <f>AA165*$AA$2</f>
        <v>465.30265278042179</v>
      </c>
    </row>
    <row r="166" spans="21:30" x14ac:dyDescent="0.25">
      <c r="U166" s="18">
        <v>174.91900000000001</v>
      </c>
      <c r="V166" s="17">
        <v>-41.235999999999997</v>
      </c>
      <c r="W166" s="17" t="s">
        <v>268</v>
      </c>
      <c r="X166" s="23">
        <f t="shared" si="12"/>
        <v>83.101744781318217</v>
      </c>
      <c r="Y166" s="101">
        <v>1414.391696178036</v>
      </c>
      <c r="Z166" s="43">
        <f t="shared" si="9"/>
        <v>1.3614284954743035E-3</v>
      </c>
      <c r="AA166" s="29">
        <f t="shared" si="10"/>
        <v>7.3811835735276735E-2</v>
      </c>
      <c r="AB166" s="17">
        <f t="shared" si="11"/>
        <v>332</v>
      </c>
      <c r="AC166" s="23">
        <f>X166</f>
        <v>83.101744781318217</v>
      </c>
      <c r="AD166" s="17">
        <f>AA166*$AA$2</f>
        <v>470.25520546944807</v>
      </c>
    </row>
    <row r="167" spans="21:30" x14ac:dyDescent="0.25">
      <c r="U167" s="18">
        <v>174.964</v>
      </c>
      <c r="V167" s="17">
        <v>-41.182000000000002</v>
      </c>
      <c r="W167" s="17" t="s">
        <v>269</v>
      </c>
      <c r="X167" s="23">
        <f t="shared" si="12"/>
        <v>81.877022344702539</v>
      </c>
      <c r="Y167" s="101">
        <v>1393.5469203068371</v>
      </c>
      <c r="Z167" s="43">
        <f t="shared" si="9"/>
        <v>1.3275384862995589E-3</v>
      </c>
      <c r="AA167" s="29">
        <f t="shared" si="10"/>
        <v>7.2886935877271505E-2</v>
      </c>
      <c r="AB167" s="17">
        <f t="shared" si="11"/>
        <v>325</v>
      </c>
      <c r="AC167" s="23">
        <f>X167</f>
        <v>81.877022344702539</v>
      </c>
      <c r="AD167" s="17">
        <f>AA167*$AA$2</f>
        <v>464.36266847409678</v>
      </c>
    </row>
    <row r="168" spans="21:30" x14ac:dyDescent="0.25">
      <c r="U168" s="18">
        <v>175.0899</v>
      </c>
      <c r="V168" s="17">
        <v>-39.110999999999997</v>
      </c>
      <c r="W168" s="17" t="s">
        <v>270</v>
      </c>
      <c r="X168" s="23">
        <f t="shared" si="12"/>
        <v>143.53775812363997</v>
      </c>
      <c r="Y168" s="101">
        <v>2443.0126432643524</v>
      </c>
      <c r="Z168" s="43">
        <f t="shared" si="9"/>
        <v>3.4101191297732406E-4</v>
      </c>
      <c r="AA168" s="29">
        <f t="shared" si="10"/>
        <v>3.6935115165404257E-2</v>
      </c>
      <c r="AB168" s="17">
        <f t="shared" si="11"/>
        <v>133</v>
      </c>
      <c r="AC168" s="23">
        <f>X168</f>
        <v>143.53775812363997</v>
      </c>
      <c r="AD168" s="17">
        <f>AA168*$AA$2</f>
        <v>235.31361871879054</v>
      </c>
    </row>
    <row r="169" spans="21:30" x14ac:dyDescent="0.25">
      <c r="U169" s="18">
        <v>175.42500000000001</v>
      </c>
      <c r="V169" s="17">
        <v>-41.237499999999997</v>
      </c>
      <c r="W169" s="17" t="s">
        <v>271</v>
      </c>
      <c r="X169" s="23">
        <f t="shared" si="12"/>
        <v>40.752730923957145</v>
      </c>
      <c r="Y169" s="101">
        <v>693.61148032575056</v>
      </c>
      <c r="Z169" s="43">
        <f t="shared" si="9"/>
        <v>1.3801323246068326E-3</v>
      </c>
      <c r="AA169" s="29">
        <f t="shared" si="10"/>
        <v>7.4317365779838315E-2</v>
      </c>
      <c r="AB169" s="17">
        <f t="shared" si="11"/>
        <v>336</v>
      </c>
      <c r="AC169" s="23">
        <f>X169</f>
        <v>40.752730923957145</v>
      </c>
      <c r="AD169" s="17">
        <f>AA169*$AA$2</f>
        <v>473.4759373833499</v>
      </c>
    </row>
    <row r="170" spans="21:30" x14ac:dyDescent="0.25">
      <c r="U170" s="18">
        <v>177.87200000000001</v>
      </c>
      <c r="V170" s="17">
        <v>-39.090000000000003</v>
      </c>
      <c r="W170" s="17" t="s">
        <v>272</v>
      </c>
      <c r="X170" s="23">
        <f t="shared" si="12"/>
        <v>75.757164086166298</v>
      </c>
      <c r="Y170" s="101">
        <v>1289.3869327465504</v>
      </c>
      <c r="Z170" s="43">
        <f t="shared" si="9"/>
        <v>7.7865439803991531E-4</v>
      </c>
      <c r="AA170" s="29">
        <f t="shared" si="10"/>
        <v>5.5816004260477524E-2</v>
      </c>
      <c r="AB170" s="17">
        <f t="shared" si="11"/>
        <v>247</v>
      </c>
      <c r="AC170" s="23">
        <f>X170</f>
        <v>75.757164086166298</v>
      </c>
      <c r="AD170" s="17">
        <f>AA170*$AA$2</f>
        <v>355.60376314350231</v>
      </c>
    </row>
    <row r="171" spans="21:30" x14ac:dyDescent="0.25">
      <c r="U171" s="18">
        <v>174.82</v>
      </c>
      <c r="V171" s="17">
        <v>-38.551000000000002</v>
      </c>
      <c r="W171" s="17" t="s">
        <v>273</v>
      </c>
      <c r="X171" s="23">
        <f t="shared" si="12"/>
        <v>271.98060369237385</v>
      </c>
      <c r="Y171" s="101">
        <v>4629.1098748442027</v>
      </c>
      <c r="Z171" s="43">
        <f t="shared" si="9"/>
        <v>1.8132415761651141E-4</v>
      </c>
      <c r="AA171" s="29">
        <f t="shared" si="10"/>
        <v>2.6932145711759663E-2</v>
      </c>
      <c r="AB171" s="17">
        <f t="shared" si="11"/>
        <v>95</v>
      </c>
      <c r="AC171" s="23">
        <f>X171</f>
        <v>271.98060369237385</v>
      </c>
      <c r="AD171" s="17">
        <f>AA171*$AA$2</f>
        <v>171.5847003296208</v>
      </c>
    </row>
    <row r="172" spans="21:30" x14ac:dyDescent="0.25">
      <c r="U172" s="18">
        <v>176.679</v>
      </c>
      <c r="V172" s="17">
        <v>-38.018999999999998</v>
      </c>
      <c r="W172" s="17" t="s">
        <v>274</v>
      </c>
      <c r="X172" s="23">
        <f t="shared" si="12"/>
        <v>192.63162250718631</v>
      </c>
      <c r="Y172" s="101">
        <v>3278.5902150723109</v>
      </c>
      <c r="Z172" s="43">
        <f t="shared" si="9"/>
        <v>2.4899592356407289E-4</v>
      </c>
      <c r="AA172" s="29">
        <f t="shared" si="10"/>
        <v>3.1560519173947199E-2</v>
      </c>
      <c r="AB172" s="17">
        <f t="shared" si="11"/>
        <v>111</v>
      </c>
      <c r="AC172" s="23">
        <f>X172</f>
        <v>192.63162250718631</v>
      </c>
      <c r="AD172" s="17">
        <f>AA172*$AA$2</f>
        <v>201.07206765721762</v>
      </c>
    </row>
    <row r="173" spans="21:30" x14ac:dyDescent="0.25">
      <c r="U173" s="18">
        <v>176.25</v>
      </c>
      <c r="V173" s="17">
        <v>-39.917999999999999</v>
      </c>
      <c r="W173" s="17" t="s">
        <v>275</v>
      </c>
      <c r="X173" s="23">
        <f t="shared" si="12"/>
        <v>101.11591946502932</v>
      </c>
      <c r="Y173" s="101">
        <v>1720.992949294799</v>
      </c>
      <c r="Z173" s="43">
        <f t="shared" si="9"/>
        <v>7.4429237732355242E-4</v>
      </c>
      <c r="AA173" s="29">
        <f t="shared" si="10"/>
        <v>5.4570215601809809E-2</v>
      </c>
      <c r="AB173" s="17">
        <f t="shared" si="11"/>
        <v>240</v>
      </c>
      <c r="AC173" s="23">
        <f>X173</f>
        <v>101.11591946502932</v>
      </c>
      <c r="AD173" s="17">
        <f>AA173*$AA$2</f>
        <v>347.66684359913029</v>
      </c>
    </row>
    <row r="174" spans="21:30" x14ac:dyDescent="0.25">
      <c r="U174" s="18">
        <v>175.732</v>
      </c>
      <c r="V174" s="17">
        <v>-40.459000000000003</v>
      </c>
      <c r="W174" s="17" t="s">
        <v>276</v>
      </c>
      <c r="X174" s="23">
        <f t="shared" si="12"/>
        <v>128.99852120493176</v>
      </c>
      <c r="Y174" s="101">
        <v>2195.5548309079386</v>
      </c>
      <c r="Z174" s="43">
        <f t="shared" si="9"/>
        <v>9.477976625696374E-4</v>
      </c>
      <c r="AA174" s="29">
        <f t="shared" si="10"/>
        <v>6.1582375860726124E-2</v>
      </c>
      <c r="AB174" s="17">
        <f t="shared" si="11"/>
        <v>277</v>
      </c>
      <c r="AC174" s="23">
        <f>X174</f>
        <v>128.99852120493176</v>
      </c>
      <c r="AD174" s="17">
        <f>AA174*$AA$2</f>
        <v>392.34131660868616</v>
      </c>
    </row>
    <row r="175" spans="21:30" x14ac:dyDescent="0.25">
      <c r="U175" s="18">
        <v>174.14500000000001</v>
      </c>
      <c r="V175" s="17">
        <v>-39.53</v>
      </c>
      <c r="W175" s="17" t="s">
        <v>277</v>
      </c>
      <c r="X175" s="23">
        <f t="shared" si="12"/>
        <v>69.357537852256101</v>
      </c>
      <c r="Y175" s="101">
        <v>1180.4652942453988</v>
      </c>
      <c r="Z175" s="43">
        <f t="shared" si="9"/>
        <v>5.0369666361133958E-4</v>
      </c>
      <c r="AA175" s="29">
        <f t="shared" si="10"/>
        <v>4.4890143971571608E-2</v>
      </c>
      <c r="AB175" s="17">
        <f t="shared" si="11"/>
        <v>168</v>
      </c>
      <c r="AC175" s="23">
        <f>X175</f>
        <v>69.357537852256101</v>
      </c>
      <c r="AD175" s="17">
        <f>AA175*$AA$2</f>
        <v>285.99510724288274</v>
      </c>
    </row>
    <row r="176" spans="21:30" x14ac:dyDescent="0.25">
      <c r="U176" s="18">
        <v>175.21600000000001</v>
      </c>
      <c r="V176" s="17">
        <v>-40.72</v>
      </c>
      <c r="W176" s="17" t="s">
        <v>278</v>
      </c>
      <c r="X176" s="23">
        <f t="shared" si="12"/>
        <v>82.024496662927731</v>
      </c>
      <c r="Y176" s="101">
        <v>1396.05693320303</v>
      </c>
      <c r="Z176" s="43">
        <f t="shared" si="9"/>
        <v>1.0573185533779761E-3</v>
      </c>
      <c r="AA176" s="29">
        <f t="shared" si="10"/>
        <v>6.5044335787073457E-2</v>
      </c>
      <c r="AB176" s="17">
        <f t="shared" si="11"/>
        <v>291</v>
      </c>
      <c r="AC176" s="23">
        <f>X176</f>
        <v>82.024496662927731</v>
      </c>
      <c r="AD176" s="17">
        <f>AA176*$AA$2</f>
        <v>414.39746329944501</v>
      </c>
    </row>
    <row r="177" spans="21:30" x14ac:dyDescent="0.25">
      <c r="U177" s="18">
        <v>175.45</v>
      </c>
      <c r="V177" s="17">
        <v>-40.576000000000001</v>
      </c>
      <c r="W177" s="17" t="s">
        <v>279</v>
      </c>
      <c r="X177" s="23">
        <f t="shared" si="12"/>
        <v>94.516663659580246</v>
      </c>
      <c r="Y177" s="101">
        <v>1608.6736154860557</v>
      </c>
      <c r="Z177" s="43">
        <f t="shared" si="9"/>
        <v>9.893244576572942E-4</v>
      </c>
      <c r="AA177" s="29">
        <f t="shared" si="10"/>
        <v>6.2917434283535384E-2</v>
      </c>
      <c r="AB177" s="17">
        <f t="shared" si="11"/>
        <v>280</v>
      </c>
      <c r="AC177" s="23">
        <f>X177</f>
        <v>94.516663659580246</v>
      </c>
      <c r="AD177" s="17">
        <f>AA177*$AA$2</f>
        <v>400.84697382040395</v>
      </c>
    </row>
    <row r="178" spans="21:30" x14ac:dyDescent="0.25">
      <c r="U178" s="18">
        <v>175.477</v>
      </c>
      <c r="V178" s="17">
        <v>-40.627000000000002</v>
      </c>
      <c r="W178" s="17" t="s">
        <v>280</v>
      </c>
      <c r="X178" s="23">
        <f t="shared" si="12"/>
        <v>246.21360256410202</v>
      </c>
      <c r="Y178" s="101">
        <v>4190.5555156410164</v>
      </c>
      <c r="Z178" s="43">
        <f t="shared" si="9"/>
        <v>1.018885179913893E-3</v>
      </c>
      <c r="AA178" s="29">
        <f t="shared" si="10"/>
        <v>6.3850807682128793E-2</v>
      </c>
      <c r="AB178" s="17">
        <f t="shared" si="11"/>
        <v>286</v>
      </c>
      <c r="AC178" s="23">
        <f>X178</f>
        <v>246.21360256410202</v>
      </c>
      <c r="AD178" s="17">
        <f>AA178*$AA$2</f>
        <v>406.79349574284254</v>
      </c>
    </row>
    <row r="179" spans="21:30" x14ac:dyDescent="0.25">
      <c r="U179" s="18">
        <v>177.33099999999999</v>
      </c>
      <c r="V179" s="17">
        <v>-38.792000000000002</v>
      </c>
      <c r="W179" s="17" t="s">
        <v>281</v>
      </c>
      <c r="X179" s="23">
        <f t="shared" si="12"/>
        <v>116.48377672012137</v>
      </c>
      <c r="Y179" s="101">
        <v>1982.5538797764657</v>
      </c>
      <c r="Z179" s="43">
        <f t="shared" si="9"/>
        <v>5.4863131204655044E-4</v>
      </c>
      <c r="AA179" s="29">
        <f t="shared" si="10"/>
        <v>4.6850044760701766E-2</v>
      </c>
      <c r="AB179" s="17">
        <f t="shared" si="11"/>
        <v>179</v>
      </c>
      <c r="AC179" s="23">
        <f>X179</f>
        <v>116.48377672012137</v>
      </c>
      <c r="AD179" s="17">
        <f>AA179*$AA$2</f>
        <v>298.48163517043093</v>
      </c>
    </row>
    <row r="180" spans="21:30" x14ac:dyDescent="0.25">
      <c r="U180" s="18">
        <v>177.84800000000001</v>
      </c>
      <c r="V180" s="17">
        <v>-38.280999999999999</v>
      </c>
      <c r="W180" s="17" t="s">
        <v>282</v>
      </c>
      <c r="X180" s="23">
        <f t="shared" si="12"/>
        <v>78.583445634517318</v>
      </c>
      <c r="Y180" s="101">
        <v>1337.4902446994847</v>
      </c>
      <c r="Z180" s="43">
        <f t="shared" si="9"/>
        <v>5.7006705727396243E-4</v>
      </c>
      <c r="AA180" s="29">
        <f t="shared" si="10"/>
        <v>4.7756692335383572E-2</v>
      </c>
      <c r="AB180" s="17">
        <f t="shared" si="11"/>
        <v>187</v>
      </c>
      <c r="AC180" s="23">
        <f>X180</f>
        <v>78.583445634517318</v>
      </c>
      <c r="AD180" s="17">
        <f>AA180*$AA$2</f>
        <v>304.25788686872875</v>
      </c>
    </row>
    <row r="181" spans="21:30" x14ac:dyDescent="0.25">
      <c r="U181" s="18">
        <v>176.4554</v>
      </c>
      <c r="V181" s="17">
        <v>-37.851300000000002</v>
      </c>
      <c r="W181" s="17" t="s">
        <v>283</v>
      </c>
      <c r="X181" s="23">
        <f t="shared" si="12"/>
        <v>99.736270431181367</v>
      </c>
      <c r="Y181" s="101">
        <v>1697.5113227387069</v>
      </c>
      <c r="Z181" s="43">
        <f t="shared" si="9"/>
        <v>1.8752403454416704E-4</v>
      </c>
      <c r="AA181" s="29">
        <f t="shared" si="10"/>
        <v>2.738873910724221E-2</v>
      </c>
      <c r="AB181" s="17">
        <f t="shared" si="11"/>
        <v>97</v>
      </c>
      <c r="AC181" s="23">
        <f>X181</f>
        <v>99.736270431181367</v>
      </c>
      <c r="AD181" s="17">
        <f>AA181*$AA$2</f>
        <v>174.49365685224012</v>
      </c>
    </row>
    <row r="182" spans="21:30" x14ac:dyDescent="0.25">
      <c r="U182" s="18">
        <v>175.74299999999999</v>
      </c>
      <c r="V182" s="17">
        <v>-38.353000000000002</v>
      </c>
      <c r="W182" s="17" t="s">
        <v>284</v>
      </c>
      <c r="X182" s="23">
        <f t="shared" si="12"/>
        <v>100.85531580905757</v>
      </c>
      <c r="Y182" s="101">
        <v>1716.5574750701599</v>
      </c>
      <c r="Z182" s="43">
        <f t="shared" si="9"/>
        <v>1.8116786404193829E-4</v>
      </c>
      <c r="AA182" s="29">
        <f t="shared" si="10"/>
        <v>2.6920535336244254E-2</v>
      </c>
      <c r="AB182" s="17">
        <f t="shared" si="11"/>
        <v>94</v>
      </c>
      <c r="AC182" s="23">
        <f>X182</f>
        <v>100.85531580905757</v>
      </c>
      <c r="AD182" s="17">
        <f>AA182*$AA$2</f>
        <v>171.51073062721213</v>
      </c>
    </row>
    <row r="183" spans="21:30" x14ac:dyDescent="0.25">
      <c r="U183" s="18">
        <v>176.03100000000001</v>
      </c>
      <c r="V183" s="17">
        <v>-38.506999999999998</v>
      </c>
      <c r="W183" s="17" t="s">
        <v>285</v>
      </c>
      <c r="X183" s="23">
        <f t="shared" si="12"/>
        <v>102.65027484577222</v>
      </c>
      <c r="Y183" s="101">
        <v>1747.107677875043</v>
      </c>
      <c r="Z183" s="43">
        <f t="shared" si="9"/>
        <v>2.4452675240475933E-4</v>
      </c>
      <c r="AA183" s="29">
        <f t="shared" si="10"/>
        <v>3.1275977114414814E-2</v>
      </c>
      <c r="AB183" s="17">
        <f t="shared" si="11"/>
        <v>110</v>
      </c>
      <c r="AC183" s="23">
        <f>X183</f>
        <v>102.65027484577222</v>
      </c>
      <c r="AD183" s="17">
        <f>AA183*$AA$2</f>
        <v>199.25925019593677</v>
      </c>
    </row>
    <row r="184" spans="21:30" x14ac:dyDescent="0.25">
      <c r="U184" s="18">
        <v>174.72069999999999</v>
      </c>
      <c r="V184" s="17">
        <v>-38.303400000000003</v>
      </c>
      <c r="W184" s="17" t="s">
        <v>286</v>
      </c>
      <c r="X184" s="23">
        <f t="shared" si="12"/>
        <v>110.17329965445323</v>
      </c>
      <c r="Y184" s="101">
        <v>1875.1495601187939</v>
      </c>
      <c r="Z184" s="43">
        <f t="shared" si="9"/>
        <v>1.2798716263773467E-4</v>
      </c>
      <c r="AA184" s="29">
        <f t="shared" si="10"/>
        <v>2.2626764969691404E-2</v>
      </c>
      <c r="AB184" s="17">
        <f t="shared" si="11"/>
        <v>75</v>
      </c>
      <c r="AC184" s="23">
        <f>X184</f>
        <v>110.17329965445323</v>
      </c>
      <c r="AD184" s="17">
        <f>AA184*$AA$2</f>
        <v>144.15511962190394</v>
      </c>
    </row>
    <row r="185" spans="21:30" x14ac:dyDescent="0.25">
      <c r="U185" s="18">
        <v>175.482</v>
      </c>
      <c r="V185" s="17">
        <v>-41.179000000000002</v>
      </c>
      <c r="W185" s="17" t="s">
        <v>287</v>
      </c>
      <c r="X185" s="23">
        <f t="shared" si="12"/>
        <v>41.464750134820221</v>
      </c>
      <c r="Y185" s="101">
        <v>705.73004729464014</v>
      </c>
      <c r="Z185" s="43">
        <f t="shared" si="9"/>
        <v>1.3462276152335188E-3</v>
      </c>
      <c r="AA185" s="29">
        <f t="shared" si="10"/>
        <v>7.3398423932672346E-2</v>
      </c>
      <c r="AB185" s="17">
        <f t="shared" si="11"/>
        <v>328</v>
      </c>
      <c r="AC185" s="23">
        <f>X185</f>
        <v>41.464750134820221</v>
      </c>
      <c r="AD185" s="17">
        <f>AA185*$AA$2</f>
        <v>467.62135887505553</v>
      </c>
    </row>
    <row r="186" spans="21:30" x14ac:dyDescent="0.25">
      <c r="U186" s="18">
        <v>175.49799999999999</v>
      </c>
      <c r="V186" s="17">
        <v>-41.23</v>
      </c>
      <c r="W186" s="17" t="s">
        <v>288</v>
      </c>
      <c r="X186" s="23">
        <f t="shared" si="12"/>
        <v>44.381055545452199</v>
      </c>
      <c r="Y186" s="101">
        <v>755.36556538359639</v>
      </c>
      <c r="Z186" s="43">
        <f t="shared" si="9"/>
        <v>1.3798042580686562E-3</v>
      </c>
      <c r="AA186" s="29">
        <f t="shared" si="10"/>
        <v>7.4308528324211184E-2</v>
      </c>
      <c r="AB186" s="17">
        <f t="shared" si="11"/>
        <v>335</v>
      </c>
      <c r="AC186" s="23">
        <f>X186</f>
        <v>44.381055545452199</v>
      </c>
      <c r="AD186" s="17">
        <f>AA186*$AA$2</f>
        <v>473.41963395354946</v>
      </c>
    </row>
    <row r="187" spans="21:30" x14ac:dyDescent="0.25">
      <c r="U187" s="18">
        <v>175.37620000000001</v>
      </c>
      <c r="V187" s="17">
        <v>-40.073099999999997</v>
      </c>
      <c r="W187" s="17" t="s">
        <v>289</v>
      </c>
      <c r="X187" s="23">
        <f t="shared" si="12"/>
        <v>69.61609076962381</v>
      </c>
      <c r="Y187" s="101">
        <v>1184.8658648989972</v>
      </c>
      <c r="Z187" s="43">
        <f t="shared" si="9"/>
        <v>7.3130247679210696E-4</v>
      </c>
      <c r="AA187" s="29">
        <f t="shared" si="10"/>
        <v>5.4091803967887236E-2</v>
      </c>
      <c r="AB187" s="17">
        <f t="shared" si="11"/>
        <v>235</v>
      </c>
      <c r="AC187" s="23">
        <f>X187</f>
        <v>69.61609076962381</v>
      </c>
      <c r="AD187" s="17">
        <f>AA187*$AA$2</f>
        <v>344.61888307940956</v>
      </c>
    </row>
    <row r="188" spans="21:30" x14ac:dyDescent="0.25">
      <c r="U188" s="18">
        <v>175.7681</v>
      </c>
      <c r="V188" s="17">
        <v>-40.875100000000003</v>
      </c>
      <c r="W188" s="17" t="s">
        <v>290</v>
      </c>
      <c r="X188" s="23">
        <f t="shared" si="12"/>
        <v>63.302087061733481</v>
      </c>
      <c r="Y188" s="101">
        <v>1077.4015217907038</v>
      </c>
      <c r="Z188" s="43">
        <f t="shared" si="9"/>
        <v>1.1824633482627083E-3</v>
      </c>
      <c r="AA188" s="29">
        <f t="shared" si="10"/>
        <v>6.8787490595428366E-2</v>
      </c>
      <c r="AB188" s="17">
        <f t="shared" si="11"/>
        <v>301</v>
      </c>
      <c r="AC188" s="23">
        <f>X188</f>
        <v>63.302087061733481</v>
      </c>
      <c r="AD188" s="17">
        <f>AA188*$AA$2</f>
        <v>438.24510258347414</v>
      </c>
    </row>
    <row r="189" spans="21:30" x14ac:dyDescent="0.25">
      <c r="U189" s="18">
        <v>176.81440000000001</v>
      </c>
      <c r="V189" s="17">
        <v>-38.115000000000002</v>
      </c>
      <c r="W189" s="17" t="s">
        <v>291</v>
      </c>
      <c r="X189" s="23">
        <f t="shared" si="12"/>
        <v>120.4852203523059</v>
      </c>
      <c r="Y189" s="101">
        <v>2050.6584503962463</v>
      </c>
      <c r="Z189" s="43">
        <f t="shared" si="9"/>
        <v>2.8961775668292415E-4</v>
      </c>
      <c r="AA189" s="29">
        <f t="shared" si="10"/>
        <v>3.4037962364635771E-2</v>
      </c>
      <c r="AB189" s="17">
        <f t="shared" si="11"/>
        <v>123</v>
      </c>
      <c r="AC189" s="23">
        <f>X189</f>
        <v>120.4852203523059</v>
      </c>
      <c r="AD189" s="17">
        <f>AA189*$AA$2</f>
        <v>216.85585822509449</v>
      </c>
    </row>
    <row r="190" spans="21:30" x14ac:dyDescent="0.25">
      <c r="U190" s="18">
        <v>178.0813</v>
      </c>
      <c r="V190" s="17">
        <v>-37.669699999999999</v>
      </c>
      <c r="W190" s="17" t="s">
        <v>292</v>
      </c>
      <c r="X190" s="23">
        <f t="shared" si="12"/>
        <v>232.26597232234215</v>
      </c>
      <c r="Y190" s="101">
        <v>3953.1668489262634</v>
      </c>
      <c r="Z190" s="43">
        <f t="shared" si="9"/>
        <v>5.550470555162842E-4</v>
      </c>
      <c r="AA190" s="29">
        <f t="shared" si="10"/>
        <v>4.7123233265044348E-2</v>
      </c>
      <c r="AB190" s="17">
        <f t="shared" si="11"/>
        <v>180</v>
      </c>
      <c r="AC190" s="23">
        <f>X190</f>
        <v>232.26597232234215</v>
      </c>
      <c r="AD190" s="17">
        <f>AA190*$AA$2</f>
        <v>300.22211913159754</v>
      </c>
    </row>
    <row r="191" spans="21:30" x14ac:dyDescent="0.25">
      <c r="U191" s="18">
        <v>174.881</v>
      </c>
      <c r="V191" s="17">
        <v>-41.218000000000004</v>
      </c>
      <c r="W191" s="17" t="s">
        <v>293</v>
      </c>
      <c r="X191" s="23">
        <f t="shared" si="12"/>
        <v>77.072972678295798</v>
      </c>
      <c r="Y191" s="101">
        <v>1311.7819949845943</v>
      </c>
      <c r="Z191" s="43">
        <f t="shared" si="9"/>
        <v>1.3494858646809456E-3</v>
      </c>
      <c r="AA191" s="29">
        <f t="shared" si="10"/>
        <v>7.3487232614301332E-2</v>
      </c>
      <c r="AB191" s="17">
        <f t="shared" si="11"/>
        <v>329</v>
      </c>
      <c r="AC191" s="23">
        <f>X191</f>
        <v>77.072972678295798</v>
      </c>
      <c r="AD191" s="17">
        <f>AA191*$AA$2</f>
        <v>468.18715898571378</v>
      </c>
    </row>
    <row r="192" spans="21:30" x14ac:dyDescent="0.25">
      <c r="U192" s="18">
        <v>176.90700000000001</v>
      </c>
      <c r="V192" s="17">
        <v>-38.976999999999997</v>
      </c>
      <c r="W192" s="17" t="s">
        <v>294</v>
      </c>
      <c r="X192" s="23">
        <f t="shared" si="12"/>
        <v>96.483440057397019</v>
      </c>
      <c r="Y192" s="101">
        <v>1642.1481497768973</v>
      </c>
      <c r="Z192" s="43">
        <f t="shared" si="9"/>
        <v>5.0730092517543206E-4</v>
      </c>
      <c r="AA192" s="29">
        <f t="shared" si="10"/>
        <v>4.5050493144286941E-2</v>
      </c>
      <c r="AB192" s="17">
        <f t="shared" si="11"/>
        <v>170</v>
      </c>
      <c r="AC192" s="23">
        <f>X192</f>
        <v>96.483440057397019</v>
      </c>
      <c r="AD192" s="17">
        <f>AA192*$AA$2</f>
        <v>287.01669182225208</v>
      </c>
    </row>
    <row r="193" spans="21:30" x14ac:dyDescent="0.25">
      <c r="U193" s="18">
        <v>175.54689999999999</v>
      </c>
      <c r="V193" s="17">
        <v>-37.962699999999998</v>
      </c>
      <c r="W193" s="17" t="s">
        <v>295</v>
      </c>
      <c r="X193" s="23">
        <f t="shared" si="12"/>
        <v>90.276853521509551</v>
      </c>
      <c r="Y193" s="101">
        <v>1536.5120469360925</v>
      </c>
      <c r="Z193" s="43">
        <f t="shared" si="9"/>
        <v>9.6956930377870853E-5</v>
      </c>
      <c r="AA193" s="29">
        <f t="shared" si="10"/>
        <v>1.9693660308708553E-2</v>
      </c>
      <c r="AB193" s="17">
        <f t="shared" si="11"/>
        <v>65</v>
      </c>
      <c r="AC193" s="23">
        <f>X193</f>
        <v>90.276853521509551</v>
      </c>
      <c r="AD193" s="17">
        <f>AA193*$AA$2</f>
        <v>125.46830982678219</v>
      </c>
    </row>
    <row r="194" spans="21:30" x14ac:dyDescent="0.25">
      <c r="U194" s="18">
        <v>176.03899999999999</v>
      </c>
      <c r="V194" s="17">
        <v>-37.802999999999997</v>
      </c>
      <c r="W194" s="17" t="s">
        <v>296</v>
      </c>
      <c r="X194" s="23">
        <f t="shared" si="12"/>
        <v>164.95473416406941</v>
      </c>
      <c r="Y194" s="101">
        <v>2807.5295754724611</v>
      </c>
      <c r="Z194" s="43">
        <f t="shared" si="9"/>
        <v>1.2322947829342048E-4</v>
      </c>
      <c r="AA194" s="29">
        <f t="shared" si="10"/>
        <v>2.2202210742256836E-2</v>
      </c>
      <c r="AB194" s="17">
        <f t="shared" si="11"/>
        <v>73</v>
      </c>
      <c r="AC194" s="23">
        <f>X194</f>
        <v>164.95473416406941</v>
      </c>
      <c r="AD194" s="17">
        <f>AA194*$AA$2</f>
        <v>141.4502846389183</v>
      </c>
    </row>
    <row r="195" spans="21:30" x14ac:dyDescent="0.25">
      <c r="U195" s="18">
        <v>176.72900000000001</v>
      </c>
      <c r="V195" s="17">
        <v>-38.643999999999998</v>
      </c>
      <c r="W195" s="17" t="s">
        <v>297</v>
      </c>
      <c r="X195" s="23">
        <f t="shared" si="12"/>
        <v>93.963642621275497</v>
      </c>
      <c r="Y195" s="101">
        <v>1599.2611974141089</v>
      </c>
      <c r="Z195" s="43">
        <f t="shared" si="9"/>
        <v>3.8258795938671416E-4</v>
      </c>
      <c r="AA195" s="29">
        <f t="shared" si="10"/>
        <v>3.9122206508686391E-2</v>
      </c>
      <c r="AB195" s="17">
        <f t="shared" si="11"/>
        <v>146</v>
      </c>
      <c r="AC195" s="23">
        <f>X195</f>
        <v>93.963642621275497</v>
      </c>
      <c r="AD195" s="17">
        <f>AA195*$AA$2</f>
        <v>249.24757766684101</v>
      </c>
    </row>
    <row r="196" spans="21:30" x14ac:dyDescent="0.25">
      <c r="U196" s="18">
        <v>175.8689</v>
      </c>
      <c r="V196" s="17">
        <v>-39.580300000000001</v>
      </c>
      <c r="W196" s="17" t="s">
        <v>298</v>
      </c>
      <c r="X196" s="23">
        <f t="shared" si="12"/>
        <v>50.080360122127928</v>
      </c>
      <c r="Y196" s="101">
        <v>852.36772927861728</v>
      </c>
      <c r="Z196" s="43">
        <f t="shared" si="9"/>
        <v>5.5845732324720032E-4</v>
      </c>
      <c r="AA196" s="29">
        <f t="shared" si="10"/>
        <v>4.7267803520603668E-2</v>
      </c>
      <c r="AB196" s="17">
        <f t="shared" si="11"/>
        <v>181</v>
      </c>
      <c r="AC196" s="23">
        <f>X196</f>
        <v>50.080360122127928</v>
      </c>
      <c r="AD196" s="17">
        <f>AA196*$AA$2</f>
        <v>301.14317622976597</v>
      </c>
    </row>
    <row r="197" spans="21:30" x14ac:dyDescent="0.25">
      <c r="U197" s="18">
        <v>175.9289</v>
      </c>
      <c r="V197" s="17">
        <v>-39.5334</v>
      </c>
      <c r="W197" s="17" t="s">
        <v>299</v>
      </c>
      <c r="X197" s="23">
        <f t="shared" si="12"/>
        <v>50.69369464740371</v>
      </c>
      <c r="Y197" s="101">
        <v>862.80668289881112</v>
      </c>
      <c r="Z197" s="43">
        <f t="shared" ref="Z197:Z260" si="13">SIN(ABS(V197-$C$9)*PI()/180/2)^2+COS($C$9*PI()/180)*COS(V197*PI()/180)*SIN(ABS(U197-$C$8)*PI()/180/2)^2</f>
        <v>5.4654200930435775E-4</v>
      </c>
      <c r="AA197" s="29">
        <f t="shared" ref="AA197:AA260" si="14">2*ATAN2(SQRT(1-Z197),SQRT(Z197))</f>
        <v>4.6760735996229118E-2</v>
      </c>
      <c r="AB197" s="17">
        <f t="shared" ref="AB197:AB260" si="15">RANK(AD197,AD:AD,1)</f>
        <v>178</v>
      </c>
      <c r="AC197" s="23">
        <f>X197</f>
        <v>50.69369464740371</v>
      </c>
      <c r="AD197" s="17">
        <f>AA197*$AA$2</f>
        <v>297.91264903197572</v>
      </c>
    </row>
    <row r="198" spans="21:30" x14ac:dyDescent="0.25">
      <c r="U198" s="18">
        <v>175.874</v>
      </c>
      <c r="V198" s="17">
        <v>-39.6081</v>
      </c>
      <c r="W198" s="17" t="s">
        <v>300</v>
      </c>
      <c r="X198" s="23">
        <f t="shared" ref="X198:X261" si="16">Y198/17.02</f>
        <v>49.169663655665076</v>
      </c>
      <c r="Y198" s="101">
        <v>836.86767541941958</v>
      </c>
      <c r="Z198" s="43">
        <f t="shared" si="13"/>
        <v>5.6989908420731334E-4</v>
      </c>
      <c r="AA198" s="29">
        <f t="shared" si="14"/>
        <v>4.7749654607357465E-2</v>
      </c>
      <c r="AB198" s="17">
        <f t="shared" si="15"/>
        <v>186</v>
      </c>
      <c r="AC198" s="23">
        <f>X198</f>
        <v>49.169663655665076</v>
      </c>
      <c r="AD198" s="17">
        <f>AA198*$AA$2</f>
        <v>304.21304950347439</v>
      </c>
    </row>
    <row r="199" spans="21:30" x14ac:dyDescent="0.25">
      <c r="U199" s="18">
        <v>177.023</v>
      </c>
      <c r="V199" s="17">
        <v>-39.069000000000003</v>
      </c>
      <c r="W199" s="17" t="s">
        <v>301</v>
      </c>
      <c r="X199" s="23">
        <f t="shared" si="16"/>
        <v>100.51575097562593</v>
      </c>
      <c r="Y199" s="101">
        <v>1710.7780816051534</v>
      </c>
      <c r="Z199" s="43">
        <f t="shared" si="13"/>
        <v>5.5908579329437232E-4</v>
      </c>
      <c r="AA199" s="29">
        <f t="shared" si="14"/>
        <v>4.7294397836597869E-2</v>
      </c>
      <c r="AB199" s="17">
        <f t="shared" si="15"/>
        <v>184</v>
      </c>
      <c r="AC199" s="23">
        <f>X199</f>
        <v>100.51575097562593</v>
      </c>
      <c r="AD199" s="17">
        <f>AA199*$AA$2</f>
        <v>301.31260861696501</v>
      </c>
    </row>
    <row r="200" spans="21:30" x14ac:dyDescent="0.25">
      <c r="U200" s="18">
        <v>178.24199999999999</v>
      </c>
      <c r="V200" s="17">
        <v>-38.4754</v>
      </c>
      <c r="W200" s="17" t="s">
        <v>302</v>
      </c>
      <c r="X200" s="23">
        <f t="shared" si="16"/>
        <v>104.90372865591506</v>
      </c>
      <c r="Y200" s="101">
        <v>1785.4614617236743</v>
      </c>
      <c r="Z200" s="43">
        <f t="shared" si="13"/>
        <v>7.3152873008561811E-4</v>
      </c>
      <c r="AA200" s="29">
        <f t="shared" si="14"/>
        <v>5.4100172931577595E-2</v>
      </c>
      <c r="AB200" s="17">
        <f t="shared" si="15"/>
        <v>236</v>
      </c>
      <c r="AC200" s="23">
        <f>X200</f>
        <v>104.90372865591506</v>
      </c>
      <c r="AD200" s="17">
        <f>AA200*$AA$2</f>
        <v>344.67220174708086</v>
      </c>
    </row>
    <row r="201" spans="21:30" x14ac:dyDescent="0.25">
      <c r="U201" s="18">
        <v>174.61500000000001</v>
      </c>
      <c r="V201" s="17">
        <v>-38.722000000000001</v>
      </c>
      <c r="W201" s="17" t="s">
        <v>303</v>
      </c>
      <c r="X201" s="23">
        <f t="shared" si="16"/>
        <v>117.66491055032505</v>
      </c>
      <c r="Y201" s="101">
        <v>2002.6567775665321</v>
      </c>
      <c r="Z201" s="43">
        <f t="shared" si="13"/>
        <v>2.2511469271405761E-4</v>
      </c>
      <c r="AA201" s="29">
        <f t="shared" si="14"/>
        <v>3.0008771181155778E-2</v>
      </c>
      <c r="AB201" s="17">
        <f t="shared" si="15"/>
        <v>105</v>
      </c>
      <c r="AC201" s="23">
        <f>X201</f>
        <v>117.66491055032505</v>
      </c>
      <c r="AD201" s="17">
        <f>AA201*$AA$2</f>
        <v>191.18588119514345</v>
      </c>
    </row>
    <row r="202" spans="21:30" x14ac:dyDescent="0.25">
      <c r="U202" s="18">
        <v>175.5917</v>
      </c>
      <c r="V202" s="17">
        <v>-37.788899999999998</v>
      </c>
      <c r="W202" s="17" t="s">
        <v>304</v>
      </c>
      <c r="X202" s="23">
        <f t="shared" si="16"/>
        <v>91.82867400254105</v>
      </c>
      <c r="Y202" s="101">
        <v>1562.9240315232487</v>
      </c>
      <c r="Z202" s="43">
        <f t="shared" si="13"/>
        <v>7.7415042297089229E-5</v>
      </c>
      <c r="AA202" s="29">
        <f t="shared" si="14"/>
        <v>1.7597390724290028E-2</v>
      </c>
      <c r="AB202" s="17">
        <f t="shared" si="15"/>
        <v>54</v>
      </c>
      <c r="AC202" s="23">
        <f>X202</f>
        <v>91.82867400254105</v>
      </c>
      <c r="AD202" s="17">
        <f>AA202*$AA$2</f>
        <v>112.11297630445176</v>
      </c>
    </row>
    <row r="203" spans="21:30" x14ac:dyDescent="0.25">
      <c r="U203" s="18">
        <v>176.24</v>
      </c>
      <c r="V203" s="17">
        <v>-40.302999999999997</v>
      </c>
      <c r="W203" s="17" t="s">
        <v>305</v>
      </c>
      <c r="X203" s="23">
        <f t="shared" si="16"/>
        <v>74.500225272588295</v>
      </c>
      <c r="Y203" s="101">
        <v>1267.9938341394527</v>
      </c>
      <c r="Z203" s="43">
        <f t="shared" si="13"/>
        <v>9.2421151447145663E-4</v>
      </c>
      <c r="AA203" s="29">
        <f t="shared" si="14"/>
        <v>6.0811064032986431E-2</v>
      </c>
      <c r="AB203" s="17">
        <f t="shared" si="15"/>
        <v>273</v>
      </c>
      <c r="AC203" s="23">
        <f>X203</f>
        <v>74.500225272588295</v>
      </c>
      <c r="AD203" s="17">
        <f>AA203*$AA$2</f>
        <v>387.42728895415655</v>
      </c>
    </row>
    <row r="204" spans="21:30" x14ac:dyDescent="0.25">
      <c r="U204" s="18">
        <v>177.52940000000001</v>
      </c>
      <c r="V204" s="17">
        <v>-38.285699999999999</v>
      </c>
      <c r="W204" s="17" t="s">
        <v>306</v>
      </c>
      <c r="X204" s="23">
        <f t="shared" si="16"/>
        <v>203.19257742227921</v>
      </c>
      <c r="Y204" s="101">
        <v>3458.3376677271922</v>
      </c>
      <c r="Z204" s="43">
        <f t="shared" si="13"/>
        <v>4.8278186412873065E-4</v>
      </c>
      <c r="AA204" s="29">
        <f t="shared" si="14"/>
        <v>4.3948132015623698E-2</v>
      </c>
      <c r="AB204" s="17">
        <f t="shared" si="15"/>
        <v>161</v>
      </c>
      <c r="AC204" s="23">
        <f>X204</f>
        <v>203.19257742227921</v>
      </c>
      <c r="AD204" s="17">
        <f>AA204*$AA$2</f>
        <v>279.99354907153855</v>
      </c>
    </row>
    <row r="205" spans="21:30" x14ac:dyDescent="0.25">
      <c r="U205" s="18">
        <v>175.4735</v>
      </c>
      <c r="V205" s="17">
        <v>-40.042900000000003</v>
      </c>
      <c r="W205" s="17" t="s">
        <v>307</v>
      </c>
      <c r="X205" s="23">
        <f t="shared" si="16"/>
        <v>58.356879402523695</v>
      </c>
      <c r="Y205" s="101">
        <v>993.23408743095331</v>
      </c>
      <c r="Z205" s="43">
        <f t="shared" si="13"/>
        <v>7.230508279637615E-4</v>
      </c>
      <c r="AA205" s="29">
        <f t="shared" si="14"/>
        <v>5.3785691877941889E-2</v>
      </c>
      <c r="AB205" s="17">
        <f t="shared" si="15"/>
        <v>232</v>
      </c>
      <c r="AC205" s="23">
        <f>X205</f>
        <v>58.356879402523695</v>
      </c>
      <c r="AD205" s="17">
        <f>AA205*$AA$2</f>
        <v>342.66864295436778</v>
      </c>
    </row>
    <row r="206" spans="21:30" x14ac:dyDescent="0.25">
      <c r="U206" s="18">
        <v>177.54050000000001</v>
      </c>
      <c r="V206" s="17">
        <v>-38.275599999999997</v>
      </c>
      <c r="W206" s="17" t="s">
        <v>308</v>
      </c>
      <c r="X206" s="23">
        <f t="shared" si="16"/>
        <v>192.40453636625836</v>
      </c>
      <c r="Y206" s="101">
        <v>3274.7252089537174</v>
      </c>
      <c r="Z206" s="43">
        <f t="shared" si="13"/>
        <v>4.8378379649762263E-4</v>
      </c>
      <c r="AA206" s="29">
        <f t="shared" si="14"/>
        <v>4.3993719198111181E-2</v>
      </c>
      <c r="AB206" s="17">
        <f t="shared" si="15"/>
        <v>162</v>
      </c>
      <c r="AC206" s="23">
        <f>X206</f>
        <v>192.40453636625836</v>
      </c>
      <c r="AD206" s="17">
        <f>AA206*$AA$2</f>
        <v>280.28398501116635</v>
      </c>
    </row>
    <row r="207" spans="21:30" x14ac:dyDescent="0.25">
      <c r="U207" s="18">
        <v>175.339</v>
      </c>
      <c r="V207" s="17">
        <v>-40.536000000000001</v>
      </c>
      <c r="W207" s="17" t="s">
        <v>309</v>
      </c>
      <c r="X207" s="23">
        <f t="shared" si="16"/>
        <v>62.217622443117257</v>
      </c>
      <c r="Y207" s="101">
        <v>1058.9439339818557</v>
      </c>
      <c r="Z207" s="43">
        <f t="shared" si="13"/>
        <v>9.615196916543424E-4</v>
      </c>
      <c r="AA207" s="29">
        <f t="shared" si="14"/>
        <v>6.2026704673361945E-2</v>
      </c>
      <c r="AB207" s="17">
        <f t="shared" si="15"/>
        <v>278</v>
      </c>
      <c r="AC207" s="23">
        <f>X207</f>
        <v>62.217622443117257</v>
      </c>
      <c r="AD207" s="17">
        <f>AA207*$AA$2</f>
        <v>395.17213547398893</v>
      </c>
    </row>
    <row r="208" spans="21:30" x14ac:dyDescent="0.25">
      <c r="U208" s="18">
        <v>175.64</v>
      </c>
      <c r="V208" s="17">
        <v>-40.722999999999999</v>
      </c>
      <c r="W208" s="17" t="s">
        <v>310</v>
      </c>
      <c r="X208" s="23">
        <f t="shared" si="16"/>
        <v>196.30627163986424</v>
      </c>
      <c r="Y208" s="101">
        <v>3341.1327433104893</v>
      </c>
      <c r="Z208" s="43">
        <f t="shared" si="13"/>
        <v>1.08399899141974E-3</v>
      </c>
      <c r="AA208" s="29">
        <f t="shared" si="14"/>
        <v>6.586018228422523E-2</v>
      </c>
      <c r="AB208" s="17">
        <f t="shared" si="15"/>
        <v>292</v>
      </c>
      <c r="AC208" s="23">
        <f>X208</f>
        <v>196.30627163986424</v>
      </c>
      <c r="AD208" s="17">
        <f>AA208*$AA$2</f>
        <v>419.59522133279893</v>
      </c>
    </row>
    <row r="209" spans="21:30" x14ac:dyDescent="0.25">
      <c r="U209" s="18">
        <v>175.142</v>
      </c>
      <c r="V209" s="17">
        <v>-38.033000000000001</v>
      </c>
      <c r="W209" s="17" t="s">
        <v>311</v>
      </c>
      <c r="X209" s="23">
        <f t="shared" si="16"/>
        <v>226.84799579755975</v>
      </c>
      <c r="Y209" s="101">
        <v>3860.9528884744668</v>
      </c>
      <c r="Z209" s="43">
        <f t="shared" si="13"/>
        <v>8.5970801851755749E-5</v>
      </c>
      <c r="AA209" s="29">
        <f t="shared" si="14"/>
        <v>1.8544353925042938E-2</v>
      </c>
      <c r="AB209" s="17">
        <f t="shared" si="15"/>
        <v>60</v>
      </c>
      <c r="AC209" s="23">
        <f>X209</f>
        <v>226.84799579755975</v>
      </c>
      <c r="AD209" s="17">
        <f>AA209*$AA$2</f>
        <v>118.14607885644855</v>
      </c>
    </row>
    <row r="210" spans="21:30" x14ac:dyDescent="0.25">
      <c r="U210" s="18">
        <v>176.56299999999999</v>
      </c>
      <c r="V210" s="17">
        <v>-39.982999999999997</v>
      </c>
      <c r="W210" s="17" t="s">
        <v>312</v>
      </c>
      <c r="X210" s="23">
        <f t="shared" si="16"/>
        <v>45.766094395527226</v>
      </c>
      <c r="Y210" s="101">
        <v>778.9389266118734</v>
      </c>
      <c r="Z210" s="43">
        <f t="shared" si="13"/>
        <v>8.204995105893356E-4</v>
      </c>
      <c r="AA210" s="29">
        <f t="shared" si="14"/>
        <v>5.7296562386365678E-2</v>
      </c>
      <c r="AB210" s="17">
        <f t="shared" si="15"/>
        <v>257</v>
      </c>
      <c r="AC210" s="23">
        <f>X210</f>
        <v>45.766094395527226</v>
      </c>
      <c r="AD210" s="17">
        <f>AA210*$AA$2</f>
        <v>365.03639896353576</v>
      </c>
    </row>
    <row r="211" spans="21:30" x14ac:dyDescent="0.25">
      <c r="U211" s="18">
        <v>175.28299999999999</v>
      </c>
      <c r="V211" s="17">
        <v>-40.686</v>
      </c>
      <c r="W211" s="17" t="s">
        <v>313</v>
      </c>
      <c r="X211" s="23">
        <f t="shared" si="16"/>
        <v>107.18577749039125</v>
      </c>
      <c r="Y211" s="101">
        <v>1824.3019328864589</v>
      </c>
      <c r="Z211" s="43">
        <f t="shared" si="13"/>
        <v>1.0410494753796285E-3</v>
      </c>
      <c r="AA211" s="29">
        <f t="shared" si="14"/>
        <v>6.4541798469907014E-2</v>
      </c>
      <c r="AB211" s="17">
        <f t="shared" si="15"/>
        <v>288</v>
      </c>
      <c r="AC211" s="23">
        <f>X211</f>
        <v>107.18577749039125</v>
      </c>
      <c r="AD211" s="17">
        <f>AA211*$AA$2</f>
        <v>411.19579805177756</v>
      </c>
    </row>
    <row r="212" spans="21:30" x14ac:dyDescent="0.25">
      <c r="U212" s="18">
        <v>176.911</v>
      </c>
      <c r="V212" s="17">
        <v>-39.500999999999998</v>
      </c>
      <c r="W212" s="17" t="s">
        <v>314</v>
      </c>
      <c r="X212" s="23">
        <f t="shared" si="16"/>
        <v>43.061421295323719</v>
      </c>
      <c r="Y212" s="101">
        <v>732.90539044640968</v>
      </c>
      <c r="Z212" s="43">
        <f t="shared" si="13"/>
        <v>6.8452024405161202E-4</v>
      </c>
      <c r="AA212" s="29">
        <f t="shared" si="14"/>
        <v>5.2332647187751671E-2</v>
      </c>
      <c r="AB212" s="17">
        <f t="shared" si="15"/>
        <v>221</v>
      </c>
      <c r="AC212" s="23">
        <f>X212</f>
        <v>43.061421295323719</v>
      </c>
      <c r="AD212" s="17">
        <f>AA212*$AA$2</f>
        <v>333.4112952331659</v>
      </c>
    </row>
    <row r="213" spans="21:30" x14ac:dyDescent="0.25">
      <c r="U213" s="18">
        <v>174.08199999999999</v>
      </c>
      <c r="V213" s="17">
        <v>-39.070999999999998</v>
      </c>
      <c r="W213" s="17" t="s">
        <v>315</v>
      </c>
      <c r="X213" s="23">
        <f t="shared" si="16"/>
        <v>138.68608866864258</v>
      </c>
      <c r="Y213" s="101">
        <v>2360.4372291402965</v>
      </c>
      <c r="Z213" s="43">
        <f t="shared" si="13"/>
        <v>3.4762328810647246E-4</v>
      </c>
      <c r="AA213" s="29">
        <f t="shared" si="14"/>
        <v>3.7291477644431421E-2</v>
      </c>
      <c r="AB213" s="17">
        <f t="shared" si="15"/>
        <v>136</v>
      </c>
      <c r="AC213" s="23">
        <f>X213</f>
        <v>138.68608866864258</v>
      </c>
      <c r="AD213" s="17">
        <f>AA213*$AA$2</f>
        <v>237.5840040726726</v>
      </c>
    </row>
    <row r="214" spans="21:30" x14ac:dyDescent="0.25">
      <c r="U214" s="18">
        <v>175.53649999999999</v>
      </c>
      <c r="V214" s="17">
        <v>-39.995600000000003</v>
      </c>
      <c r="W214" s="17" t="s">
        <v>316</v>
      </c>
      <c r="X214" s="23">
        <f t="shared" si="16"/>
        <v>60.532143805909215</v>
      </c>
      <c r="Y214" s="101">
        <v>1030.2570875765748</v>
      </c>
      <c r="Z214" s="43">
        <f t="shared" si="13"/>
        <v>7.0558770178532617E-4</v>
      </c>
      <c r="AA214" s="29">
        <f t="shared" si="14"/>
        <v>5.3132051178111137E-2</v>
      </c>
      <c r="AB214" s="17">
        <f t="shared" si="15"/>
        <v>228</v>
      </c>
      <c r="AC214" s="23">
        <f>X214</f>
        <v>60.532143805909215</v>
      </c>
      <c r="AD214" s="17">
        <f>AA214*$AA$2</f>
        <v>338.50429805574606</v>
      </c>
    </row>
    <row r="215" spans="21:30" x14ac:dyDescent="0.25">
      <c r="U215" s="18">
        <v>175.23220000000001</v>
      </c>
      <c r="V215" s="17">
        <v>-37.889499999999998</v>
      </c>
      <c r="W215" s="17" t="s">
        <v>317</v>
      </c>
      <c r="X215" s="23">
        <f t="shared" si="16"/>
        <v>95.648334130862182</v>
      </c>
      <c r="Y215" s="101">
        <v>1627.9346469072743</v>
      </c>
      <c r="Z215" s="43">
        <f t="shared" si="13"/>
        <v>6.8600459463181762E-5</v>
      </c>
      <c r="AA215" s="29">
        <f t="shared" si="14"/>
        <v>1.6565268267664541E-2</v>
      </c>
      <c r="AB215" s="17">
        <f t="shared" si="15"/>
        <v>48</v>
      </c>
      <c r="AC215" s="23">
        <f>X215</f>
        <v>95.648334130862182</v>
      </c>
      <c r="AD215" s="17">
        <f>AA215*$AA$2</f>
        <v>105.5373241332908</v>
      </c>
    </row>
    <row r="216" spans="21:30" x14ac:dyDescent="0.25">
      <c r="U216" s="18">
        <v>176.16399999999999</v>
      </c>
      <c r="V216" s="17">
        <v>-38.369</v>
      </c>
      <c r="W216" s="17" t="s">
        <v>318</v>
      </c>
      <c r="X216" s="23">
        <f t="shared" si="16"/>
        <v>86.244809807323321</v>
      </c>
      <c r="Y216" s="101">
        <v>1467.8866629206429</v>
      </c>
      <c r="Z216" s="43">
        <f t="shared" si="13"/>
        <v>2.3121354955096091E-4</v>
      </c>
      <c r="AA216" s="29">
        <f t="shared" si="14"/>
        <v>3.0412587634107102E-2</v>
      </c>
      <c r="AB216" s="17">
        <f t="shared" si="15"/>
        <v>108</v>
      </c>
      <c r="AC216" s="23">
        <f>X216</f>
        <v>86.244809807323321</v>
      </c>
      <c r="AD216" s="17">
        <f>AA216*$AA$2</f>
        <v>193.75859581689633</v>
      </c>
    </row>
    <row r="217" spans="21:30" x14ac:dyDescent="0.25">
      <c r="U217" s="18">
        <v>176.15899999999999</v>
      </c>
      <c r="V217" s="17">
        <v>-40.055</v>
      </c>
      <c r="W217" s="17" t="s">
        <v>319</v>
      </c>
      <c r="X217" s="23">
        <f t="shared" si="16"/>
        <v>138.14218980002144</v>
      </c>
      <c r="Y217" s="101">
        <v>2351.180070396365</v>
      </c>
      <c r="Z217" s="43">
        <f t="shared" si="13"/>
        <v>7.9421996175409659E-4</v>
      </c>
      <c r="AA217" s="29">
        <f t="shared" si="14"/>
        <v>5.6371280370261866E-2</v>
      </c>
      <c r="AB217" s="17">
        <f t="shared" si="15"/>
        <v>252</v>
      </c>
      <c r="AC217" s="23">
        <f>X217</f>
        <v>138.14218980002144</v>
      </c>
      <c r="AD217" s="17">
        <f>AA217*$AA$2</f>
        <v>359.14142723893832</v>
      </c>
    </row>
    <row r="218" spans="21:30" x14ac:dyDescent="0.25">
      <c r="U218" s="18">
        <v>175.68199999999999</v>
      </c>
      <c r="V218" s="17">
        <v>-41.216000000000001</v>
      </c>
      <c r="W218" s="17" t="s">
        <v>320</v>
      </c>
      <c r="X218" s="23">
        <f t="shared" si="16"/>
        <v>69.795285588410991</v>
      </c>
      <c r="Y218" s="101">
        <v>1187.9157607147552</v>
      </c>
      <c r="Z218" s="43">
        <f t="shared" si="13"/>
        <v>1.3843186760891467E-3</v>
      </c>
      <c r="AA218" s="29">
        <f t="shared" si="14"/>
        <v>7.44300457482375E-2</v>
      </c>
      <c r="AB218" s="17">
        <f t="shared" si="15"/>
        <v>339</v>
      </c>
      <c r="AC218" s="23">
        <f>X218</f>
        <v>69.795285588410991</v>
      </c>
      <c r="AD218" s="17">
        <f>AA218*$AA$2</f>
        <v>474.19382146202111</v>
      </c>
    </row>
    <row r="219" spans="21:30" x14ac:dyDescent="0.25">
      <c r="U219" s="18">
        <v>176.7234</v>
      </c>
      <c r="V219" s="17">
        <v>-39.653799999999997</v>
      </c>
      <c r="W219" s="17" t="s">
        <v>321</v>
      </c>
      <c r="X219" s="23">
        <f t="shared" si="16"/>
        <v>36.587974004308684</v>
      </c>
      <c r="Y219" s="101">
        <v>622.72731755333382</v>
      </c>
      <c r="Z219" s="43">
        <f t="shared" si="13"/>
        <v>7.0820197660328142E-4</v>
      </c>
      <c r="AA219" s="29">
        <f t="shared" si="14"/>
        <v>5.3230413228718798E-2</v>
      </c>
      <c r="AB219" s="17">
        <f t="shared" si="15"/>
        <v>229</v>
      </c>
      <c r="AC219" s="23">
        <f>X219</f>
        <v>36.587974004308684</v>
      </c>
      <c r="AD219" s="17">
        <f>AA219*$AA$2</f>
        <v>339.13096268016744</v>
      </c>
    </row>
    <row r="220" spans="21:30" x14ac:dyDescent="0.25">
      <c r="U220" s="18">
        <v>175.88499999999999</v>
      </c>
      <c r="V220" s="17">
        <v>-41.04</v>
      </c>
      <c r="W220" s="17" t="s">
        <v>322</v>
      </c>
      <c r="X220" s="23">
        <f t="shared" si="16"/>
        <v>70.843788512354294</v>
      </c>
      <c r="Y220" s="101">
        <v>1205.76128048027</v>
      </c>
      <c r="Z220" s="43">
        <f t="shared" si="13"/>
        <v>1.2925972758012186E-3</v>
      </c>
      <c r="AA220" s="29">
        <f t="shared" si="14"/>
        <v>7.1920917568388504E-2</v>
      </c>
      <c r="AB220" s="17">
        <f t="shared" si="15"/>
        <v>315</v>
      </c>
      <c r="AC220" s="23">
        <f>X220</f>
        <v>70.843788512354294</v>
      </c>
      <c r="AD220" s="17">
        <f>AA220*$AA$2</f>
        <v>458.20816582820316</v>
      </c>
    </row>
    <row r="221" spans="21:30" x14ac:dyDescent="0.25">
      <c r="U221" s="18">
        <v>176.16800000000001</v>
      </c>
      <c r="V221" s="17">
        <v>-38.066899999999997</v>
      </c>
      <c r="W221" s="17" t="s">
        <v>323</v>
      </c>
      <c r="X221" s="23">
        <f t="shared" si="16"/>
        <v>161.19110364436983</v>
      </c>
      <c r="Y221" s="101">
        <v>2743.4725840271744</v>
      </c>
      <c r="Z221" s="43">
        <f t="shared" si="13"/>
        <v>1.764522448196075E-4</v>
      </c>
      <c r="AA221" s="29">
        <f t="shared" si="14"/>
        <v>2.6567847053256998E-2</v>
      </c>
      <c r="AB221" s="17">
        <f t="shared" si="15"/>
        <v>92</v>
      </c>
      <c r="AC221" s="23">
        <f>X221</f>
        <v>161.19110364436983</v>
      </c>
      <c r="AD221" s="17">
        <f>AA221*$AA$2</f>
        <v>169.26375357630033</v>
      </c>
    </row>
    <row r="222" spans="21:30" x14ac:dyDescent="0.25">
      <c r="U222" s="18">
        <v>175.08600000000001</v>
      </c>
      <c r="V222" s="17">
        <v>-38.076000000000001</v>
      </c>
      <c r="W222" s="17" t="s">
        <v>324</v>
      </c>
      <c r="X222" s="23">
        <f t="shared" si="16"/>
        <v>206.38307299905844</v>
      </c>
      <c r="Y222" s="101">
        <v>3512.6399024439747</v>
      </c>
      <c r="Z222" s="43">
        <f t="shared" si="13"/>
        <v>9.1075942353352338E-5</v>
      </c>
      <c r="AA222" s="29">
        <f t="shared" si="14"/>
        <v>1.9087033025600313E-2</v>
      </c>
      <c r="AB222" s="17">
        <f t="shared" si="15"/>
        <v>62</v>
      </c>
      <c r="AC222" s="23">
        <f>X222</f>
        <v>206.38307299905844</v>
      </c>
      <c r="AD222" s="17">
        <f>AA222*$AA$2</f>
        <v>121.6034874060996</v>
      </c>
    </row>
    <row r="223" spans="21:30" x14ac:dyDescent="0.25">
      <c r="U223" s="18">
        <v>175.37299999999999</v>
      </c>
      <c r="V223" s="17">
        <v>-40.201000000000001</v>
      </c>
      <c r="W223" s="17" t="s">
        <v>325</v>
      </c>
      <c r="X223" s="23">
        <f t="shared" si="16"/>
        <v>49.761395405277739</v>
      </c>
      <c r="Y223" s="101">
        <v>846.93894979782715</v>
      </c>
      <c r="Z223" s="43">
        <f t="shared" si="13"/>
        <v>7.9202063672842036E-4</v>
      </c>
      <c r="AA223" s="29">
        <f t="shared" si="14"/>
        <v>5.6293154965605802E-2</v>
      </c>
      <c r="AB223" s="17">
        <f t="shared" si="15"/>
        <v>250</v>
      </c>
      <c r="AC223" s="23">
        <f>X223</f>
        <v>49.761395405277739</v>
      </c>
      <c r="AD223" s="17">
        <f>AA223*$AA$2</f>
        <v>358.64369028587458</v>
      </c>
    </row>
    <row r="224" spans="21:30" x14ac:dyDescent="0.25">
      <c r="U224" s="18">
        <v>176.08799999999999</v>
      </c>
      <c r="V224" s="17">
        <v>-38.411999999999999</v>
      </c>
      <c r="W224" s="17" t="s">
        <v>326</v>
      </c>
      <c r="X224" s="23">
        <f t="shared" si="16"/>
        <v>86.416443215713329</v>
      </c>
      <c r="Y224" s="101">
        <v>1470.8078635314407</v>
      </c>
      <c r="Z224" s="43">
        <f t="shared" si="13"/>
        <v>2.3052767979148849E-4</v>
      </c>
      <c r="AA224" s="29">
        <f t="shared" si="14"/>
        <v>3.0367442849657613E-2</v>
      </c>
      <c r="AB224" s="17">
        <f t="shared" si="15"/>
        <v>107</v>
      </c>
      <c r="AC224" s="23">
        <f>X224</f>
        <v>86.416443215713329</v>
      </c>
      <c r="AD224" s="17">
        <f>AA224*$AA$2</f>
        <v>193.47097839516866</v>
      </c>
    </row>
    <row r="225" spans="21:30" x14ac:dyDescent="0.25">
      <c r="U225" s="18">
        <v>174.77199999999999</v>
      </c>
      <c r="V225" s="17">
        <v>-41.170999999999999</v>
      </c>
      <c r="W225" s="17" t="s">
        <v>327</v>
      </c>
      <c r="X225" s="23">
        <f t="shared" si="16"/>
        <v>64.122136519932155</v>
      </c>
      <c r="Y225" s="101">
        <v>1091.3587635692452</v>
      </c>
      <c r="Z225" s="43">
        <f t="shared" si="13"/>
        <v>1.3191671998480925E-3</v>
      </c>
      <c r="AA225" s="29">
        <f t="shared" si="14"/>
        <v>7.2656663167842889E-2</v>
      </c>
      <c r="AB225" s="17">
        <f t="shared" si="15"/>
        <v>324</v>
      </c>
      <c r="AC225" s="23">
        <f>X225</f>
        <v>64.122136519932155</v>
      </c>
      <c r="AD225" s="17">
        <f>AA225*$AA$2</f>
        <v>462.89560104232703</v>
      </c>
    </row>
    <row r="226" spans="21:30" x14ac:dyDescent="0.25">
      <c r="U226" s="18">
        <v>176.34649999999999</v>
      </c>
      <c r="V226" s="17">
        <v>-38.021000000000001</v>
      </c>
      <c r="W226" s="17" t="s">
        <v>328</v>
      </c>
      <c r="X226" s="23">
        <f t="shared" si="16"/>
        <v>172.91409245232742</v>
      </c>
      <c r="Y226" s="101">
        <v>2942.9978535386126</v>
      </c>
      <c r="Z226" s="43">
        <f t="shared" si="13"/>
        <v>1.9438205208601819E-4</v>
      </c>
      <c r="AA226" s="29">
        <f t="shared" si="14"/>
        <v>2.7885096247705281E-2</v>
      </c>
      <c r="AB226" s="17">
        <f t="shared" si="15"/>
        <v>99</v>
      </c>
      <c r="AC226" s="23">
        <f>X226</f>
        <v>172.91409245232742</v>
      </c>
      <c r="AD226" s="17">
        <f>AA226*$AA$2</f>
        <v>177.65594819413036</v>
      </c>
    </row>
    <row r="227" spans="21:30" x14ac:dyDescent="0.25">
      <c r="U227" s="18">
        <v>175.18600000000001</v>
      </c>
      <c r="V227" s="17">
        <v>-39.924999999999997</v>
      </c>
      <c r="W227" s="17" t="s">
        <v>329</v>
      </c>
      <c r="X227" s="23">
        <f t="shared" si="16"/>
        <v>63.494708272365408</v>
      </c>
      <c r="Y227" s="101">
        <v>1080.6799347956592</v>
      </c>
      <c r="Z227" s="43">
        <f t="shared" si="13"/>
        <v>6.5516603438280975E-4</v>
      </c>
      <c r="AA227" s="29">
        <f t="shared" si="14"/>
        <v>5.1198014228821719E-2</v>
      </c>
      <c r="AB227" s="17">
        <f t="shared" si="15"/>
        <v>212</v>
      </c>
      <c r="AC227" s="23">
        <f>X227</f>
        <v>63.494708272365408</v>
      </c>
      <c r="AD227" s="17">
        <f>AA227*$AA$2</f>
        <v>326.1825486518232</v>
      </c>
    </row>
    <row r="228" spans="21:30" x14ac:dyDescent="0.25">
      <c r="U228" s="18">
        <v>176.41059999999999</v>
      </c>
      <c r="V228" s="17">
        <v>-39.909100000000002</v>
      </c>
      <c r="W228" s="17" t="s">
        <v>330</v>
      </c>
      <c r="X228" s="23">
        <f t="shared" si="16"/>
        <v>51.08616549220158</v>
      </c>
      <c r="Y228" s="101">
        <v>869.48653667727092</v>
      </c>
      <c r="Z228" s="43">
        <f t="shared" si="13"/>
        <v>7.6346379751922907E-4</v>
      </c>
      <c r="AA228" s="29">
        <f t="shared" si="14"/>
        <v>5.5268731448931775E-2</v>
      </c>
      <c r="AB228" s="17">
        <f t="shared" si="15"/>
        <v>244</v>
      </c>
      <c r="AC228" s="23">
        <f>X228</f>
        <v>51.08616549220158</v>
      </c>
      <c r="AD228" s="17">
        <f>AA228*$AA$2</f>
        <v>352.11708806114433</v>
      </c>
    </row>
    <row r="229" spans="21:30" x14ac:dyDescent="0.25">
      <c r="U229" s="18">
        <v>175.46440000000001</v>
      </c>
      <c r="V229" s="17">
        <v>-40.440300000000001</v>
      </c>
      <c r="W229" s="17" t="s">
        <v>331</v>
      </c>
      <c r="X229" s="23">
        <f t="shared" si="16"/>
        <v>58.58158538879686</v>
      </c>
      <c r="Y229" s="101">
        <v>997.05858331732247</v>
      </c>
      <c r="Z229" s="43">
        <f t="shared" si="13"/>
        <v>9.1796138754721189E-4</v>
      </c>
      <c r="AA229" s="29">
        <f t="shared" si="14"/>
        <v>6.0605029808203016E-2</v>
      </c>
      <c r="AB229" s="17">
        <f t="shared" si="15"/>
        <v>272</v>
      </c>
      <c r="AC229" s="23">
        <f>X229</f>
        <v>58.58158538879686</v>
      </c>
      <c r="AD229" s="17">
        <f>AA229*$AA$2</f>
        <v>386.11464490806139</v>
      </c>
    </row>
    <row r="230" spans="21:30" x14ac:dyDescent="0.25">
      <c r="U230" s="18">
        <v>177.28710000000001</v>
      </c>
      <c r="V230" s="17">
        <v>-38.006399999999999</v>
      </c>
      <c r="W230" s="17" t="s">
        <v>332</v>
      </c>
      <c r="X230" s="23">
        <f t="shared" si="16"/>
        <v>94.494521072853132</v>
      </c>
      <c r="Y230" s="101">
        <v>1608.2967486599603</v>
      </c>
      <c r="Z230" s="43">
        <f t="shared" si="13"/>
        <v>3.749455523167743E-4</v>
      </c>
      <c r="AA230" s="29">
        <f t="shared" si="14"/>
        <v>3.872944218958068E-2</v>
      </c>
      <c r="AB230" s="17">
        <f t="shared" si="15"/>
        <v>144</v>
      </c>
      <c r="AC230" s="23">
        <f>X230</f>
        <v>94.494521072853132</v>
      </c>
      <c r="AD230" s="17">
        <f>AA230*$AA$2</f>
        <v>246.74527618981853</v>
      </c>
    </row>
    <row r="231" spans="21:30" x14ac:dyDescent="0.25">
      <c r="U231" s="18">
        <v>176.9975</v>
      </c>
      <c r="V231" s="17">
        <v>-38.0914</v>
      </c>
      <c r="W231" s="17" t="s">
        <v>333</v>
      </c>
      <c r="X231" s="23">
        <f t="shared" si="16"/>
        <v>121.80126255030443</v>
      </c>
      <c r="Y231" s="101">
        <v>2073.0574886061813</v>
      </c>
      <c r="Z231" s="43">
        <f t="shared" si="13"/>
        <v>3.2284548994879566E-4</v>
      </c>
      <c r="AA231" s="29">
        <f t="shared" si="14"/>
        <v>3.5937737213262287E-2</v>
      </c>
      <c r="AB231" s="17">
        <f t="shared" si="15"/>
        <v>128</v>
      </c>
      <c r="AC231" s="23">
        <f>X231</f>
        <v>121.80126255030443</v>
      </c>
      <c r="AD231" s="17">
        <f>AA231*$AA$2</f>
        <v>228.95932378569404</v>
      </c>
    </row>
    <row r="232" spans="21:30" x14ac:dyDescent="0.25">
      <c r="U232" s="18">
        <v>176.13910000000001</v>
      </c>
      <c r="V232" s="17">
        <v>-37.7697</v>
      </c>
      <c r="W232" s="17" t="s">
        <v>334</v>
      </c>
      <c r="X232" s="23">
        <f t="shared" si="16"/>
        <v>138.7367218330082</v>
      </c>
      <c r="Y232" s="101">
        <v>2361.2990055977998</v>
      </c>
      <c r="Z232" s="43">
        <f t="shared" si="13"/>
        <v>1.3182963594682932E-4</v>
      </c>
      <c r="AA232" s="29">
        <f t="shared" si="14"/>
        <v>2.2963922084156606E-2</v>
      </c>
      <c r="AB232" s="17">
        <f t="shared" si="15"/>
        <v>77</v>
      </c>
      <c r="AC232" s="23">
        <f>X232</f>
        <v>138.7367218330082</v>
      </c>
      <c r="AD232" s="17">
        <f>AA232*$AA$2</f>
        <v>146.30314759816173</v>
      </c>
    </row>
    <row r="233" spans="21:30" x14ac:dyDescent="0.25">
      <c r="U233" s="18">
        <v>177.62469999999999</v>
      </c>
      <c r="V233" s="17">
        <v>-38.4467</v>
      </c>
      <c r="W233" s="17" t="s">
        <v>335</v>
      </c>
      <c r="X233" s="23">
        <f t="shared" si="16"/>
        <v>88.777615007838648</v>
      </c>
      <c r="Y233" s="101">
        <v>1510.9950074334138</v>
      </c>
      <c r="Z233" s="43">
        <f t="shared" si="13"/>
        <v>5.4058748084546797E-4</v>
      </c>
      <c r="AA233" s="29">
        <f t="shared" si="14"/>
        <v>4.6505265101854668E-2</v>
      </c>
      <c r="AB233" s="17">
        <f t="shared" si="15"/>
        <v>176</v>
      </c>
      <c r="AC233" s="23">
        <f>X233</f>
        <v>88.777615007838648</v>
      </c>
      <c r="AD233" s="17">
        <f>AA233*$AA$2</f>
        <v>296.28504396391611</v>
      </c>
    </row>
    <row r="234" spans="21:30" x14ac:dyDescent="0.25">
      <c r="U234" s="18">
        <v>175.23400000000001</v>
      </c>
      <c r="V234" s="17">
        <v>-38.218000000000004</v>
      </c>
      <c r="W234" s="17" t="s">
        <v>336</v>
      </c>
      <c r="X234" s="23">
        <f t="shared" si="16"/>
        <v>110.19666112078013</v>
      </c>
      <c r="Y234" s="101">
        <v>1875.5471722756779</v>
      </c>
      <c r="Z234" s="43">
        <f t="shared" si="13"/>
        <v>1.209490849731853E-4</v>
      </c>
      <c r="AA234" s="29">
        <f t="shared" si="14"/>
        <v>2.1995814284977811E-2</v>
      </c>
      <c r="AB234" s="17">
        <f t="shared" si="15"/>
        <v>71</v>
      </c>
      <c r="AC234" s="23">
        <f>X234</f>
        <v>110.19666112078013</v>
      </c>
      <c r="AD234" s="17">
        <f>AA234*$AA$2</f>
        <v>140.13533280959362</v>
      </c>
    </row>
    <row r="235" spans="21:30" x14ac:dyDescent="0.25">
      <c r="U235" s="18">
        <v>175.19399999999999</v>
      </c>
      <c r="V235" s="17">
        <v>-38.158999999999999</v>
      </c>
      <c r="W235" s="17" t="s">
        <v>337</v>
      </c>
      <c r="X235" s="23">
        <f t="shared" si="16"/>
        <v>114.72581471270968</v>
      </c>
      <c r="Y235" s="101">
        <v>1952.6333664103188</v>
      </c>
      <c r="Z235" s="43">
        <f t="shared" si="13"/>
        <v>1.0872326556965686E-4</v>
      </c>
      <c r="AA235" s="29">
        <f t="shared" si="14"/>
        <v>2.0854467727337771E-2</v>
      </c>
      <c r="AB235" s="17">
        <f t="shared" si="15"/>
        <v>67</v>
      </c>
      <c r="AC235" s="23">
        <f>X235</f>
        <v>114.72581471270968</v>
      </c>
      <c r="AD235" s="17">
        <f>AA235*$AA$2</f>
        <v>132.86381389086895</v>
      </c>
    </row>
    <row r="236" spans="21:30" x14ac:dyDescent="0.25">
      <c r="U236" s="18">
        <v>175.37700000000001</v>
      </c>
      <c r="V236" s="17">
        <v>-38.985999999999997</v>
      </c>
      <c r="W236" s="17" t="s">
        <v>338</v>
      </c>
      <c r="X236" s="23">
        <f t="shared" si="16"/>
        <v>150.57837438001283</v>
      </c>
      <c r="Y236" s="101">
        <v>2562.8439319478184</v>
      </c>
      <c r="Z236" s="43">
        <f t="shared" si="13"/>
        <v>3.1425284050539234E-4</v>
      </c>
      <c r="AA236" s="29">
        <f t="shared" si="14"/>
        <v>3.5456213238655353E-2</v>
      </c>
      <c r="AB236" s="17">
        <f t="shared" si="15"/>
        <v>126</v>
      </c>
      <c r="AC236" s="23">
        <f>X236</f>
        <v>150.57837438001283</v>
      </c>
      <c r="AD236" s="17">
        <f>AA236*$AA$2</f>
        <v>225.89153454347326</v>
      </c>
    </row>
    <row r="237" spans="21:30" x14ac:dyDescent="0.25">
      <c r="U237" s="18">
        <v>175.37270000000001</v>
      </c>
      <c r="V237" s="17">
        <v>-38.997500000000002</v>
      </c>
      <c r="W237" s="17" t="s">
        <v>339</v>
      </c>
      <c r="X237" s="23">
        <f t="shared" si="16"/>
        <v>172.99612309679446</v>
      </c>
      <c r="Y237" s="101">
        <v>2944.3940151074416</v>
      </c>
      <c r="Z237" s="43">
        <f t="shared" si="13"/>
        <v>3.1748571089438887E-4</v>
      </c>
      <c r="AA237" s="29">
        <f t="shared" si="14"/>
        <v>3.5638143365984087E-2</v>
      </c>
      <c r="AB237" s="17">
        <f t="shared" si="15"/>
        <v>127</v>
      </c>
      <c r="AC237" s="23">
        <f>X237</f>
        <v>172.99612309679446</v>
      </c>
      <c r="AD237" s="17">
        <f>AA237*$AA$2</f>
        <v>227.05061138468463</v>
      </c>
    </row>
    <row r="238" spans="21:30" x14ac:dyDescent="0.25">
      <c r="U238" s="18">
        <v>174.858</v>
      </c>
      <c r="V238" s="17">
        <v>-38.154000000000003</v>
      </c>
      <c r="W238" s="17" t="s">
        <v>340</v>
      </c>
      <c r="X238" s="23">
        <f t="shared" si="16"/>
        <v>139.11667616068152</v>
      </c>
      <c r="Y238" s="101">
        <v>2367.7658282547995</v>
      </c>
      <c r="Z238" s="43">
        <f t="shared" si="13"/>
        <v>1.0022360365657593E-4</v>
      </c>
      <c r="AA238" s="29">
        <f t="shared" si="14"/>
        <v>2.0022682347025381E-2</v>
      </c>
      <c r="AB238" s="17">
        <f t="shared" si="15"/>
        <v>66</v>
      </c>
      <c r="AC238" s="23">
        <f>X238</f>
        <v>139.11667616068152</v>
      </c>
      <c r="AD238" s="17">
        <f>AA238*$AA$2</f>
        <v>127.5645092328987</v>
      </c>
    </row>
    <row r="239" spans="21:30" x14ac:dyDescent="0.25">
      <c r="U239" s="18">
        <v>175.33</v>
      </c>
      <c r="V239" s="17">
        <v>-39.892000000000003</v>
      </c>
      <c r="W239" s="17" t="s">
        <v>341</v>
      </c>
      <c r="X239" s="23">
        <f t="shared" si="16"/>
        <v>62.428244054586642</v>
      </c>
      <c r="Y239" s="101">
        <v>1062.5287138090646</v>
      </c>
      <c r="Z239" s="43">
        <f t="shared" si="13"/>
        <v>6.4690415425474549E-4</v>
      </c>
      <c r="AA239" s="29">
        <f t="shared" si="14"/>
        <v>5.0874107260870632E-2</v>
      </c>
      <c r="AB239" s="17">
        <f t="shared" si="15"/>
        <v>210</v>
      </c>
      <c r="AC239" s="23">
        <f>X239</f>
        <v>62.428244054586642</v>
      </c>
      <c r="AD239" s="17">
        <f>AA239*$AA$2</f>
        <v>324.11893735900679</v>
      </c>
    </row>
    <row r="240" spans="21:30" x14ac:dyDescent="0.25">
      <c r="U240" s="18">
        <v>174.98</v>
      </c>
      <c r="V240" s="17">
        <v>-41.018000000000001</v>
      </c>
      <c r="W240" s="17" t="s">
        <v>342</v>
      </c>
      <c r="X240" s="23">
        <f t="shared" si="16"/>
        <v>89.56959863104359</v>
      </c>
      <c r="Y240" s="101">
        <v>1524.4745687003619</v>
      </c>
      <c r="Z240" s="43">
        <f t="shared" si="13"/>
        <v>1.2256879860939713E-3</v>
      </c>
      <c r="AA240" s="29">
        <f t="shared" si="14"/>
        <v>7.0033965589626754E-2</v>
      </c>
      <c r="AB240" s="17">
        <f t="shared" si="15"/>
        <v>304</v>
      </c>
      <c r="AC240" s="23">
        <f>X240</f>
        <v>89.56959863104359</v>
      </c>
      <c r="AD240" s="17">
        <f>AA240*$AA$2</f>
        <v>446.18639477151203</v>
      </c>
    </row>
    <row r="241" spans="21:30" x14ac:dyDescent="0.25">
      <c r="U241" s="18">
        <v>175.72800000000001</v>
      </c>
      <c r="V241" s="17">
        <v>-39.957000000000001</v>
      </c>
      <c r="W241" s="17" t="s">
        <v>343</v>
      </c>
      <c r="X241" s="23">
        <f t="shared" si="16"/>
        <v>67.842872665387915</v>
      </c>
      <c r="Y241" s="101">
        <v>1154.6856927649023</v>
      </c>
      <c r="Z241" s="43">
        <f t="shared" si="13"/>
        <v>7.0321959275154125E-4</v>
      </c>
      <c r="AA241" s="29">
        <f t="shared" si="14"/>
        <v>5.3042793812835838E-2</v>
      </c>
      <c r="AB241" s="17">
        <f t="shared" si="15"/>
        <v>226</v>
      </c>
      <c r="AC241" s="23">
        <f>X241</f>
        <v>67.842872665387915</v>
      </c>
      <c r="AD241" s="17">
        <f>AA241*$AA$2</f>
        <v>337.93563938157712</v>
      </c>
    </row>
    <row r="242" spans="21:30" x14ac:dyDescent="0.25">
      <c r="U242" s="18">
        <v>174.98400000000001</v>
      </c>
      <c r="V242" s="17">
        <v>-40.906999999999996</v>
      </c>
      <c r="W242" s="17" t="s">
        <v>344</v>
      </c>
      <c r="X242" s="23">
        <f t="shared" si="16"/>
        <v>63.17699286761907</v>
      </c>
      <c r="Y242" s="101">
        <v>1075.2724186068765</v>
      </c>
      <c r="Z242" s="43">
        <f t="shared" si="13"/>
        <v>1.1589608181334292E-3</v>
      </c>
      <c r="AA242" s="29">
        <f t="shared" si="14"/>
        <v>6.810018576029378E-2</v>
      </c>
      <c r="AB242" s="17">
        <f t="shared" si="15"/>
        <v>299</v>
      </c>
      <c r="AC242" s="23">
        <f>X242</f>
        <v>63.17699286761907</v>
      </c>
      <c r="AD242" s="17">
        <f>AA242*$AA$2</f>
        <v>433.86628347883169</v>
      </c>
    </row>
    <row r="243" spans="21:30" x14ac:dyDescent="0.25">
      <c r="U243" s="18">
        <v>177.68899999999999</v>
      </c>
      <c r="V243" s="17">
        <v>-38.756</v>
      </c>
      <c r="W243" s="17" t="s">
        <v>345</v>
      </c>
      <c r="X243" s="23">
        <f t="shared" si="16"/>
        <v>140.14436319624102</v>
      </c>
      <c r="Y243" s="101">
        <v>2385.2570616000221</v>
      </c>
      <c r="Z243" s="43">
        <f t="shared" si="13"/>
        <v>6.3147173610137992E-4</v>
      </c>
      <c r="AA243" s="29">
        <f t="shared" si="14"/>
        <v>5.0263493700131535E-2</v>
      </c>
      <c r="AB243" s="17">
        <f t="shared" si="15"/>
        <v>206</v>
      </c>
      <c r="AC243" s="23">
        <f>X243</f>
        <v>140.14436319624102</v>
      </c>
      <c r="AD243" s="17">
        <f>AA243*$AA$2</f>
        <v>320.22871836353801</v>
      </c>
    </row>
    <row r="244" spans="21:30" x14ac:dyDescent="0.25">
      <c r="U244" s="18">
        <v>173.97479999999999</v>
      </c>
      <c r="V244" s="17">
        <v>-39.462600000000002</v>
      </c>
      <c r="W244" s="17" t="s">
        <v>346</v>
      </c>
      <c r="X244" s="23">
        <f t="shared" si="16"/>
        <v>98.060285680747029</v>
      </c>
      <c r="Y244" s="101">
        <v>1668.9860622863143</v>
      </c>
      <c r="Z244" s="43">
        <f t="shared" si="13"/>
        <v>4.8982789409359568E-4</v>
      </c>
      <c r="AA244" s="29">
        <f t="shared" si="14"/>
        <v>4.4267726036717442E-2</v>
      </c>
      <c r="AB244" s="17">
        <f t="shared" si="15"/>
        <v>163</v>
      </c>
      <c r="AC244" s="23">
        <f>X244</f>
        <v>98.060285680747029</v>
      </c>
      <c r="AD244" s="17">
        <f>AA244*$AA$2</f>
        <v>282.02968257992683</v>
      </c>
    </row>
    <row r="245" spans="21:30" x14ac:dyDescent="0.25">
      <c r="U245" s="18">
        <v>177.434</v>
      </c>
      <c r="V245" s="17">
        <v>-38.795000000000002</v>
      </c>
      <c r="W245" s="17" t="s">
        <v>347</v>
      </c>
      <c r="X245" s="23">
        <f t="shared" si="16"/>
        <v>118.01168634713206</v>
      </c>
      <c r="Y245" s="101">
        <v>2008.5589016281876</v>
      </c>
      <c r="Z245" s="43">
        <f t="shared" si="13"/>
        <v>5.7475087702134819E-4</v>
      </c>
      <c r="AA245" s="29">
        <f t="shared" si="14"/>
        <v>4.7952519168194534E-2</v>
      </c>
      <c r="AB245" s="17">
        <f t="shared" si="15"/>
        <v>189</v>
      </c>
      <c r="AC245" s="23">
        <f>X245</f>
        <v>118.01168634713206</v>
      </c>
      <c r="AD245" s="17">
        <f>AA245*$AA$2</f>
        <v>305.50549962056738</v>
      </c>
    </row>
    <row r="246" spans="21:30" x14ac:dyDescent="0.25">
      <c r="U246" s="18">
        <v>176.65700000000001</v>
      </c>
      <c r="V246" s="17">
        <v>-37.869999999999997</v>
      </c>
      <c r="W246" s="17" t="s">
        <v>348</v>
      </c>
      <c r="X246" s="23">
        <f t="shared" si="16"/>
        <v>96.282783564935272</v>
      </c>
      <c r="Y246" s="101">
        <v>1638.7329762751983</v>
      </c>
      <c r="Z246" s="43">
        <f t="shared" si="13"/>
        <v>2.2412477849094795E-4</v>
      </c>
      <c r="AA246" s="29">
        <f t="shared" si="14"/>
        <v>2.9942713602130879E-2</v>
      </c>
      <c r="AB246" s="17">
        <f t="shared" si="15"/>
        <v>104</v>
      </c>
      <c r="AC246" s="23">
        <f>X246</f>
        <v>96.282783564935272</v>
      </c>
      <c r="AD246" s="17">
        <f>AA246*$AA$2</f>
        <v>190.76502835917583</v>
      </c>
    </row>
    <row r="247" spans="21:30" x14ac:dyDescent="0.25">
      <c r="U247" s="18">
        <v>174.85</v>
      </c>
      <c r="V247" s="17">
        <v>-38.412999999999997</v>
      </c>
      <c r="W247" s="17" t="s">
        <v>349</v>
      </c>
      <c r="X247" s="23">
        <f t="shared" si="16"/>
        <v>277.21810215199145</v>
      </c>
      <c r="Y247" s="101">
        <v>4718.2520986268946</v>
      </c>
      <c r="Z247" s="43">
        <f t="shared" si="13"/>
        <v>1.5048072596379999E-4</v>
      </c>
      <c r="AA247" s="29">
        <f t="shared" si="14"/>
        <v>2.4534732500622432E-2</v>
      </c>
      <c r="AB247" s="17">
        <f t="shared" si="15"/>
        <v>83</v>
      </c>
      <c r="AC247" s="23">
        <f>X247</f>
        <v>277.21810215199145</v>
      </c>
      <c r="AD247" s="17">
        <f>AA247*$AA$2</f>
        <v>156.31078076146551</v>
      </c>
    </row>
    <row r="248" spans="21:30" x14ac:dyDescent="0.25">
      <c r="U248" s="18">
        <v>175.21</v>
      </c>
      <c r="V248" s="17">
        <v>-41.363999999999997</v>
      </c>
      <c r="W248" s="17" t="s">
        <v>350</v>
      </c>
      <c r="X248" s="23">
        <f t="shared" si="16"/>
        <v>72.401523815681657</v>
      </c>
      <c r="Y248" s="101">
        <v>1232.2739353429017</v>
      </c>
      <c r="Z248" s="43">
        <f t="shared" si="13"/>
        <v>1.452347717573077E-3</v>
      </c>
      <c r="AA248" s="29">
        <f t="shared" si="14"/>
        <v>7.6237821777057957E-2</v>
      </c>
      <c r="AB248" s="17">
        <f t="shared" si="15"/>
        <v>350</v>
      </c>
      <c r="AC248" s="23">
        <f>X248</f>
        <v>72.401523815681657</v>
      </c>
      <c r="AD248" s="17">
        <f>AA248*$AA$2</f>
        <v>485.71116254163627</v>
      </c>
    </row>
    <row r="249" spans="21:30" x14ac:dyDescent="0.25">
      <c r="U249" s="18">
        <v>175.86</v>
      </c>
      <c r="V249" s="17">
        <v>-40.127000000000002</v>
      </c>
      <c r="W249" s="17" t="s">
        <v>351</v>
      </c>
      <c r="X249" s="23">
        <f t="shared" si="16"/>
        <v>71.978260188682938</v>
      </c>
      <c r="Y249" s="101">
        <v>1225.0699884113835</v>
      </c>
      <c r="Z249" s="43">
        <f t="shared" si="13"/>
        <v>7.939757411879676E-4</v>
      </c>
      <c r="AA249" s="29">
        <f t="shared" si="14"/>
        <v>5.6362610397579345E-2</v>
      </c>
      <c r="AB249" s="17">
        <f t="shared" si="15"/>
        <v>251</v>
      </c>
      <c r="AC249" s="23">
        <f>X249</f>
        <v>71.978260188682938</v>
      </c>
      <c r="AD249" s="17">
        <f>AA249*$AA$2</f>
        <v>359.086190842978</v>
      </c>
    </row>
    <row r="250" spans="21:30" x14ac:dyDescent="0.25">
      <c r="U250" s="18">
        <v>175.66499999999999</v>
      </c>
      <c r="V250" s="17">
        <v>-37.805999999999997</v>
      </c>
      <c r="W250" s="17" t="s">
        <v>352</v>
      </c>
      <c r="X250" s="23">
        <f t="shared" si="16"/>
        <v>96.494591915600154</v>
      </c>
      <c r="Y250" s="101">
        <v>1642.3379544035145</v>
      </c>
      <c r="Z250" s="43">
        <f t="shared" si="13"/>
        <v>8.5377779323770752E-5</v>
      </c>
      <c r="AA250" s="29">
        <f t="shared" si="14"/>
        <v>1.8480282381264368E-2</v>
      </c>
      <c r="AB250" s="17">
        <f t="shared" si="15"/>
        <v>59</v>
      </c>
      <c r="AC250" s="23">
        <f>X250</f>
        <v>96.494591915600154</v>
      </c>
      <c r="AD250" s="17">
        <f>AA250*$AA$2</f>
        <v>117.73787905103529</v>
      </c>
    </row>
    <row r="251" spans="21:30" x14ac:dyDescent="0.25">
      <c r="U251" s="18">
        <v>176.63800000000001</v>
      </c>
      <c r="V251" s="17">
        <v>-39.825000000000003</v>
      </c>
      <c r="W251" s="17" t="s">
        <v>353</v>
      </c>
      <c r="X251" s="23">
        <f t="shared" si="16"/>
        <v>41.689177776077955</v>
      </c>
      <c r="Y251" s="101">
        <v>709.54980574884678</v>
      </c>
      <c r="Z251" s="43">
        <f t="shared" si="13"/>
        <v>7.6386948582885395E-4</v>
      </c>
      <c r="AA251" s="29">
        <f t="shared" si="14"/>
        <v>5.5283417548839885E-2</v>
      </c>
      <c r="AB251" s="17">
        <f t="shared" si="15"/>
        <v>245</v>
      </c>
      <c r="AC251" s="23">
        <f>X251</f>
        <v>41.689177776077955</v>
      </c>
      <c r="AD251" s="17">
        <f>AA251*$AA$2</f>
        <v>352.21065320365892</v>
      </c>
    </row>
    <row r="252" spans="21:30" x14ac:dyDescent="0.25">
      <c r="U252" s="18">
        <v>173.9795</v>
      </c>
      <c r="V252" s="17">
        <v>-39.202300000000001</v>
      </c>
      <c r="W252" s="17" t="s">
        <v>354</v>
      </c>
      <c r="X252" s="23">
        <f t="shared" si="16"/>
        <v>404.00373480294678</v>
      </c>
      <c r="Y252" s="101">
        <v>6876.1435663461543</v>
      </c>
      <c r="Z252" s="43">
        <f t="shared" si="13"/>
        <v>3.9745867791792037E-4</v>
      </c>
      <c r="AA252" s="29">
        <f t="shared" si="14"/>
        <v>3.987537319616126E-2</v>
      </c>
      <c r="AB252" s="17">
        <f t="shared" si="15"/>
        <v>150</v>
      </c>
      <c r="AC252" s="23">
        <f>X252</f>
        <v>404.00373480294678</v>
      </c>
      <c r="AD252" s="17">
        <f>AA252*$AA$2</f>
        <v>254.04600263274338</v>
      </c>
    </row>
    <row r="253" spans="21:30" x14ac:dyDescent="0.25">
      <c r="U253" s="18">
        <v>173.93600000000001</v>
      </c>
      <c r="V253" s="17">
        <v>-39.466000000000001</v>
      </c>
      <c r="W253" s="17" t="s">
        <v>355</v>
      </c>
      <c r="X253" s="23">
        <f t="shared" si="16"/>
        <v>99.995861876787458</v>
      </c>
      <c r="Y253" s="101">
        <v>1701.9295691429224</v>
      </c>
      <c r="Z253" s="43">
        <f t="shared" si="13"/>
        <v>4.941336580792184E-4</v>
      </c>
      <c r="AA253" s="29">
        <f t="shared" si="14"/>
        <v>4.4461896895772117E-2</v>
      </c>
      <c r="AB253" s="17">
        <f t="shared" si="15"/>
        <v>165</v>
      </c>
      <c r="AC253" s="23">
        <f>X253</f>
        <v>99.995861876787458</v>
      </c>
      <c r="AD253" s="17">
        <f>AA253*$AA$2</f>
        <v>283.26674512296415</v>
      </c>
    </row>
    <row r="254" spans="21:30" x14ac:dyDescent="0.25">
      <c r="U254" s="18">
        <v>174.5067</v>
      </c>
      <c r="V254" s="17">
        <v>-39.146799999999999</v>
      </c>
      <c r="W254" s="17" t="s">
        <v>356</v>
      </c>
      <c r="X254" s="23">
        <f t="shared" si="16"/>
        <v>205.07577326171437</v>
      </c>
      <c r="Y254" s="101">
        <v>3490.3896609143785</v>
      </c>
      <c r="Z254" s="43">
        <f t="shared" si="13"/>
        <v>3.5204298458289536E-4</v>
      </c>
      <c r="AA254" s="29">
        <f t="shared" si="14"/>
        <v>3.7527819215196982E-2</v>
      </c>
      <c r="AB254" s="17">
        <f t="shared" si="15"/>
        <v>139</v>
      </c>
      <c r="AC254" s="23">
        <f>X254</f>
        <v>205.07577326171437</v>
      </c>
      <c r="AD254" s="17">
        <f>AA254*$AA$2</f>
        <v>239.08973622001997</v>
      </c>
    </row>
    <row r="255" spans="21:30" x14ac:dyDescent="0.25">
      <c r="U255" s="18">
        <v>175.5652</v>
      </c>
      <c r="V255" s="17">
        <v>-40.667700000000004</v>
      </c>
      <c r="W255" s="17" t="s">
        <v>357</v>
      </c>
      <c r="X255" s="23">
        <f t="shared" si="16"/>
        <v>399.43511819232117</v>
      </c>
      <c r="Y255" s="101">
        <v>6798.3857116333065</v>
      </c>
      <c r="Z255" s="43">
        <f t="shared" si="13"/>
        <v>1.0473754748803082E-3</v>
      </c>
      <c r="AA255" s="29">
        <f t="shared" si="14"/>
        <v>6.4737665833949729E-2</v>
      </c>
      <c r="AB255" s="17">
        <f t="shared" si="15"/>
        <v>289</v>
      </c>
      <c r="AC255" s="23">
        <f>X255</f>
        <v>399.43511819232117</v>
      </c>
      <c r="AD255" s="17">
        <f>AA255*$AA$2</f>
        <v>412.44366902809372</v>
      </c>
    </row>
    <row r="256" spans="21:30" x14ac:dyDescent="0.25">
      <c r="U256" s="18">
        <v>175.39699999999999</v>
      </c>
      <c r="V256" s="17">
        <v>-38.340000000000003</v>
      </c>
      <c r="W256" s="17" t="s">
        <v>358</v>
      </c>
      <c r="X256" s="23">
        <f t="shared" si="16"/>
        <v>156.12355210968451</v>
      </c>
      <c r="Y256" s="101">
        <v>2657.2228569068302</v>
      </c>
      <c r="Z256" s="43">
        <f t="shared" si="13"/>
        <v>1.5273811698248118E-4</v>
      </c>
      <c r="AA256" s="29">
        <f t="shared" si="14"/>
        <v>2.4718081958501337E-2</v>
      </c>
      <c r="AB256" s="17">
        <f t="shared" si="15"/>
        <v>84</v>
      </c>
      <c r="AC256" s="23">
        <f>X256</f>
        <v>156.12355210968451</v>
      </c>
      <c r="AD256" s="17">
        <f>AA256*$AA$2</f>
        <v>157.478900157612</v>
      </c>
    </row>
    <row r="257" spans="21:30" x14ac:dyDescent="0.25">
      <c r="U257" s="18">
        <v>175.11</v>
      </c>
      <c r="V257" s="17">
        <v>-40.902999999999999</v>
      </c>
      <c r="W257" s="17" t="s">
        <v>359</v>
      </c>
      <c r="X257" s="23">
        <f t="shared" si="16"/>
        <v>138.20539551552761</v>
      </c>
      <c r="Y257" s="101">
        <v>2352.2558316742798</v>
      </c>
      <c r="Z257" s="43">
        <f t="shared" si="13"/>
        <v>1.15958046706333E-3</v>
      </c>
      <c r="AA257" s="29">
        <f t="shared" si="14"/>
        <v>6.8118395559936123E-2</v>
      </c>
      <c r="AB257" s="17">
        <f t="shared" si="15"/>
        <v>300</v>
      </c>
      <c r="AC257" s="23">
        <f>X257</f>
        <v>138.20539551552761</v>
      </c>
      <c r="AD257" s="17">
        <f>AA257*$AA$2</f>
        <v>433.98229811235302</v>
      </c>
    </row>
    <row r="258" spans="21:30" x14ac:dyDescent="0.25">
      <c r="U258" s="18">
        <v>176.51089999999999</v>
      </c>
      <c r="V258" s="17">
        <v>-39.198099999999997</v>
      </c>
      <c r="W258" s="17" t="s">
        <v>360</v>
      </c>
      <c r="X258" s="23">
        <f t="shared" si="16"/>
        <v>79.457112868430144</v>
      </c>
      <c r="Y258" s="101">
        <v>1352.3600610206811</v>
      </c>
      <c r="Z258" s="43">
        <f t="shared" si="13"/>
        <v>5.049694146865482E-4</v>
      </c>
      <c r="AA258" s="29">
        <f t="shared" si="14"/>
        <v>4.4946832396598968E-2</v>
      </c>
      <c r="AB258" s="17">
        <f t="shared" si="15"/>
        <v>169</v>
      </c>
      <c r="AC258" s="23">
        <f>X258</f>
        <v>79.457112868430144</v>
      </c>
      <c r="AD258" s="17">
        <f>AA258*$AA$2</f>
        <v>286.35626919873204</v>
      </c>
    </row>
    <row r="259" spans="21:30" x14ac:dyDescent="0.25">
      <c r="U259" s="18">
        <v>174.06720000000001</v>
      </c>
      <c r="V259" s="17">
        <v>-39.4373</v>
      </c>
      <c r="W259" s="17" t="s">
        <v>361</v>
      </c>
      <c r="X259" s="23">
        <f t="shared" si="16"/>
        <v>124.99715119592658</v>
      </c>
      <c r="Y259" s="101">
        <v>2127.4515133546702</v>
      </c>
      <c r="Z259" s="43">
        <f t="shared" si="13"/>
        <v>4.737695161647813E-4</v>
      </c>
      <c r="AA259" s="29">
        <f t="shared" si="14"/>
        <v>4.3535932481592696E-2</v>
      </c>
      <c r="AB259" s="17">
        <f t="shared" si="15"/>
        <v>160</v>
      </c>
      <c r="AC259" s="23">
        <f>X259</f>
        <v>124.99715119592658</v>
      </c>
      <c r="AD259" s="17">
        <f>AA259*$AA$2</f>
        <v>277.36742584022704</v>
      </c>
    </row>
    <row r="260" spans="21:30" x14ac:dyDescent="0.25">
      <c r="U260" s="18">
        <v>176.55699999999999</v>
      </c>
      <c r="V260" s="17">
        <v>-39.648000000000003</v>
      </c>
      <c r="W260" s="17" t="s">
        <v>362</v>
      </c>
      <c r="X260" s="23">
        <f t="shared" si="16"/>
        <v>39.848303228840258</v>
      </c>
      <c r="Y260" s="101">
        <v>678.21812095486121</v>
      </c>
      <c r="Z260" s="43">
        <f t="shared" si="13"/>
        <v>6.770354445224503E-4</v>
      </c>
      <c r="AA260" s="29">
        <f t="shared" si="14"/>
        <v>5.2045683473219063E-2</v>
      </c>
      <c r="AB260" s="17">
        <f t="shared" si="15"/>
        <v>220</v>
      </c>
      <c r="AC260" s="23">
        <f>X260</f>
        <v>39.848303228840258</v>
      </c>
      <c r="AD260" s="17">
        <f>AA260*$AA$2</f>
        <v>331.58304940787866</v>
      </c>
    </row>
    <row r="261" spans="21:30" x14ac:dyDescent="0.25">
      <c r="U261" s="18">
        <v>176.71299999999999</v>
      </c>
      <c r="V261" s="17">
        <v>-39.994</v>
      </c>
      <c r="W261" s="17" t="s">
        <v>363</v>
      </c>
      <c r="X261" s="23">
        <f t="shared" si="16"/>
        <v>51.408063110676444</v>
      </c>
      <c r="Y261" s="101">
        <v>874.96523414371302</v>
      </c>
      <c r="Z261" s="43">
        <f t="shared" ref="Z261:Z324" si="17">SIN(ABS(V261-$C$9)*PI()/180/2)^2+COS($C$9*PI()/180)*COS(V261*PI()/180)*SIN(ABS(U261-$C$8)*PI()/180/2)^2</f>
        <v>8.5130995319309375E-4</v>
      </c>
      <c r="AA261" s="29">
        <f t="shared" ref="AA261:AA324" si="18">2*ATAN2(SQRT(1-Z261),SQRT(Z261))</f>
        <v>5.8362715466250076E-2</v>
      </c>
      <c r="AB261" s="17">
        <f t="shared" ref="AB261:AB324" si="19">RANK(AD261,AD:AD,1)</f>
        <v>262</v>
      </c>
      <c r="AC261" s="23">
        <f>X261</f>
        <v>51.408063110676444</v>
      </c>
      <c r="AD261" s="17">
        <f>AA261*$AA$2</f>
        <v>371.82886023547923</v>
      </c>
    </row>
    <row r="262" spans="21:30" x14ac:dyDescent="0.25">
      <c r="U262" s="18">
        <v>178.316</v>
      </c>
      <c r="V262" s="17">
        <v>-37.898000000000003</v>
      </c>
      <c r="W262" s="17" t="s">
        <v>364</v>
      </c>
      <c r="X262" s="23">
        <f t="shared" ref="X262:X325" si="20">Y262/17.02</f>
        <v>146.98522548046714</v>
      </c>
      <c r="Y262" s="101">
        <v>2501.6885376775508</v>
      </c>
      <c r="Z262" s="43">
        <f t="shared" si="17"/>
        <v>6.5717716571590118E-4</v>
      </c>
      <c r="AA262" s="29">
        <f t="shared" si="18"/>
        <v>5.1276551241427069E-2</v>
      </c>
      <c r="AB262" s="17">
        <f t="shared" si="19"/>
        <v>215</v>
      </c>
      <c r="AC262" s="23">
        <f>X262</f>
        <v>146.98522548046714</v>
      </c>
      <c r="AD262" s="17">
        <f>AA262*$AA$2</f>
        <v>326.68290795913185</v>
      </c>
    </row>
    <row r="263" spans="21:30" x14ac:dyDescent="0.25">
      <c r="U263" s="18">
        <v>178.0223</v>
      </c>
      <c r="V263" s="17">
        <v>-37.566000000000003</v>
      </c>
      <c r="W263" s="17" t="s">
        <v>365</v>
      </c>
      <c r="X263" s="23">
        <f t="shared" si="20"/>
        <v>120.97965974166034</v>
      </c>
      <c r="Y263" s="101">
        <v>2059.0738088030589</v>
      </c>
      <c r="Z263" s="43">
        <f t="shared" si="17"/>
        <v>5.2759418605196761E-4</v>
      </c>
      <c r="AA263" s="29">
        <f t="shared" si="18"/>
        <v>4.594287746223321E-2</v>
      </c>
      <c r="AB263" s="17">
        <f t="shared" si="19"/>
        <v>174</v>
      </c>
      <c r="AC263" s="23">
        <f>X263</f>
        <v>120.97965974166034</v>
      </c>
      <c r="AD263" s="17">
        <f>AA263*$AA$2</f>
        <v>292.70207231188778</v>
      </c>
    </row>
    <row r="264" spans="21:30" x14ac:dyDescent="0.25">
      <c r="U264" s="18">
        <v>176.679</v>
      </c>
      <c r="V264" s="17">
        <v>-39.271999999999998</v>
      </c>
      <c r="W264" s="17" t="s">
        <v>366</v>
      </c>
      <c r="X264" s="23">
        <f t="shared" si="20"/>
        <v>106.89669512612292</v>
      </c>
      <c r="Y264" s="101">
        <v>1819.3817510466122</v>
      </c>
      <c r="Z264" s="43">
        <f t="shared" si="17"/>
        <v>5.5846581932765917E-4</v>
      </c>
      <c r="AA264" s="29">
        <f t="shared" si="18"/>
        <v>4.7268163140135967E-2</v>
      </c>
      <c r="AB264" s="17">
        <f t="shared" si="19"/>
        <v>182</v>
      </c>
      <c r="AC264" s="23">
        <f>X264</f>
        <v>106.89669512612292</v>
      </c>
      <c r="AD264" s="17">
        <f>AA264*$AA$2</f>
        <v>301.14546736580627</v>
      </c>
    </row>
    <row r="265" spans="21:30" x14ac:dyDescent="0.25">
      <c r="U265" s="18">
        <v>175.46010000000001</v>
      </c>
      <c r="V265" s="17">
        <v>-40.189</v>
      </c>
      <c r="W265" s="17" t="s">
        <v>367</v>
      </c>
      <c r="X265" s="23">
        <f t="shared" si="20"/>
        <v>56.764601099111893</v>
      </c>
      <c r="Y265" s="101">
        <v>966.13351070688441</v>
      </c>
      <c r="Z265" s="43">
        <f t="shared" si="17"/>
        <v>7.9128262983969779E-4</v>
      </c>
      <c r="AA265" s="29">
        <f t="shared" si="18"/>
        <v>5.6266914874146839E-2</v>
      </c>
      <c r="AB265" s="17">
        <f t="shared" si="19"/>
        <v>249</v>
      </c>
      <c r="AC265" s="23">
        <f>X265</f>
        <v>56.764601099111893</v>
      </c>
      <c r="AD265" s="17">
        <f>AA265*$AA$2</f>
        <v>358.4765146631895</v>
      </c>
    </row>
    <row r="266" spans="21:30" x14ac:dyDescent="0.25">
      <c r="U266" s="18">
        <v>176.3443</v>
      </c>
      <c r="V266" s="17">
        <v>-39.7821</v>
      </c>
      <c r="W266" s="17" t="s">
        <v>368</v>
      </c>
      <c r="X266" s="23">
        <f t="shared" si="20"/>
        <v>94.317445589985581</v>
      </c>
      <c r="Y266" s="101">
        <v>1605.2829239415546</v>
      </c>
      <c r="Z266" s="43">
        <f t="shared" si="17"/>
        <v>6.9898299469562557E-4</v>
      </c>
      <c r="AA266" s="29">
        <f t="shared" si="18"/>
        <v>5.2882734971290243E-2</v>
      </c>
      <c r="AB266" s="17">
        <f t="shared" si="19"/>
        <v>223</v>
      </c>
      <c r="AC266" s="23">
        <f>X266</f>
        <v>94.317445589985581</v>
      </c>
      <c r="AD266" s="17">
        <f>AA266*$AA$2</f>
        <v>336.91590450209014</v>
      </c>
    </row>
    <row r="267" spans="21:30" x14ac:dyDescent="0.25">
      <c r="U267" s="18">
        <v>174.864</v>
      </c>
      <c r="V267" s="17">
        <v>-41.26</v>
      </c>
      <c r="W267" s="17" t="s">
        <v>369</v>
      </c>
      <c r="X267" s="23">
        <f t="shared" si="20"/>
        <v>66.066145955876436</v>
      </c>
      <c r="Y267" s="101">
        <v>1124.445804169017</v>
      </c>
      <c r="Z267" s="43">
        <f t="shared" si="17"/>
        <v>1.3763956961705722E-3</v>
      </c>
      <c r="AA267" s="29">
        <f t="shared" si="18"/>
        <v>7.4216646340655709E-2</v>
      </c>
      <c r="AB267" s="17">
        <f t="shared" si="19"/>
        <v>334</v>
      </c>
      <c r="AC267" s="23">
        <f>X267</f>
        <v>66.066145955876436</v>
      </c>
      <c r="AD267" s="17">
        <f>AA267*$AA$2</f>
        <v>472.83425383631754</v>
      </c>
    </row>
    <row r="268" spans="21:30" x14ac:dyDescent="0.25">
      <c r="U268" s="18">
        <v>176.37799999999999</v>
      </c>
      <c r="V268" s="17">
        <v>-39.853000000000002</v>
      </c>
      <c r="W268" s="17" t="s">
        <v>370</v>
      </c>
      <c r="X268" s="23">
        <f t="shared" si="20"/>
        <v>56.977871259479457</v>
      </c>
      <c r="Y268" s="101">
        <v>969.76336883634031</v>
      </c>
      <c r="Z268" s="43">
        <f t="shared" si="17"/>
        <v>7.3413988023368008E-4</v>
      </c>
      <c r="AA268" s="29">
        <f t="shared" si="18"/>
        <v>5.4196664266232618E-2</v>
      </c>
      <c r="AB268" s="17">
        <f t="shared" si="19"/>
        <v>237</v>
      </c>
      <c r="AC268" s="23">
        <f>X268</f>
        <v>56.977871259479457</v>
      </c>
      <c r="AD268" s="17">
        <f>AA268*$AA$2</f>
        <v>345.286948040168</v>
      </c>
    </row>
    <row r="269" spans="21:30" x14ac:dyDescent="0.25">
      <c r="U269" s="18">
        <v>175.80199999999999</v>
      </c>
      <c r="V269" s="17">
        <v>-39.683</v>
      </c>
      <c r="W269" s="17" t="s">
        <v>371</v>
      </c>
      <c r="X269" s="23">
        <f t="shared" si="20"/>
        <v>53.34514290845371</v>
      </c>
      <c r="Y269" s="101">
        <v>907.93433230188214</v>
      </c>
      <c r="Z269" s="43">
        <f t="shared" si="17"/>
        <v>5.9284532757689361E-4</v>
      </c>
      <c r="AA269" s="29">
        <f t="shared" si="18"/>
        <v>4.8701643497022912E-2</v>
      </c>
      <c r="AB269" s="17">
        <f t="shared" si="19"/>
        <v>197</v>
      </c>
      <c r="AC269" s="23">
        <f>X269</f>
        <v>53.34514290845371</v>
      </c>
      <c r="AD269" s="17">
        <f>AA269*$AA$2</f>
        <v>310.27817071953297</v>
      </c>
    </row>
    <row r="270" spans="21:30" x14ac:dyDescent="0.25">
      <c r="U270" s="18">
        <v>176.876</v>
      </c>
      <c r="V270" s="17">
        <v>-39.298000000000002</v>
      </c>
      <c r="W270" s="17" t="s">
        <v>372</v>
      </c>
      <c r="X270" s="23">
        <f t="shared" si="20"/>
        <v>83.865104711145648</v>
      </c>
      <c r="Y270" s="101">
        <v>1427.3840821836989</v>
      </c>
      <c r="Z270" s="43">
        <f t="shared" si="17"/>
        <v>6.0428654360787073E-4</v>
      </c>
      <c r="AA270" s="29">
        <f t="shared" si="18"/>
        <v>4.9169433740660004E-2</v>
      </c>
      <c r="AB270" s="17">
        <f t="shared" si="19"/>
        <v>201</v>
      </c>
      <c r="AC270" s="23">
        <f>X270</f>
        <v>83.865104711145648</v>
      </c>
      <c r="AD270" s="17">
        <f>AA270*$AA$2</f>
        <v>313.25846236174488</v>
      </c>
    </row>
    <row r="271" spans="21:30" x14ac:dyDescent="0.25">
      <c r="U271" s="18">
        <v>175.91399999999999</v>
      </c>
      <c r="V271" s="17">
        <v>-39.697000000000003</v>
      </c>
      <c r="W271" s="17" t="s">
        <v>373</v>
      </c>
      <c r="X271" s="23">
        <f t="shared" si="20"/>
        <v>50.702602700894033</v>
      </c>
      <c r="Y271" s="101">
        <v>862.95829796921646</v>
      </c>
      <c r="Z271" s="43">
        <f t="shared" si="17"/>
        <v>6.0975919154927381E-4</v>
      </c>
      <c r="AA271" s="29">
        <f t="shared" si="18"/>
        <v>4.939162549636851E-2</v>
      </c>
      <c r="AB271" s="17">
        <f t="shared" si="19"/>
        <v>202</v>
      </c>
      <c r="AC271" s="23">
        <f>X271</f>
        <v>50.702602700894033</v>
      </c>
      <c r="AD271" s="17">
        <f>AA271*$AA$2</f>
        <v>314.67404603736378</v>
      </c>
    </row>
    <row r="272" spans="21:30" x14ac:dyDescent="0.25">
      <c r="U272" s="18">
        <v>175.3552</v>
      </c>
      <c r="V272" s="17">
        <v>-38.5627</v>
      </c>
      <c r="W272" s="17" t="s">
        <v>374</v>
      </c>
      <c r="X272" s="23">
        <f t="shared" si="20"/>
        <v>156.20270968407087</v>
      </c>
      <c r="Y272" s="101">
        <v>2658.5701188228863</v>
      </c>
      <c r="Z272" s="43">
        <f t="shared" si="17"/>
        <v>1.9929728628633063E-4</v>
      </c>
      <c r="AA272" s="29">
        <f t="shared" si="18"/>
        <v>2.8235476089244062E-2</v>
      </c>
      <c r="AB272" s="17">
        <f t="shared" si="19"/>
        <v>100</v>
      </c>
      <c r="AC272" s="23">
        <f>X272</f>
        <v>156.20270968407087</v>
      </c>
      <c r="AD272" s="17">
        <f>AA272*$AA$2</f>
        <v>179.88821816457391</v>
      </c>
    </row>
    <row r="273" spans="21:30" x14ac:dyDescent="0.25">
      <c r="U273" s="18">
        <v>174.36490000000001</v>
      </c>
      <c r="V273" s="17">
        <v>-39.161299999999997</v>
      </c>
      <c r="W273" s="17" t="s">
        <v>375</v>
      </c>
      <c r="X273" s="23">
        <f t="shared" si="20"/>
        <v>149.23875695485097</v>
      </c>
      <c r="Y273" s="101">
        <v>2540.0436433715636</v>
      </c>
      <c r="Z273" s="43">
        <f t="shared" si="17"/>
        <v>3.6149951187518692E-4</v>
      </c>
      <c r="AA273" s="29">
        <f t="shared" si="18"/>
        <v>3.8028572463766223E-2</v>
      </c>
      <c r="AB273" s="17">
        <f t="shared" si="19"/>
        <v>142</v>
      </c>
      <c r="AC273" s="23">
        <f>X273</f>
        <v>149.23875695485097</v>
      </c>
      <c r="AD273" s="17">
        <f>AA273*$AA$2</f>
        <v>242.28003516665461</v>
      </c>
    </row>
    <row r="274" spans="21:30" x14ac:dyDescent="0.25">
      <c r="U274" s="18">
        <v>176.86500000000001</v>
      </c>
      <c r="V274" s="17">
        <v>-39.274000000000001</v>
      </c>
      <c r="W274" s="17" t="s">
        <v>376</v>
      </c>
      <c r="X274" s="23">
        <f t="shared" si="20"/>
        <v>106.80424634201208</v>
      </c>
      <c r="Y274" s="101">
        <v>1817.8082727410456</v>
      </c>
      <c r="Z274" s="43">
        <f t="shared" si="17"/>
        <v>5.9387670884816714E-4</v>
      </c>
      <c r="AA274" s="29">
        <f t="shared" si="18"/>
        <v>4.8743996934204947E-2</v>
      </c>
      <c r="AB274" s="17">
        <f t="shared" si="19"/>
        <v>198</v>
      </c>
      <c r="AC274" s="23">
        <f>X274</f>
        <v>106.80424634201208</v>
      </c>
      <c r="AD274" s="17">
        <f>AA274*$AA$2</f>
        <v>310.54800446781974</v>
      </c>
    </row>
    <row r="275" spans="21:30" x14ac:dyDescent="0.25">
      <c r="U275" s="18">
        <v>176.00200000000001</v>
      </c>
      <c r="V275" s="17">
        <v>-40.537999999999997</v>
      </c>
      <c r="W275" s="17" t="s">
        <v>377</v>
      </c>
      <c r="X275" s="23">
        <f t="shared" si="20"/>
        <v>126.90642539693619</v>
      </c>
      <c r="Y275" s="101">
        <v>2159.9473602558537</v>
      </c>
      <c r="Z275" s="43">
        <f t="shared" si="17"/>
        <v>1.0166304658522319E-3</v>
      </c>
      <c r="AA275" s="29">
        <f t="shared" si="18"/>
        <v>6.3780096120073362E-2</v>
      </c>
      <c r="AB275" s="17">
        <f t="shared" si="19"/>
        <v>284</v>
      </c>
      <c r="AC275" s="23">
        <f>X275</f>
        <v>126.90642539693619</v>
      </c>
      <c r="AD275" s="17">
        <f>AA275*$AA$2</f>
        <v>406.34299238098737</v>
      </c>
    </row>
    <row r="276" spans="21:30" x14ac:dyDescent="0.25">
      <c r="U276" s="18">
        <v>175.381</v>
      </c>
      <c r="V276" s="17">
        <v>-41.122</v>
      </c>
      <c r="W276" s="17" t="s">
        <v>378</v>
      </c>
      <c r="X276" s="23">
        <f t="shared" si="20"/>
        <v>63.784022911293775</v>
      </c>
      <c r="Y276" s="101">
        <v>1085.60406995022</v>
      </c>
      <c r="Z276" s="43">
        <f t="shared" si="17"/>
        <v>1.3043671758009622E-3</v>
      </c>
      <c r="AA276" s="29">
        <f t="shared" si="18"/>
        <v>7.2247759694978E-2</v>
      </c>
      <c r="AB276" s="17">
        <f t="shared" si="19"/>
        <v>317</v>
      </c>
      <c r="AC276" s="23">
        <f>X276</f>
        <v>63.784022911293775</v>
      </c>
      <c r="AD276" s="17">
        <f>AA276*$AA$2</f>
        <v>460.29047701670481</v>
      </c>
    </row>
    <row r="277" spans="21:30" x14ac:dyDescent="0.25">
      <c r="U277" s="18">
        <v>175.25980000000001</v>
      </c>
      <c r="V277" s="17">
        <v>-38.887799999999999</v>
      </c>
      <c r="W277" s="17" t="s">
        <v>379</v>
      </c>
      <c r="X277" s="23">
        <f t="shared" si="20"/>
        <v>118.82621163165651</v>
      </c>
      <c r="Y277" s="101">
        <v>2022.4221219707936</v>
      </c>
      <c r="Z277" s="43">
        <f t="shared" si="17"/>
        <v>2.7955527968854404E-4</v>
      </c>
      <c r="AA277" s="29">
        <f t="shared" si="18"/>
        <v>3.3441371620078916E-2</v>
      </c>
      <c r="AB277" s="17">
        <f t="shared" si="19"/>
        <v>120</v>
      </c>
      <c r="AC277" s="23">
        <f>X277</f>
        <v>118.82621163165651</v>
      </c>
      <c r="AD277" s="17">
        <f>AA277*$AA$2</f>
        <v>213.05497859152277</v>
      </c>
    </row>
    <row r="278" spans="21:30" x14ac:dyDescent="0.25">
      <c r="U278" s="18">
        <v>176.983</v>
      </c>
      <c r="V278" s="17">
        <v>-39.728000000000002</v>
      </c>
      <c r="W278" s="17" t="s">
        <v>380</v>
      </c>
      <c r="X278" s="23">
        <f t="shared" si="20"/>
        <v>54.035842298327807</v>
      </c>
      <c r="Y278" s="101">
        <v>919.69003591753926</v>
      </c>
      <c r="Z278" s="43">
        <f t="shared" si="17"/>
        <v>7.8844374466821403E-4</v>
      </c>
      <c r="AA278" s="29">
        <f t="shared" si="18"/>
        <v>5.6165863168285118E-2</v>
      </c>
      <c r="AB278" s="17">
        <f t="shared" si="19"/>
        <v>248</v>
      </c>
      <c r="AC278" s="23">
        <f>X278</f>
        <v>54.035842298327807</v>
      </c>
      <c r="AD278" s="17">
        <f>AA278*$AA$2</f>
        <v>357.83271424514447</v>
      </c>
    </row>
    <row r="279" spans="21:30" x14ac:dyDescent="0.25">
      <c r="U279" s="18">
        <v>175.4486</v>
      </c>
      <c r="V279" s="17">
        <v>-37.746400000000001</v>
      </c>
      <c r="W279" s="17" t="s">
        <v>381</v>
      </c>
      <c r="X279" s="23">
        <f t="shared" si="20"/>
        <v>69.000096326153738</v>
      </c>
      <c r="Y279" s="101">
        <v>1174.3816394711366</v>
      </c>
      <c r="Z279" s="43">
        <f t="shared" si="17"/>
        <v>6.2450118155189192E-5</v>
      </c>
      <c r="AA279" s="29">
        <f t="shared" si="18"/>
        <v>1.5805241941108321E-2</v>
      </c>
      <c r="AB279" s="17">
        <f t="shared" si="19"/>
        <v>45</v>
      </c>
      <c r="AC279" s="23">
        <f>X279</f>
        <v>69.000096326153738</v>
      </c>
      <c r="AD279" s="17">
        <f>AA279*$AA$2</f>
        <v>100.69519640680112</v>
      </c>
    </row>
    <row r="280" spans="21:30" x14ac:dyDescent="0.25">
      <c r="U280" s="18">
        <v>176.536</v>
      </c>
      <c r="V280" s="17">
        <v>-40.402999999999999</v>
      </c>
      <c r="W280" s="17" t="s">
        <v>382</v>
      </c>
      <c r="X280" s="23">
        <f t="shared" si="20"/>
        <v>86.480836448118154</v>
      </c>
      <c r="Y280" s="101">
        <v>1471.903836346971</v>
      </c>
      <c r="Z280" s="43">
        <f t="shared" si="17"/>
        <v>1.0188229349183617E-3</v>
      </c>
      <c r="AA280" s="29">
        <f t="shared" si="18"/>
        <v>6.3848856625815395E-2</v>
      </c>
      <c r="AB280" s="17">
        <f t="shared" si="19"/>
        <v>285</v>
      </c>
      <c r="AC280" s="23">
        <f>X280</f>
        <v>86.480836448118154</v>
      </c>
      <c r="AD280" s="17">
        <f>AA280*$AA$2</f>
        <v>406.78106556306989</v>
      </c>
    </row>
    <row r="281" spans="21:30" x14ac:dyDescent="0.25">
      <c r="U281" s="18">
        <v>175.148</v>
      </c>
      <c r="V281" s="17">
        <v>-40.817</v>
      </c>
      <c r="W281" s="17" t="s">
        <v>383</v>
      </c>
      <c r="X281" s="23">
        <f t="shared" si="20"/>
        <v>86.985829029740216</v>
      </c>
      <c r="Y281" s="101">
        <v>1480.4988100861785</v>
      </c>
      <c r="Z281" s="43">
        <f t="shared" si="17"/>
        <v>1.1103606202210563E-3</v>
      </c>
      <c r="AA281" s="29">
        <f t="shared" si="18"/>
        <v>6.6656487476274145E-2</v>
      </c>
      <c r="AB281" s="17">
        <f t="shared" si="19"/>
        <v>293</v>
      </c>
      <c r="AC281" s="23">
        <f>X281</f>
        <v>86.985829029740216</v>
      </c>
      <c r="AD281" s="17">
        <f>AA281*$AA$2</f>
        <v>424.66848171134257</v>
      </c>
    </row>
    <row r="282" spans="21:30" x14ac:dyDescent="0.25">
      <c r="U282" s="18">
        <v>176.78299999999999</v>
      </c>
      <c r="V282" s="17">
        <v>-40.055</v>
      </c>
      <c r="W282" s="17" t="s">
        <v>384</v>
      </c>
      <c r="X282" s="23">
        <f t="shared" si="20"/>
        <v>84.247697579335551</v>
      </c>
      <c r="Y282" s="101">
        <v>1433.895812800291</v>
      </c>
      <c r="Z282" s="43">
        <f t="shared" si="17"/>
        <v>8.9193341891291957E-4</v>
      </c>
      <c r="AA282" s="29">
        <f t="shared" si="18"/>
        <v>5.9739391589567807E-2</v>
      </c>
      <c r="AB282" s="17">
        <f t="shared" si="19"/>
        <v>270</v>
      </c>
      <c r="AC282" s="23">
        <f>X282</f>
        <v>84.247697579335551</v>
      </c>
      <c r="AD282" s="17">
        <f>AA282*$AA$2</f>
        <v>380.5996638171365</v>
      </c>
    </row>
    <row r="283" spans="21:30" x14ac:dyDescent="0.25">
      <c r="U283" s="18">
        <v>178.15450000000001</v>
      </c>
      <c r="V283" s="17">
        <v>-38.076099999999997</v>
      </c>
      <c r="W283" s="17" t="s">
        <v>385</v>
      </c>
      <c r="X283" s="23">
        <f t="shared" si="20"/>
        <v>137.67478130879996</v>
      </c>
      <c r="Y283" s="101">
        <v>2343.2247778757755</v>
      </c>
      <c r="Z283" s="43">
        <f t="shared" si="17"/>
        <v>6.2902370512991142E-4</v>
      </c>
      <c r="AA283" s="29">
        <f t="shared" si="18"/>
        <v>5.0165950192063199E-2</v>
      </c>
      <c r="AB283" s="17">
        <f t="shared" si="19"/>
        <v>204</v>
      </c>
      <c r="AC283" s="23">
        <f>X283</f>
        <v>137.67478130879996</v>
      </c>
      <c r="AD283" s="17">
        <f>AA283*$AA$2</f>
        <v>319.60726867363462</v>
      </c>
    </row>
    <row r="284" spans="21:30" x14ac:dyDescent="0.25">
      <c r="U284" s="18">
        <v>178.309</v>
      </c>
      <c r="V284" s="17">
        <v>-38.055100000000003</v>
      </c>
      <c r="W284" s="17" t="s">
        <v>386</v>
      </c>
      <c r="X284" s="23">
        <f t="shared" si="20"/>
        <v>162.64741643073839</v>
      </c>
      <c r="Y284" s="101">
        <v>2768.2590276511673</v>
      </c>
      <c r="Z284" s="43">
        <f t="shared" si="17"/>
        <v>6.7671180458406233E-4</v>
      </c>
      <c r="AA284" s="29">
        <f t="shared" si="18"/>
        <v>5.2033239606577873E-2</v>
      </c>
      <c r="AB284" s="17">
        <f t="shared" si="19"/>
        <v>219</v>
      </c>
      <c r="AC284" s="23">
        <f>X284</f>
        <v>162.64741643073839</v>
      </c>
      <c r="AD284" s="17">
        <f>AA284*$AA$2</f>
        <v>331.50376953350764</v>
      </c>
    </row>
    <row r="285" spans="21:30" x14ac:dyDescent="0.25">
      <c r="U285" s="18">
        <v>176.27199999999999</v>
      </c>
      <c r="V285" s="17">
        <v>-37.902999999999999</v>
      </c>
      <c r="W285" s="17" t="s">
        <v>387</v>
      </c>
      <c r="X285" s="23">
        <f t="shared" si="20"/>
        <v>201.56057887364446</v>
      </c>
      <c r="Y285" s="101">
        <v>3430.5610524294284</v>
      </c>
      <c r="Z285" s="43">
        <f t="shared" si="17"/>
        <v>1.6655567105021581E-4</v>
      </c>
      <c r="AA285" s="29">
        <f t="shared" si="18"/>
        <v>2.5812006415792278E-2</v>
      </c>
      <c r="AB285" s="17">
        <f t="shared" si="19"/>
        <v>90</v>
      </c>
      <c r="AC285" s="23">
        <f>X285</f>
        <v>201.56057887364446</v>
      </c>
      <c r="AD285" s="17">
        <f>AA285*$AA$2</f>
        <v>164.44829287501261</v>
      </c>
    </row>
    <row r="286" spans="21:30" x14ac:dyDescent="0.25">
      <c r="U286" s="18">
        <v>175.97219999999999</v>
      </c>
      <c r="V286" s="17">
        <v>-40.2042</v>
      </c>
      <c r="W286" s="17" t="s">
        <v>388</v>
      </c>
      <c r="X286" s="23">
        <f t="shared" si="20"/>
        <v>155.18791835842666</v>
      </c>
      <c r="Y286" s="101">
        <v>2641.2983704604217</v>
      </c>
      <c r="Z286" s="43">
        <f t="shared" si="17"/>
        <v>8.4277244036493808E-4</v>
      </c>
      <c r="AA286" s="29">
        <f t="shared" si="18"/>
        <v>5.8069244939735372E-2</v>
      </c>
      <c r="AB286" s="17">
        <f t="shared" si="19"/>
        <v>260</v>
      </c>
      <c r="AC286" s="23">
        <f>X286</f>
        <v>155.18791835842666</v>
      </c>
      <c r="AD286" s="17">
        <f>AA286*$AA$2</f>
        <v>369.95915951105405</v>
      </c>
    </row>
    <row r="287" spans="21:30" x14ac:dyDescent="0.25">
      <c r="U287" s="18">
        <v>176.81200000000001</v>
      </c>
      <c r="V287" s="17">
        <v>-38.039000000000001</v>
      </c>
      <c r="W287" s="17" t="s">
        <v>389</v>
      </c>
      <c r="X287" s="23">
        <f t="shared" si="20"/>
        <v>94.029945316924639</v>
      </c>
      <c r="Y287" s="101">
        <v>1600.3896692940573</v>
      </c>
      <c r="Z287" s="43">
        <f t="shared" si="17"/>
        <v>2.7698424576830716E-4</v>
      </c>
      <c r="AA287" s="29">
        <f t="shared" si="18"/>
        <v>3.3287224154077304E-2</v>
      </c>
      <c r="AB287" s="17">
        <f t="shared" si="19"/>
        <v>119</v>
      </c>
      <c r="AC287" s="23">
        <f>X287</f>
        <v>94.029945316924639</v>
      </c>
      <c r="AD287" s="17">
        <f>AA287*$AA$2</f>
        <v>212.0729050856265</v>
      </c>
    </row>
    <row r="288" spans="21:30" x14ac:dyDescent="0.25">
      <c r="U288" s="18">
        <v>176.54400000000001</v>
      </c>
      <c r="V288" s="17">
        <v>-39.290999999999997</v>
      </c>
      <c r="W288" s="17" t="s">
        <v>390</v>
      </c>
      <c r="X288" s="23">
        <f t="shared" si="20"/>
        <v>124.83850147778998</v>
      </c>
      <c r="Y288" s="101">
        <v>2124.7512951519852</v>
      </c>
      <c r="Z288" s="43">
        <f t="shared" si="17"/>
        <v>5.4183765087666039E-4</v>
      </c>
      <c r="AA288" s="29">
        <f t="shared" si="18"/>
        <v>4.655901811021574E-2</v>
      </c>
      <c r="AB288" s="17">
        <f t="shared" si="19"/>
        <v>177</v>
      </c>
      <c r="AC288" s="23">
        <f>X288</f>
        <v>124.83850147778998</v>
      </c>
      <c r="AD288" s="17">
        <f>AA288*$AA$2</f>
        <v>296.62750438018446</v>
      </c>
    </row>
    <row r="289" spans="21:30" x14ac:dyDescent="0.25">
      <c r="U289" s="18">
        <v>175.84030000000001</v>
      </c>
      <c r="V289" s="17">
        <v>-41.327199999999998</v>
      </c>
      <c r="W289" s="17" t="s">
        <v>391</v>
      </c>
      <c r="X289" s="23">
        <f t="shared" si="20"/>
        <v>68.138945052447241</v>
      </c>
      <c r="Y289" s="101">
        <v>1159.724844792652</v>
      </c>
      <c r="Z289" s="43">
        <f t="shared" si="17"/>
        <v>1.4704590268717305E-3</v>
      </c>
      <c r="AA289" s="29">
        <f t="shared" si="18"/>
        <v>7.6711937599504468E-2</v>
      </c>
      <c r="AB289" s="17">
        <f t="shared" si="19"/>
        <v>352</v>
      </c>
      <c r="AC289" s="23">
        <f>X289</f>
        <v>68.138945052447241</v>
      </c>
      <c r="AD289" s="17">
        <f>AA289*$AA$2</f>
        <v>488.73175444644295</v>
      </c>
    </row>
    <row r="290" spans="21:30" x14ac:dyDescent="0.25">
      <c r="U290" s="18">
        <v>175.886</v>
      </c>
      <c r="V290" s="17">
        <v>-41.268000000000001</v>
      </c>
      <c r="W290" s="17" t="s">
        <v>392</v>
      </c>
      <c r="X290" s="23">
        <f t="shared" si="20"/>
        <v>70.963964601930044</v>
      </c>
      <c r="Y290" s="101">
        <v>1207.8066775248494</v>
      </c>
      <c r="Z290" s="43">
        <f t="shared" si="17"/>
        <v>1.4363525629995804E-3</v>
      </c>
      <c r="AA290" s="29">
        <f t="shared" si="18"/>
        <v>7.5816641793201023E-2</v>
      </c>
      <c r="AB290" s="17">
        <f t="shared" si="19"/>
        <v>348</v>
      </c>
      <c r="AC290" s="23">
        <f>X290</f>
        <v>70.963964601930044</v>
      </c>
      <c r="AD290" s="17">
        <f>AA290*$AA$2</f>
        <v>483.0278248644837</v>
      </c>
    </row>
    <row r="291" spans="21:30" x14ac:dyDescent="0.25">
      <c r="U291" s="18">
        <v>175.56</v>
      </c>
      <c r="V291" s="17">
        <v>-41.106000000000002</v>
      </c>
      <c r="W291" s="17" t="s">
        <v>393</v>
      </c>
      <c r="X291" s="23">
        <f t="shared" si="20"/>
        <v>51.551355145926671</v>
      </c>
      <c r="Y291" s="101">
        <v>877.40406458367192</v>
      </c>
      <c r="Z291" s="43">
        <f t="shared" si="17"/>
        <v>1.3055580740335858E-3</v>
      </c>
      <c r="AA291" s="29">
        <f t="shared" si="18"/>
        <v>7.2280747937553957E-2</v>
      </c>
      <c r="AB291" s="17">
        <f t="shared" si="19"/>
        <v>319</v>
      </c>
      <c r="AC291" s="23">
        <f>X291</f>
        <v>51.551355145926671</v>
      </c>
      <c r="AD291" s="17">
        <f>AA291*$AA$2</f>
        <v>460.50064511015626</v>
      </c>
    </row>
    <row r="292" spans="21:30" x14ac:dyDescent="0.25">
      <c r="U292" s="18">
        <v>176.874</v>
      </c>
      <c r="V292" s="17">
        <v>-37.918999999999997</v>
      </c>
      <c r="W292" s="17" t="s">
        <v>394</v>
      </c>
      <c r="X292" s="23">
        <f t="shared" si="20"/>
        <v>81.971816628821756</v>
      </c>
      <c r="Y292" s="101">
        <v>1395.1603190225462</v>
      </c>
      <c r="Z292" s="43">
        <f t="shared" si="17"/>
        <v>2.7177875697934431E-4</v>
      </c>
      <c r="AA292" s="29">
        <f t="shared" si="18"/>
        <v>3.2972921118984755E-2</v>
      </c>
      <c r="AB292" s="17">
        <f t="shared" si="19"/>
        <v>117</v>
      </c>
      <c r="AC292" s="23">
        <f>X292</f>
        <v>81.971816628821756</v>
      </c>
      <c r="AD292" s="17">
        <f>AA292*$AA$2</f>
        <v>210.07048044905187</v>
      </c>
    </row>
    <row r="293" spans="21:30" x14ac:dyDescent="0.25">
      <c r="U293" s="18">
        <v>176.87440000000001</v>
      </c>
      <c r="V293" s="17">
        <v>-37.930599999999998</v>
      </c>
      <c r="W293" s="17" t="s">
        <v>395</v>
      </c>
      <c r="X293" s="23">
        <f t="shared" si="20"/>
        <v>85.570162184372109</v>
      </c>
      <c r="Y293" s="101">
        <v>1456.4041603780133</v>
      </c>
      <c r="Z293" s="43">
        <f t="shared" si="17"/>
        <v>2.7344540319036888E-4</v>
      </c>
      <c r="AA293" s="29">
        <f t="shared" si="18"/>
        <v>3.307387675827498E-2</v>
      </c>
      <c r="AB293" s="17">
        <f t="shared" si="19"/>
        <v>118</v>
      </c>
      <c r="AC293" s="23">
        <f>X293</f>
        <v>85.570162184372109</v>
      </c>
      <c r="AD293" s="17">
        <f>AA293*$AA$2</f>
        <v>210.71366882696989</v>
      </c>
    </row>
    <row r="294" spans="21:30" x14ac:dyDescent="0.25">
      <c r="U294" s="18">
        <v>175.66</v>
      </c>
      <c r="V294" s="17">
        <v>-40.433</v>
      </c>
      <c r="W294" s="17" t="s">
        <v>396</v>
      </c>
      <c r="X294" s="23">
        <f t="shared" si="20"/>
        <v>79.936976923735699</v>
      </c>
      <c r="Y294" s="101">
        <v>1360.5273472419815</v>
      </c>
      <c r="Z294" s="43">
        <f t="shared" si="17"/>
        <v>9.2816015208457066E-4</v>
      </c>
      <c r="AA294" s="29">
        <f t="shared" si="18"/>
        <v>6.0940871498260531E-2</v>
      </c>
      <c r="AB294" s="17">
        <f t="shared" si="19"/>
        <v>274</v>
      </c>
      <c r="AC294" s="23">
        <f>X294</f>
        <v>79.936976923735699</v>
      </c>
      <c r="AD294" s="17">
        <f>AA294*$AA$2</f>
        <v>388.25429231541784</v>
      </c>
    </row>
    <row r="295" spans="21:30" x14ac:dyDescent="0.25">
      <c r="U295" s="18">
        <v>175.643</v>
      </c>
      <c r="V295" s="17">
        <v>-39.966999999999999</v>
      </c>
      <c r="W295" s="17" t="s">
        <v>397</v>
      </c>
      <c r="X295" s="23">
        <f t="shared" si="20"/>
        <v>58.104445737220203</v>
      </c>
      <c r="Y295" s="101">
        <v>988.9376664474878</v>
      </c>
      <c r="Z295" s="43">
        <f t="shared" si="17"/>
        <v>7.0060524824448614E-4</v>
      </c>
      <c r="AA295" s="29">
        <f t="shared" si="18"/>
        <v>5.2944080889661065E-2</v>
      </c>
      <c r="AB295" s="17">
        <f t="shared" si="19"/>
        <v>224</v>
      </c>
      <c r="AC295" s="23">
        <f>X295</f>
        <v>58.104445737220203</v>
      </c>
      <c r="AD295" s="17">
        <f>AA295*$AA$2</f>
        <v>337.30673934803065</v>
      </c>
    </row>
    <row r="296" spans="21:30" x14ac:dyDescent="0.25">
      <c r="U296" s="18">
        <v>178.26419999999999</v>
      </c>
      <c r="V296" s="17">
        <v>-38.308799999999998</v>
      </c>
      <c r="W296" s="17" t="s">
        <v>398</v>
      </c>
      <c r="X296" s="23">
        <f t="shared" si="20"/>
        <v>103.90644266481031</v>
      </c>
      <c r="Y296" s="101">
        <v>1768.4876541550716</v>
      </c>
      <c r="Z296" s="43">
        <f t="shared" si="17"/>
        <v>7.0505848462670449E-4</v>
      </c>
      <c r="AA296" s="29">
        <f t="shared" si="18"/>
        <v>5.3112117240915163E-2</v>
      </c>
      <c r="AB296" s="17">
        <f t="shared" si="19"/>
        <v>227</v>
      </c>
      <c r="AC296" s="23">
        <f>X296</f>
        <v>103.90644266481031</v>
      </c>
      <c r="AD296" s="17">
        <f>AA296*$AA$2</f>
        <v>338.37729894187049</v>
      </c>
    </row>
    <row r="297" spans="21:30" x14ac:dyDescent="0.25">
      <c r="U297" s="18">
        <v>175.81</v>
      </c>
      <c r="V297" s="17">
        <v>-39.021999999999998</v>
      </c>
      <c r="W297" s="17" t="s">
        <v>399</v>
      </c>
      <c r="X297" s="23">
        <f t="shared" si="20"/>
        <v>170.45949778112964</v>
      </c>
      <c r="Y297" s="101">
        <v>2901.2206522348265</v>
      </c>
      <c r="Z297" s="43">
        <f t="shared" si="17"/>
        <v>3.5811327588638212E-4</v>
      </c>
      <c r="AA297" s="29">
        <f t="shared" si="18"/>
        <v>3.7850021528433649E-2</v>
      </c>
      <c r="AB297" s="17">
        <f t="shared" si="19"/>
        <v>140</v>
      </c>
      <c r="AC297" s="23">
        <f>X297</f>
        <v>170.45949778112964</v>
      </c>
      <c r="AD297" s="17">
        <f>AA297*$AA$2</f>
        <v>241.14248715765078</v>
      </c>
    </row>
    <row r="298" spans="21:30" x14ac:dyDescent="0.25">
      <c r="U298" s="18">
        <v>177.489</v>
      </c>
      <c r="V298" s="17">
        <v>-37.960999999999999</v>
      </c>
      <c r="W298" s="17" t="s">
        <v>400</v>
      </c>
      <c r="X298" s="23">
        <f t="shared" si="20"/>
        <v>112.00067783870166</v>
      </c>
      <c r="Y298" s="101">
        <v>1906.2515368147021</v>
      </c>
      <c r="Z298" s="43">
        <f t="shared" si="17"/>
        <v>4.186934295029892E-4</v>
      </c>
      <c r="AA298" s="29">
        <f t="shared" si="18"/>
        <v>4.0926855597979442E-2</v>
      </c>
      <c r="AB298" s="17">
        <f t="shared" si="19"/>
        <v>153</v>
      </c>
      <c r="AC298" s="23">
        <f>X298</f>
        <v>112.00067783870166</v>
      </c>
      <c r="AD298" s="17">
        <f>AA298*$AA$2</f>
        <v>260.74499701472701</v>
      </c>
    </row>
    <row r="299" spans="21:30" x14ac:dyDescent="0.25">
      <c r="U299" s="18">
        <v>175.03</v>
      </c>
      <c r="V299" s="17">
        <v>-41.148000000000003</v>
      </c>
      <c r="W299" s="17" t="s">
        <v>401</v>
      </c>
      <c r="X299" s="23">
        <f t="shared" si="20"/>
        <v>76.475766999167433</v>
      </c>
      <c r="Y299" s="101">
        <v>1301.6175543258296</v>
      </c>
      <c r="Z299" s="43">
        <f t="shared" si="17"/>
        <v>1.3072907094845401E-3</v>
      </c>
      <c r="AA299" s="29">
        <f t="shared" si="18"/>
        <v>7.2328715643818112E-2</v>
      </c>
      <c r="AB299" s="17">
        <f t="shared" si="19"/>
        <v>320</v>
      </c>
      <c r="AC299" s="23">
        <f>X299</f>
        <v>76.475766999167433</v>
      </c>
      <c r="AD299" s="17">
        <f>AA299*$AA$2</f>
        <v>460.80624736676521</v>
      </c>
    </row>
    <row r="300" spans="21:30" x14ac:dyDescent="0.25">
      <c r="U300" s="18">
        <v>175.041</v>
      </c>
      <c r="V300" s="17">
        <v>-41.14</v>
      </c>
      <c r="W300" s="17" t="s">
        <v>402</v>
      </c>
      <c r="X300" s="23">
        <f t="shared" si="20"/>
        <v>91.500055746084527</v>
      </c>
      <c r="Y300" s="101">
        <v>1557.3309487983586</v>
      </c>
      <c r="Z300" s="43">
        <f t="shared" si="17"/>
        <v>1.3025046087164988E-3</v>
      </c>
      <c r="AA300" s="29">
        <f t="shared" si="18"/>
        <v>7.2196135851459467E-2</v>
      </c>
      <c r="AB300" s="17">
        <f t="shared" si="19"/>
        <v>316</v>
      </c>
      <c r="AC300" s="23">
        <f>X300</f>
        <v>91.500055746084527</v>
      </c>
      <c r="AD300" s="17">
        <f>AA300*$AA$2</f>
        <v>459.96158150964828</v>
      </c>
    </row>
    <row r="301" spans="21:30" x14ac:dyDescent="0.25">
      <c r="U301" s="18">
        <v>177.15</v>
      </c>
      <c r="V301" s="17">
        <v>-38.808999999999997</v>
      </c>
      <c r="W301" s="17" t="s">
        <v>403</v>
      </c>
      <c r="X301" s="23">
        <f t="shared" si="20"/>
        <v>154.29366064060838</v>
      </c>
      <c r="Y301" s="101">
        <v>2626.0781041031546</v>
      </c>
      <c r="Z301" s="43">
        <f t="shared" si="17"/>
        <v>5.1115204729474881E-4</v>
      </c>
      <c r="AA301" s="29">
        <f t="shared" si="18"/>
        <v>4.5221196940532705E-2</v>
      </c>
      <c r="AB301" s="17">
        <f t="shared" si="19"/>
        <v>171</v>
      </c>
      <c r="AC301" s="23">
        <f>X301</f>
        <v>154.29366064060838</v>
      </c>
      <c r="AD301" s="17">
        <f>AA301*$AA$2</f>
        <v>288.10424570813387</v>
      </c>
    </row>
    <row r="302" spans="21:30" x14ac:dyDescent="0.25">
      <c r="U302" s="18">
        <v>177.50800000000001</v>
      </c>
      <c r="V302" s="17">
        <v>-39.027999999999999</v>
      </c>
      <c r="W302" s="17" t="s">
        <v>404</v>
      </c>
      <c r="X302" s="23">
        <f t="shared" si="20"/>
        <v>104.67417321855332</v>
      </c>
      <c r="Y302" s="101">
        <v>1781.5544281797775</v>
      </c>
      <c r="Z302" s="43">
        <f t="shared" si="17"/>
        <v>6.5994661707610594E-4</v>
      </c>
      <c r="AA302" s="29">
        <f t="shared" si="18"/>
        <v>5.1384505240714612E-2</v>
      </c>
      <c r="AB302" s="17">
        <f t="shared" si="19"/>
        <v>216</v>
      </c>
      <c r="AC302" s="23">
        <f>X302</f>
        <v>104.67417321855332</v>
      </c>
      <c r="AD302" s="17">
        <f>AA302*$AA$2</f>
        <v>327.3706828885928</v>
      </c>
    </row>
    <row r="303" spans="21:30" x14ac:dyDescent="0.25">
      <c r="U303" s="18">
        <v>175.202</v>
      </c>
      <c r="V303" s="17">
        <v>-40.042999999999999</v>
      </c>
      <c r="W303" s="17" t="s">
        <v>405</v>
      </c>
      <c r="X303" s="23">
        <f t="shared" si="20"/>
        <v>51.175510686739749</v>
      </c>
      <c r="Y303" s="101">
        <v>871.00719188831056</v>
      </c>
      <c r="Z303" s="43">
        <f t="shared" si="17"/>
        <v>7.0921723550217532E-4</v>
      </c>
      <c r="AA303" s="29">
        <f t="shared" si="18"/>
        <v>5.3268563411398802E-2</v>
      </c>
      <c r="AB303" s="17">
        <f t="shared" si="19"/>
        <v>230</v>
      </c>
      <c r="AC303" s="23">
        <f>X303</f>
        <v>51.175510686739749</v>
      </c>
      <c r="AD303" s="17">
        <f>AA303*$AA$2</f>
        <v>339.37401749402176</v>
      </c>
    </row>
    <row r="304" spans="21:30" x14ac:dyDescent="0.25">
      <c r="U304" s="18">
        <v>176.88399999999999</v>
      </c>
      <c r="V304" s="17">
        <v>-39.231000000000002</v>
      </c>
      <c r="W304" s="17" t="s">
        <v>406</v>
      </c>
      <c r="X304" s="23">
        <f t="shared" si="20"/>
        <v>93.709633577206858</v>
      </c>
      <c r="Y304" s="101">
        <v>1594.9379634840607</v>
      </c>
      <c r="Z304" s="43">
        <f t="shared" si="17"/>
        <v>5.8303856981733906E-4</v>
      </c>
      <c r="AA304" s="29">
        <f t="shared" si="18"/>
        <v>4.8297077194786063E-2</v>
      </c>
      <c r="AB304" s="17">
        <f t="shared" si="19"/>
        <v>193</v>
      </c>
      <c r="AC304" s="23">
        <f>X304</f>
        <v>93.709633577206858</v>
      </c>
      <c r="AD304" s="17">
        <f>AA304*$AA$2</f>
        <v>307.700678807982</v>
      </c>
    </row>
    <row r="305" spans="21:30" x14ac:dyDescent="0.25">
      <c r="U305" s="18">
        <v>175.04300000000001</v>
      </c>
      <c r="V305" s="17">
        <v>-41.124000000000002</v>
      </c>
      <c r="W305" s="17" t="s">
        <v>407</v>
      </c>
      <c r="X305" s="23">
        <f t="shared" si="20"/>
        <v>100.45919571206225</v>
      </c>
      <c r="Y305" s="101">
        <v>1709.8155110192995</v>
      </c>
      <c r="Z305" s="43">
        <f t="shared" si="17"/>
        <v>1.2925107147318442E-3</v>
      </c>
      <c r="AA305" s="29">
        <f t="shared" si="18"/>
        <v>7.1918508333619943E-2</v>
      </c>
      <c r="AB305" s="17">
        <f t="shared" si="19"/>
        <v>314</v>
      </c>
      <c r="AC305" s="23">
        <f>X305</f>
        <v>100.45919571206225</v>
      </c>
      <c r="AD305" s="17">
        <f>AA305*$AA$2</f>
        <v>458.19281659349264</v>
      </c>
    </row>
    <row r="306" spans="21:30" x14ac:dyDescent="0.25">
      <c r="U306" s="18">
        <v>176.79300000000001</v>
      </c>
      <c r="V306" s="17">
        <v>-39.863999999999997</v>
      </c>
      <c r="W306" s="17" t="s">
        <v>408</v>
      </c>
      <c r="X306" s="23">
        <f t="shared" si="20"/>
        <v>57.163550396439909</v>
      </c>
      <c r="Y306" s="101">
        <v>972.92362774740718</v>
      </c>
      <c r="Z306" s="43">
        <f t="shared" si="17"/>
        <v>8.0849623034445848E-4</v>
      </c>
      <c r="AA306" s="29">
        <f t="shared" si="18"/>
        <v>5.6875801992223592E-2</v>
      </c>
      <c r="AB306" s="17">
        <f t="shared" si="19"/>
        <v>254</v>
      </c>
      <c r="AC306" s="23">
        <f>X306</f>
        <v>57.163550396439909</v>
      </c>
      <c r="AD306" s="17">
        <f>AA306*$AA$2</f>
        <v>362.35573449245652</v>
      </c>
    </row>
    <row r="307" spans="21:30" x14ac:dyDescent="0.25">
      <c r="U307" s="18">
        <v>178.3</v>
      </c>
      <c r="V307" s="17">
        <v>-38.444000000000003</v>
      </c>
      <c r="W307" s="17" t="s">
        <v>409</v>
      </c>
      <c r="X307" s="23">
        <f t="shared" si="20"/>
        <v>94.151542654308358</v>
      </c>
      <c r="Y307" s="101">
        <v>1602.4592559763282</v>
      </c>
      <c r="Z307" s="43">
        <f t="shared" si="17"/>
        <v>7.4406238613418559E-4</v>
      </c>
      <c r="AA307" s="29">
        <f t="shared" si="18"/>
        <v>5.4561781581866767E-2</v>
      </c>
      <c r="AB307" s="17">
        <f t="shared" si="19"/>
        <v>239</v>
      </c>
      <c r="AC307" s="23">
        <f>X307</f>
        <v>94.151542654308358</v>
      </c>
      <c r="AD307" s="17">
        <f>AA307*$AA$2</f>
        <v>347.61311045807315</v>
      </c>
    </row>
    <row r="308" spans="21:30" x14ac:dyDescent="0.25">
      <c r="U308" s="18">
        <v>177.92609999999999</v>
      </c>
      <c r="V308" s="17">
        <v>-38.583799999999997</v>
      </c>
      <c r="W308" s="17" t="s">
        <v>410</v>
      </c>
      <c r="X308" s="23">
        <f t="shared" si="20"/>
        <v>64.422129307601793</v>
      </c>
      <c r="Y308" s="101">
        <v>1096.4646408153824</v>
      </c>
      <c r="Z308" s="43">
        <f t="shared" si="17"/>
        <v>6.5687342932536506E-4</v>
      </c>
      <c r="AA308" s="29">
        <f t="shared" si="18"/>
        <v>5.1264697689599514E-2</v>
      </c>
      <c r="AB308" s="17">
        <f t="shared" si="19"/>
        <v>213</v>
      </c>
      <c r="AC308" s="23">
        <f>X308</f>
        <v>64.422129307601793</v>
      </c>
      <c r="AD308" s="17">
        <f>AA308*$AA$2</f>
        <v>326.60738898043849</v>
      </c>
    </row>
    <row r="309" spans="21:30" x14ac:dyDescent="0.25">
      <c r="U309" s="18">
        <v>177.22900000000001</v>
      </c>
      <c r="V309" s="17">
        <v>-39.045000000000002</v>
      </c>
      <c r="W309" s="17" t="s">
        <v>411</v>
      </c>
      <c r="X309" s="23">
        <f t="shared" si="20"/>
        <v>97.556067869421042</v>
      </c>
      <c r="Y309" s="101">
        <v>1660.4042751375462</v>
      </c>
      <c r="Z309" s="43">
        <f t="shared" si="17"/>
        <v>5.9714681491772825E-4</v>
      </c>
      <c r="AA309" s="29">
        <f t="shared" si="18"/>
        <v>4.887804064103133E-2</v>
      </c>
      <c r="AB309" s="17">
        <f t="shared" si="19"/>
        <v>200</v>
      </c>
      <c r="AC309" s="23">
        <f>X309</f>
        <v>97.556067869421042</v>
      </c>
      <c r="AD309" s="17">
        <f>AA309*$AA$2</f>
        <v>311.40199692401058</v>
      </c>
    </row>
    <row r="310" spans="21:30" x14ac:dyDescent="0.25">
      <c r="U310" s="18">
        <v>175.072</v>
      </c>
      <c r="V310" s="17">
        <v>-40.889400000000002</v>
      </c>
      <c r="W310" s="17" t="s">
        <v>412</v>
      </c>
      <c r="X310" s="23">
        <f t="shared" si="20"/>
        <v>84.407290615384866</v>
      </c>
      <c r="Y310" s="101">
        <v>1436.6120862738503</v>
      </c>
      <c r="Z310" s="43">
        <f t="shared" si="17"/>
        <v>1.1504775991577202E-3</v>
      </c>
      <c r="AA310" s="29">
        <f t="shared" si="18"/>
        <v>6.7850396303680019E-2</v>
      </c>
      <c r="AB310" s="17">
        <f t="shared" si="19"/>
        <v>298</v>
      </c>
      <c r="AC310" s="23">
        <f>X310</f>
        <v>84.407290615384866</v>
      </c>
      <c r="AD310" s="17">
        <f>AA310*$AA$2</f>
        <v>432.27487485074539</v>
      </c>
    </row>
    <row r="311" spans="21:30" x14ac:dyDescent="0.25">
      <c r="U311" s="18">
        <v>175.607</v>
      </c>
      <c r="V311" s="17">
        <v>-41.201000000000001</v>
      </c>
      <c r="W311" s="17" t="s">
        <v>413</v>
      </c>
      <c r="X311" s="23">
        <f t="shared" si="20"/>
        <v>55.481664430153351</v>
      </c>
      <c r="Y311" s="101">
        <v>944.29792860121006</v>
      </c>
      <c r="Z311" s="43">
        <f t="shared" si="17"/>
        <v>1.3688658006567674E-3</v>
      </c>
      <c r="AA311" s="29">
        <f t="shared" si="18"/>
        <v>7.4013265160064651E-2</v>
      </c>
      <c r="AB311" s="17">
        <f t="shared" si="19"/>
        <v>333</v>
      </c>
      <c r="AC311" s="23">
        <f>X311</f>
        <v>55.481664430153351</v>
      </c>
      <c r="AD311" s="17">
        <f>AA311*$AA$2</f>
        <v>471.53851233477189</v>
      </c>
    </row>
    <row r="312" spans="21:30" x14ac:dyDescent="0.25">
      <c r="U312" s="18">
        <v>177.07900000000001</v>
      </c>
      <c r="V312" s="17">
        <v>-38.146000000000001</v>
      </c>
      <c r="W312" s="17" t="s">
        <v>414</v>
      </c>
      <c r="X312" s="23">
        <f t="shared" si="20"/>
        <v>138.93931899912519</v>
      </c>
      <c r="Y312" s="101">
        <v>2364.7472093651108</v>
      </c>
      <c r="Z312" s="43">
        <f t="shared" si="17"/>
        <v>3.4943831523308766E-4</v>
      </c>
      <c r="AA312" s="29">
        <f t="shared" si="18"/>
        <v>3.7388716222897737E-2</v>
      </c>
      <c r="AB312" s="17">
        <f t="shared" si="19"/>
        <v>137</v>
      </c>
      <c r="AC312" s="23">
        <f>X312</f>
        <v>138.93931899912519</v>
      </c>
      <c r="AD312" s="17">
        <f>AA312*$AA$2</f>
        <v>238.20351105608148</v>
      </c>
    </row>
    <row r="313" spans="21:30" x14ac:dyDescent="0.25">
      <c r="U313" s="18">
        <v>177.79150000000001</v>
      </c>
      <c r="V313" s="17">
        <v>-38.796599999999998</v>
      </c>
      <c r="W313" s="17" t="s">
        <v>415</v>
      </c>
      <c r="X313" s="23">
        <f t="shared" si="20"/>
        <v>108.43774098194295</v>
      </c>
      <c r="Y313" s="101">
        <v>1845.610351512669</v>
      </c>
      <c r="Z313" s="43">
        <f t="shared" si="17"/>
        <v>6.7084234476801042E-4</v>
      </c>
      <c r="AA313" s="29">
        <f t="shared" si="18"/>
        <v>5.1807042311996357E-2</v>
      </c>
      <c r="AB313" s="17">
        <f t="shared" si="19"/>
        <v>218</v>
      </c>
      <c r="AC313" s="23">
        <f>X313</f>
        <v>108.43774098194295</v>
      </c>
      <c r="AD313" s="17">
        <f>AA313*$AA$2</f>
        <v>330.06266656972878</v>
      </c>
    </row>
    <row r="314" spans="21:30" x14ac:dyDescent="0.25">
      <c r="U314" s="18">
        <v>175.61099999999999</v>
      </c>
      <c r="V314" s="17">
        <v>-40.98</v>
      </c>
      <c r="W314" s="17" t="s">
        <v>416</v>
      </c>
      <c r="X314" s="23">
        <f t="shared" si="20"/>
        <v>53.417701963540225</v>
      </c>
      <c r="Y314" s="101">
        <v>909.16928741945458</v>
      </c>
      <c r="Z314" s="43">
        <f t="shared" si="17"/>
        <v>1.2319721266532086E-3</v>
      </c>
      <c r="AA314" s="29">
        <f t="shared" si="18"/>
        <v>7.0213342828029823E-2</v>
      </c>
      <c r="AB314" s="17">
        <f t="shared" si="19"/>
        <v>305</v>
      </c>
      <c r="AC314" s="23">
        <f>X314</f>
        <v>53.417701963540225</v>
      </c>
      <c r="AD314" s="17">
        <f>AA314*$AA$2</f>
        <v>447.32920715737799</v>
      </c>
    </row>
    <row r="315" spans="21:30" x14ac:dyDescent="0.25">
      <c r="U315" s="18">
        <v>174.989</v>
      </c>
      <c r="V315" s="17">
        <v>-41.271999999999998</v>
      </c>
      <c r="W315" s="17" t="s">
        <v>417</v>
      </c>
      <c r="X315" s="23">
        <f t="shared" si="20"/>
        <v>153.74222683224514</v>
      </c>
      <c r="Y315" s="101">
        <v>2616.6927006848123</v>
      </c>
      <c r="Z315" s="43">
        <f t="shared" si="17"/>
        <v>1.3857452509058561E-3</v>
      </c>
      <c r="AA315" s="29">
        <f t="shared" si="18"/>
        <v>7.4468404603123733E-2</v>
      </c>
      <c r="AB315" s="17">
        <f t="shared" si="19"/>
        <v>340</v>
      </c>
      <c r="AC315" s="23">
        <f>X315</f>
        <v>153.74222683224514</v>
      </c>
      <c r="AD315" s="17">
        <f>AA315*$AA$2</f>
        <v>474.43820572650128</v>
      </c>
    </row>
    <row r="316" spans="21:30" x14ac:dyDescent="0.25">
      <c r="U316" s="18">
        <v>175.148</v>
      </c>
      <c r="V316" s="17">
        <v>-41.261000000000003</v>
      </c>
      <c r="W316" s="17" t="s">
        <v>418</v>
      </c>
      <c r="X316" s="23">
        <f t="shared" si="20"/>
        <v>113.2129566228883</v>
      </c>
      <c r="Y316" s="101">
        <v>1926.8845217215587</v>
      </c>
      <c r="Z316" s="43">
        <f t="shared" si="17"/>
        <v>1.3826850710468761E-3</v>
      </c>
      <c r="AA316" s="29">
        <f t="shared" si="18"/>
        <v>7.4386095853428286E-2</v>
      </c>
      <c r="AB316" s="17">
        <f t="shared" si="19"/>
        <v>338</v>
      </c>
      <c r="AC316" s="23">
        <f>X316</f>
        <v>113.2129566228883</v>
      </c>
      <c r="AD316" s="17">
        <f>AA316*$AA$2</f>
        <v>473.91381668219162</v>
      </c>
    </row>
    <row r="317" spans="21:30" x14ac:dyDescent="0.25">
      <c r="U317" s="18">
        <v>176.422</v>
      </c>
      <c r="V317" s="17">
        <v>-38.314</v>
      </c>
      <c r="W317" s="17" t="s">
        <v>419</v>
      </c>
      <c r="X317" s="23">
        <f t="shared" si="20"/>
        <v>97.533679255261816</v>
      </c>
      <c r="Y317" s="101">
        <v>1660.023220924556</v>
      </c>
      <c r="Z317" s="43">
        <f t="shared" si="17"/>
        <v>2.571465434712491E-4</v>
      </c>
      <c r="AA317" s="29">
        <f t="shared" si="18"/>
        <v>3.2072953586652568E-2</v>
      </c>
      <c r="AB317" s="17">
        <f t="shared" si="19"/>
        <v>113</v>
      </c>
      <c r="AC317" s="23">
        <f>X317</f>
        <v>97.533679255261816</v>
      </c>
      <c r="AD317" s="17">
        <f>AA317*$AA$2</f>
        <v>204.33678730056351</v>
      </c>
    </row>
    <row r="318" spans="21:30" x14ac:dyDescent="0.25">
      <c r="U318" s="18">
        <v>175.66300000000001</v>
      </c>
      <c r="V318" s="17">
        <v>-39.464100000000002</v>
      </c>
      <c r="W318" s="17" t="s">
        <v>420</v>
      </c>
      <c r="X318" s="23">
        <f t="shared" si="20"/>
        <v>67.153789535352189</v>
      </c>
      <c r="Y318" s="101">
        <v>1142.9574978916942</v>
      </c>
      <c r="Z318" s="43">
        <f t="shared" si="17"/>
        <v>4.951750851939986E-4</v>
      </c>
      <c r="AA318" s="29">
        <f t="shared" si="18"/>
        <v>4.4508733505876925E-2</v>
      </c>
      <c r="AB318" s="17">
        <f t="shared" si="19"/>
        <v>166</v>
      </c>
      <c r="AC318" s="23">
        <f>X318</f>
        <v>67.153789535352189</v>
      </c>
      <c r="AD318" s="17">
        <f>AA318*$AA$2</f>
        <v>283.5651411659419</v>
      </c>
    </row>
    <row r="319" spans="21:30" x14ac:dyDescent="0.25">
      <c r="U319" s="18">
        <v>177.851</v>
      </c>
      <c r="V319" s="17">
        <v>-38.29</v>
      </c>
      <c r="W319" s="17" t="s">
        <v>421</v>
      </c>
      <c r="X319" s="23">
        <f t="shared" si="20"/>
        <v>94.860105254880764</v>
      </c>
      <c r="Y319" s="101">
        <v>1614.5189914380705</v>
      </c>
      <c r="Z319" s="43">
        <f t="shared" si="17"/>
        <v>5.7263872228167012E-4</v>
      </c>
      <c r="AA319" s="29">
        <f t="shared" si="18"/>
        <v>4.7864310742428563E-2</v>
      </c>
      <c r="AB319" s="17">
        <f t="shared" si="19"/>
        <v>188</v>
      </c>
      <c r="AC319" s="23">
        <f>X319</f>
        <v>94.860105254880764</v>
      </c>
      <c r="AD319" s="17">
        <f>AA319*$AA$2</f>
        <v>304.94352374001238</v>
      </c>
    </row>
    <row r="320" spans="21:30" x14ac:dyDescent="0.25">
      <c r="U320" s="18">
        <v>175.68299999999999</v>
      </c>
      <c r="V320" s="17">
        <v>-38.292999999999999</v>
      </c>
      <c r="W320" s="17" t="s">
        <v>422</v>
      </c>
      <c r="X320" s="23">
        <f t="shared" si="20"/>
        <v>125.38797312781591</v>
      </c>
      <c r="Y320" s="101">
        <v>2134.1033026354266</v>
      </c>
      <c r="Z320" s="43">
        <f t="shared" si="17"/>
        <v>1.6389492669074997E-4</v>
      </c>
      <c r="AA320" s="29">
        <f t="shared" si="18"/>
        <v>2.5604990241942474E-2</v>
      </c>
      <c r="AB320" s="17">
        <f t="shared" si="19"/>
        <v>89</v>
      </c>
      <c r="AC320" s="23">
        <f>X320</f>
        <v>125.38797312781591</v>
      </c>
      <c r="AD320" s="17">
        <f>AA320*$AA$2</f>
        <v>163.12939283141552</v>
      </c>
    </row>
    <row r="321" spans="21:30" x14ac:dyDescent="0.25">
      <c r="U321" s="18">
        <v>175.8382</v>
      </c>
      <c r="V321" s="17">
        <v>-40.330800000000004</v>
      </c>
      <c r="W321" s="17" t="s">
        <v>423</v>
      </c>
      <c r="X321" s="23">
        <f t="shared" si="20"/>
        <v>91.773875736943339</v>
      </c>
      <c r="Y321" s="101">
        <v>1561.9913650427757</v>
      </c>
      <c r="Z321" s="43">
        <f t="shared" si="17"/>
        <v>8.9159478785119238E-4</v>
      </c>
      <c r="AA321" s="29">
        <f t="shared" si="18"/>
        <v>5.9728046823853888E-2</v>
      </c>
      <c r="AB321" s="17">
        <f t="shared" si="19"/>
        <v>269</v>
      </c>
      <c r="AC321" s="23">
        <f>X321</f>
        <v>91.773875736943339</v>
      </c>
      <c r="AD321" s="17">
        <f>AA321*$AA$2</f>
        <v>380.52738631477314</v>
      </c>
    </row>
    <row r="322" spans="21:30" x14ac:dyDescent="0.25">
      <c r="U322" s="18">
        <v>176.571</v>
      </c>
      <c r="V322" s="17">
        <v>-38.534999999999997</v>
      </c>
      <c r="W322" s="17" t="s">
        <v>424</v>
      </c>
      <c r="X322" s="23">
        <f t="shared" si="20"/>
        <v>76.980196564059256</v>
      </c>
      <c r="Y322" s="101">
        <v>1310.2029455202885</v>
      </c>
      <c r="Z322" s="43">
        <f t="shared" si="17"/>
        <v>3.2863491958905135E-4</v>
      </c>
      <c r="AA322" s="29">
        <f t="shared" si="18"/>
        <v>3.6258567329870393E-2</v>
      </c>
      <c r="AB322" s="17">
        <f t="shared" si="19"/>
        <v>131</v>
      </c>
      <c r="AC322" s="23">
        <f>X322</f>
        <v>76.980196564059256</v>
      </c>
      <c r="AD322" s="17">
        <f>AA322*$AA$2</f>
        <v>231.00333245860426</v>
      </c>
    </row>
    <row r="323" spans="21:30" x14ac:dyDescent="0.25">
      <c r="U323" s="18">
        <v>175.64080000000001</v>
      </c>
      <c r="V323" s="17">
        <v>-41.0062</v>
      </c>
      <c r="W323" s="17" t="s">
        <v>425</v>
      </c>
      <c r="X323" s="23">
        <f t="shared" si="20"/>
        <v>48.037338727020717</v>
      </c>
      <c r="Y323" s="101">
        <v>817.59550513389263</v>
      </c>
      <c r="Z323" s="43">
        <f t="shared" si="17"/>
        <v>1.2501388625134877E-3</v>
      </c>
      <c r="AA323" s="29">
        <f t="shared" si="18"/>
        <v>7.0729347775569204E-2</v>
      </c>
      <c r="AB323" s="17">
        <f t="shared" si="19"/>
        <v>307</v>
      </c>
      <c r="AC323" s="23">
        <f>X323</f>
        <v>48.037338727020717</v>
      </c>
      <c r="AD323" s="17">
        <f>AA323*$AA$2</f>
        <v>450.61667467815141</v>
      </c>
    </row>
    <row r="324" spans="21:30" x14ac:dyDescent="0.25">
      <c r="U324" s="18">
        <v>177.3244</v>
      </c>
      <c r="V324" s="17">
        <v>-38.311</v>
      </c>
      <c r="W324" s="17" t="s">
        <v>426</v>
      </c>
      <c r="X324" s="23">
        <f t="shared" si="20"/>
        <v>190.20948584726699</v>
      </c>
      <c r="Y324" s="101">
        <v>3237.3654491204838</v>
      </c>
      <c r="Z324" s="43">
        <f t="shared" si="17"/>
        <v>4.3603244355805361E-4</v>
      </c>
      <c r="AA324" s="29">
        <f t="shared" si="18"/>
        <v>4.1765815354855594E-2</v>
      </c>
      <c r="AB324" s="17">
        <f t="shared" si="19"/>
        <v>154</v>
      </c>
      <c r="AC324" s="23">
        <f>X324</f>
        <v>190.20948584726699</v>
      </c>
      <c r="AD324" s="17">
        <f>AA324*$AA$2</f>
        <v>266.090009625785</v>
      </c>
    </row>
    <row r="325" spans="21:30" x14ac:dyDescent="0.25">
      <c r="U325" s="18">
        <v>175.00700000000001</v>
      </c>
      <c r="V325" s="17">
        <v>-38.534999999999997</v>
      </c>
      <c r="W325" s="17" t="s">
        <v>427</v>
      </c>
      <c r="X325" s="23">
        <f t="shared" si="20"/>
        <v>104.26141603237927</v>
      </c>
      <c r="Y325" s="101">
        <v>1774.5293008710951</v>
      </c>
      <c r="Z325" s="43">
        <f t="shared" ref="Z325:Z388" si="21">SIN(ABS(V325-$C$9)*PI()/180/2)^2+COS($C$9*PI()/180)*COS(V325*PI()/180)*SIN(ABS(U325-$C$8)*PI()/180/2)^2</f>
        <v>1.7980447909493995E-4</v>
      </c>
      <c r="AA325" s="29">
        <f t="shared" ref="AA325:AA388" si="22">2*ATAN2(SQRT(1-Z325),SQRT(Z325))</f>
        <v>2.6819042240819761E-2</v>
      </c>
      <c r="AB325" s="17">
        <f t="shared" ref="AB325:AB388" si="23">RANK(AD325,AD:AD,1)</f>
        <v>93</v>
      </c>
      <c r="AC325" s="23">
        <f>X325</f>
        <v>104.26141603237927</v>
      </c>
      <c r="AD325" s="17">
        <f>AA325*$AA$2</f>
        <v>170.86411811626269</v>
      </c>
    </row>
    <row r="326" spans="21:30" x14ac:dyDescent="0.25">
      <c r="U326" s="18">
        <v>175.85249999999999</v>
      </c>
      <c r="V326" s="17">
        <v>-40.778300000000002</v>
      </c>
      <c r="W326" s="17" t="s">
        <v>428</v>
      </c>
      <c r="X326" s="23">
        <f t="shared" ref="X326:X389" si="24">Y326/17.02</f>
        <v>78.874293308940253</v>
      </c>
      <c r="Y326" s="101">
        <v>1342.4404721181631</v>
      </c>
      <c r="Z326" s="43">
        <f t="shared" si="21"/>
        <v>1.1342107544581291E-3</v>
      </c>
      <c r="AA326" s="29">
        <f t="shared" si="22"/>
        <v>6.7368830341216143E-2</v>
      </c>
      <c r="AB326" s="17">
        <f t="shared" si="23"/>
        <v>296</v>
      </c>
      <c r="AC326" s="23">
        <f>X326</f>
        <v>78.874293308940253</v>
      </c>
      <c r="AD326" s="17">
        <f>AA326*$AA$2</f>
        <v>429.20681810388805</v>
      </c>
    </row>
    <row r="327" spans="21:30" x14ac:dyDescent="0.25">
      <c r="U327" s="18">
        <v>177.321</v>
      </c>
      <c r="V327" s="17">
        <v>-39.023000000000003</v>
      </c>
      <c r="W327" s="17" t="s">
        <v>429</v>
      </c>
      <c r="X327" s="23">
        <f t="shared" si="24"/>
        <v>125.54686616008354</v>
      </c>
      <c r="Y327" s="101">
        <v>2136.8076620446218</v>
      </c>
      <c r="Z327" s="43">
        <f t="shared" si="21"/>
        <v>6.1205437005357904E-4</v>
      </c>
      <c r="AA327" s="29">
        <f t="shared" si="22"/>
        <v>4.9484513982248644E-2</v>
      </c>
      <c r="AB327" s="17">
        <f t="shared" si="23"/>
        <v>203</v>
      </c>
      <c r="AC327" s="23">
        <f>X327</f>
        <v>125.54686616008354</v>
      </c>
      <c r="AD327" s="17">
        <f>AA327*$AA$2</f>
        <v>315.26583858090612</v>
      </c>
    </row>
    <row r="328" spans="21:30" x14ac:dyDescent="0.25">
      <c r="U328" s="18">
        <v>176.21299999999999</v>
      </c>
      <c r="V328" s="17">
        <v>-40.340000000000003</v>
      </c>
      <c r="W328" s="17" t="s">
        <v>430</v>
      </c>
      <c r="X328" s="23">
        <f t="shared" si="24"/>
        <v>87.491847111225994</v>
      </c>
      <c r="Y328" s="101">
        <v>1489.1112378330663</v>
      </c>
      <c r="Z328" s="43">
        <f t="shared" si="21"/>
        <v>9.3922149033131349E-4</v>
      </c>
      <c r="AA328" s="29">
        <f t="shared" si="22"/>
        <v>6.1303040165473437E-2</v>
      </c>
      <c r="AB328" s="17">
        <f t="shared" si="23"/>
        <v>275</v>
      </c>
      <c r="AC328" s="23">
        <f>X328</f>
        <v>87.491847111225994</v>
      </c>
      <c r="AD328" s="17">
        <f>AA328*$AA$2</f>
        <v>390.56166889423127</v>
      </c>
    </row>
    <row r="329" spans="21:30" x14ac:dyDescent="0.25">
      <c r="U329" s="18">
        <v>175.20400000000001</v>
      </c>
      <c r="V329" s="17">
        <v>-40.549999999999997</v>
      </c>
      <c r="W329" s="17" t="s">
        <v>431</v>
      </c>
      <c r="X329" s="23">
        <f t="shared" si="24"/>
        <v>43.685667961379579</v>
      </c>
      <c r="Y329" s="101">
        <v>743.53006870268041</v>
      </c>
      <c r="Z329" s="43">
        <f t="shared" si="21"/>
        <v>9.6302609307756569E-4</v>
      </c>
      <c r="AA329" s="29">
        <f t="shared" si="22"/>
        <v>6.2075289502551416E-2</v>
      </c>
      <c r="AB329" s="17">
        <f t="shared" si="23"/>
        <v>279</v>
      </c>
      <c r="AC329" s="23">
        <f>X329</f>
        <v>43.685667961379579</v>
      </c>
      <c r="AD329" s="17">
        <f>AA329*$AA$2</f>
        <v>395.48166942075505</v>
      </c>
    </row>
    <row r="330" spans="21:30" x14ac:dyDescent="0.25">
      <c r="U330" s="18">
        <v>175.30099999999999</v>
      </c>
      <c r="V330" s="17">
        <v>-40.225999999999999</v>
      </c>
      <c r="W330" s="17" t="s">
        <v>432</v>
      </c>
      <c r="X330" s="23">
        <f t="shared" si="24"/>
        <v>57.852394332512205</v>
      </c>
      <c r="Y330" s="101">
        <v>984.64775153935773</v>
      </c>
      <c r="Z330" s="43">
        <f t="shared" si="21"/>
        <v>8.0054776929028607E-4</v>
      </c>
      <c r="AA330" s="29">
        <f t="shared" si="22"/>
        <v>5.6595458691437305E-2</v>
      </c>
      <c r="AB330" s="17">
        <f t="shared" si="23"/>
        <v>253</v>
      </c>
      <c r="AC330" s="23">
        <f>X330</f>
        <v>57.852394332512205</v>
      </c>
      <c r="AD330" s="17">
        <f>AA330*$AA$2</f>
        <v>360.56966732314709</v>
      </c>
    </row>
    <row r="331" spans="21:30" x14ac:dyDescent="0.25">
      <c r="U331" s="18">
        <v>175.10140000000001</v>
      </c>
      <c r="V331" s="17">
        <v>-38.262500000000003</v>
      </c>
      <c r="W331" s="17" t="s">
        <v>433</v>
      </c>
      <c r="X331" s="23">
        <f t="shared" si="24"/>
        <v>161.16442504726399</v>
      </c>
      <c r="Y331" s="101">
        <v>2743.0185143044332</v>
      </c>
      <c r="Z331" s="43">
        <f t="shared" si="21"/>
        <v>1.2449454559058912E-4</v>
      </c>
      <c r="AA331" s="29">
        <f t="shared" si="22"/>
        <v>2.2315887813926436E-2</v>
      </c>
      <c r="AB331" s="17">
        <f t="shared" si="23"/>
        <v>74</v>
      </c>
      <c r="AC331" s="23">
        <f>X331</f>
        <v>161.16442504726399</v>
      </c>
      <c r="AD331" s="17">
        <f>AA331*$AA$2</f>
        <v>142.17452126252533</v>
      </c>
    </row>
    <row r="332" spans="21:30" x14ac:dyDescent="0.25">
      <c r="U332" s="18">
        <v>176.49199999999999</v>
      </c>
      <c r="V332" s="17">
        <v>-39.448</v>
      </c>
      <c r="W332" s="17" t="s">
        <v>434</v>
      </c>
      <c r="X332" s="23">
        <f t="shared" si="24"/>
        <v>74.551177091446249</v>
      </c>
      <c r="Y332" s="101">
        <v>1268.8610340964151</v>
      </c>
      <c r="Z332" s="43">
        <f t="shared" si="21"/>
        <v>5.8951856419310307E-4</v>
      </c>
      <c r="AA332" s="29">
        <f t="shared" si="22"/>
        <v>4.8564779199550365E-2</v>
      </c>
      <c r="AB332" s="17">
        <f t="shared" si="23"/>
        <v>194</v>
      </c>
      <c r="AC332" s="23">
        <f>X332</f>
        <v>74.551177091446249</v>
      </c>
      <c r="AD332" s="17">
        <f>AA332*$AA$2</f>
        <v>309.40620828033536</v>
      </c>
    </row>
    <row r="333" spans="21:30" x14ac:dyDescent="0.25">
      <c r="U333" s="18">
        <v>176.6593</v>
      </c>
      <c r="V333" s="17">
        <v>-40.072800000000001</v>
      </c>
      <c r="W333" s="17" t="s">
        <v>435</v>
      </c>
      <c r="X333" s="23">
        <f t="shared" si="24"/>
        <v>69.109246161605213</v>
      </c>
      <c r="Y333" s="101">
        <v>1176.2393696705208</v>
      </c>
      <c r="Z333" s="43">
        <f t="shared" si="21"/>
        <v>8.7792169329813097E-4</v>
      </c>
      <c r="AA333" s="29">
        <f t="shared" si="22"/>
        <v>5.926816107017846E-2</v>
      </c>
      <c r="AB333" s="17">
        <f t="shared" si="23"/>
        <v>266</v>
      </c>
      <c r="AC333" s="23">
        <f>X333</f>
        <v>69.109246161605213</v>
      </c>
      <c r="AD333" s="17">
        <f>AA333*$AA$2</f>
        <v>377.59745417810694</v>
      </c>
    </row>
    <row r="334" spans="21:30" x14ac:dyDescent="0.25">
      <c r="U334" s="18">
        <v>175.04499999999999</v>
      </c>
      <c r="V334" s="17">
        <v>-39.938800000000001</v>
      </c>
      <c r="W334" s="17" t="s">
        <v>436</v>
      </c>
      <c r="X334" s="23">
        <f t="shared" si="24"/>
        <v>54.866935555721419</v>
      </c>
      <c r="Y334" s="101">
        <v>933.83524315837849</v>
      </c>
      <c r="Z334" s="43">
        <f t="shared" si="21"/>
        <v>6.5701027052221029E-4</v>
      </c>
      <c r="AA334" s="29">
        <f t="shared" si="22"/>
        <v>5.1270038363980454E-2</v>
      </c>
      <c r="AB334" s="17">
        <f t="shared" si="23"/>
        <v>214</v>
      </c>
      <c r="AC334" s="23">
        <f>X334</f>
        <v>54.866935555721419</v>
      </c>
      <c r="AD334" s="17">
        <f>AA334*$AA$2</f>
        <v>326.64141441691947</v>
      </c>
    </row>
    <row r="335" spans="21:30" x14ac:dyDescent="0.25">
      <c r="U335" s="18">
        <v>174.56700000000001</v>
      </c>
      <c r="V335" s="17">
        <v>-39.753999999999998</v>
      </c>
      <c r="W335" s="17" t="s">
        <v>437</v>
      </c>
      <c r="X335" s="23">
        <f t="shared" si="24"/>
        <v>80.365531255582027</v>
      </c>
      <c r="Y335" s="101">
        <v>1367.821341970006</v>
      </c>
      <c r="Z335" s="43">
        <f t="shared" si="21"/>
        <v>5.7638936023760284E-4</v>
      </c>
      <c r="AA335" s="29">
        <f t="shared" si="22"/>
        <v>4.8020834472461735E-2</v>
      </c>
      <c r="AB335" s="17">
        <f t="shared" si="23"/>
        <v>190</v>
      </c>
      <c r="AC335" s="23">
        <f>X335</f>
        <v>80.365531255582027</v>
      </c>
      <c r="AD335" s="17">
        <f>AA335*$AA$2</f>
        <v>305.94073642405374</v>
      </c>
    </row>
    <row r="336" spans="21:30" x14ac:dyDescent="0.25">
      <c r="U336" s="18">
        <v>174.804</v>
      </c>
      <c r="V336" s="17">
        <v>-41.322000000000003</v>
      </c>
      <c r="W336" s="17" t="s">
        <v>438</v>
      </c>
      <c r="X336" s="23">
        <f t="shared" si="24"/>
        <v>58.216591314448422</v>
      </c>
      <c r="Y336" s="101">
        <v>990.84638417191206</v>
      </c>
      <c r="Z336" s="43">
        <f t="shared" si="21"/>
        <v>1.4165535491902825E-3</v>
      </c>
      <c r="AA336" s="29">
        <f t="shared" si="22"/>
        <v>7.5292042863375777E-2</v>
      </c>
      <c r="AB336" s="17">
        <f t="shared" si="23"/>
        <v>344</v>
      </c>
      <c r="AC336" s="23">
        <f>X336</f>
        <v>58.216591314448422</v>
      </c>
      <c r="AD336" s="17">
        <f>AA336*$AA$2</f>
        <v>479.68560508256706</v>
      </c>
    </row>
    <row r="337" spans="21:30" x14ac:dyDescent="0.25">
      <c r="U337" s="18">
        <v>174.827</v>
      </c>
      <c r="V337" s="17">
        <v>-41.228999999999999</v>
      </c>
      <c r="W337" s="17" t="s">
        <v>439</v>
      </c>
      <c r="X337" s="23">
        <f t="shared" si="24"/>
        <v>91.029753935312627</v>
      </c>
      <c r="Y337" s="101">
        <v>1549.3264119790208</v>
      </c>
      <c r="Z337" s="43">
        <f t="shared" si="21"/>
        <v>1.3562193416210516E-3</v>
      </c>
      <c r="AA337" s="29">
        <f t="shared" si="22"/>
        <v>7.367042543061697E-2</v>
      </c>
      <c r="AB337" s="17">
        <f t="shared" si="23"/>
        <v>331</v>
      </c>
      <c r="AC337" s="23">
        <f>X337</f>
        <v>91.029753935312627</v>
      </c>
      <c r="AD337" s="17">
        <f>AA337*$AA$2</f>
        <v>469.35428041846075</v>
      </c>
    </row>
    <row r="338" spans="21:30" x14ac:dyDescent="0.25">
      <c r="U338" s="18">
        <v>174.80099999999999</v>
      </c>
      <c r="V338" s="17">
        <v>-41.321199999999997</v>
      </c>
      <c r="W338" s="17" t="s">
        <v>440</v>
      </c>
      <c r="X338" s="23">
        <f t="shared" si="24"/>
        <v>63.639308199047157</v>
      </c>
      <c r="Y338" s="101">
        <v>1083.1410255477826</v>
      </c>
      <c r="Z338" s="43">
        <f t="shared" si="21"/>
        <v>1.4160246771430494E-3</v>
      </c>
      <c r="AA338" s="29">
        <f t="shared" si="22"/>
        <v>7.5277979719550067E-2</v>
      </c>
      <c r="AB338" s="17">
        <f t="shared" si="23"/>
        <v>343</v>
      </c>
      <c r="AC338" s="23">
        <f>X338</f>
        <v>63.639308199047157</v>
      </c>
      <c r="AD338" s="17">
        <f>AA338*$AA$2</f>
        <v>479.59600879325347</v>
      </c>
    </row>
    <row r="339" spans="21:30" x14ac:dyDescent="0.25">
      <c r="U339" s="18">
        <v>176.00219999999999</v>
      </c>
      <c r="V339" s="17">
        <v>-37.732100000000003</v>
      </c>
      <c r="W339" s="17" t="s">
        <v>441</v>
      </c>
      <c r="X339" s="23">
        <f t="shared" si="24"/>
        <v>191.6246412597032</v>
      </c>
      <c r="Y339" s="101">
        <v>3261.4513942401481</v>
      </c>
      <c r="Z339" s="43">
        <f t="shared" si="21"/>
        <v>1.1074028564287256E-4</v>
      </c>
      <c r="AA339" s="29">
        <f t="shared" si="22"/>
        <v>2.1047030544753143E-2</v>
      </c>
      <c r="AB339" s="17">
        <f t="shared" si="23"/>
        <v>68</v>
      </c>
      <c r="AC339" s="23">
        <f>X339</f>
        <v>191.6246412597032</v>
      </c>
      <c r="AD339" s="17">
        <f>AA339*$AA$2</f>
        <v>134.09063160062229</v>
      </c>
    </row>
    <row r="340" spans="21:30" x14ac:dyDescent="0.25">
      <c r="U340" s="18">
        <v>175.79900000000001</v>
      </c>
      <c r="V340" s="17">
        <v>-38.420999999999999</v>
      </c>
      <c r="W340" s="17" t="s">
        <v>442</v>
      </c>
      <c r="X340" s="23">
        <f t="shared" si="24"/>
        <v>87.869334200624621</v>
      </c>
      <c r="Y340" s="101">
        <v>1495.536068094631</v>
      </c>
      <c r="Z340" s="43">
        <f t="shared" si="21"/>
        <v>2.0064845562395257E-4</v>
      </c>
      <c r="AA340" s="29">
        <f t="shared" si="22"/>
        <v>2.8331034361243276E-2</v>
      </c>
      <c r="AB340" s="17">
        <f t="shared" si="23"/>
        <v>102</v>
      </c>
      <c r="AC340" s="23">
        <f>X340</f>
        <v>87.869334200624621</v>
      </c>
      <c r="AD340" s="17">
        <f>AA340*$AA$2</f>
        <v>180.49701991548091</v>
      </c>
    </row>
    <row r="341" spans="21:30" x14ac:dyDescent="0.25">
      <c r="U341" s="18">
        <v>176.58</v>
      </c>
      <c r="V341" s="17">
        <v>-39.700000000000003</v>
      </c>
      <c r="W341" s="17" t="s">
        <v>443</v>
      </c>
      <c r="X341" s="23">
        <f t="shared" si="24"/>
        <v>50.453383840322793</v>
      </c>
      <c r="Y341" s="101">
        <v>858.71659296229393</v>
      </c>
      <c r="Z341" s="43">
        <f t="shared" si="21"/>
        <v>7.0186180911629482E-4</v>
      </c>
      <c r="AA341" s="29">
        <f t="shared" si="22"/>
        <v>5.2991549286379599E-2</v>
      </c>
      <c r="AB341" s="17">
        <f t="shared" si="23"/>
        <v>225</v>
      </c>
      <c r="AC341" s="23">
        <f>X341</f>
        <v>50.453383840322793</v>
      </c>
      <c r="AD341" s="17">
        <f>AA341*$AA$2</f>
        <v>337.60916050352444</v>
      </c>
    </row>
    <row r="342" spans="21:30" x14ac:dyDescent="0.25">
      <c r="U342" s="18">
        <v>177.06890000000001</v>
      </c>
      <c r="V342" s="17">
        <v>-38.026299999999999</v>
      </c>
      <c r="W342" s="17" t="s">
        <v>444</v>
      </c>
      <c r="X342" s="23">
        <f t="shared" si="24"/>
        <v>120.78662368852136</v>
      </c>
      <c r="Y342" s="101">
        <v>2055.7883351786336</v>
      </c>
      <c r="Z342" s="43">
        <f t="shared" si="21"/>
        <v>3.2798542845576147E-4</v>
      </c>
      <c r="AA342" s="29">
        <f t="shared" si="22"/>
        <v>3.6222716235902792E-2</v>
      </c>
      <c r="AB342" s="17">
        <f t="shared" si="23"/>
        <v>130</v>
      </c>
      <c r="AC342" s="23">
        <f>X342</f>
        <v>120.78662368852136</v>
      </c>
      <c r="AD342" s="17">
        <f>AA342*$AA$2</f>
        <v>230.77492513893668</v>
      </c>
    </row>
    <row r="343" spans="21:30" x14ac:dyDescent="0.25">
      <c r="U343" s="18">
        <v>175.85</v>
      </c>
      <c r="V343" s="17">
        <v>-40.872999999999998</v>
      </c>
      <c r="W343" s="17" t="s">
        <v>445</v>
      </c>
      <c r="X343" s="23">
        <f t="shared" si="24"/>
        <v>58.338167514443775</v>
      </c>
      <c r="Y343" s="101">
        <v>992.91561109583301</v>
      </c>
      <c r="Z343" s="43">
        <f t="shared" si="21"/>
        <v>1.188914311123738E-3</v>
      </c>
      <c r="AA343" s="29">
        <f t="shared" si="22"/>
        <v>6.8974945669567356E-2</v>
      </c>
      <c r="AB343" s="17">
        <f t="shared" si="23"/>
        <v>302</v>
      </c>
      <c r="AC343" s="23">
        <f>X343</f>
        <v>58.338167514443775</v>
      </c>
      <c r="AD343" s="17">
        <f>AA343*$AA$2</f>
        <v>439.43937886081363</v>
      </c>
    </row>
    <row r="344" spans="21:30" x14ac:dyDescent="0.25">
      <c r="U344" s="18">
        <v>175.37799999999999</v>
      </c>
      <c r="V344" s="17">
        <v>-41.076999999999998</v>
      </c>
      <c r="W344" s="17" t="s">
        <v>446</v>
      </c>
      <c r="X344" s="23">
        <f t="shared" si="24"/>
        <v>106.05413585368164</v>
      </c>
      <c r="Y344" s="101">
        <v>1805.0413922296616</v>
      </c>
      <c r="Z344" s="43">
        <f t="shared" si="21"/>
        <v>1.2761975036565572E-3</v>
      </c>
      <c r="AA344" s="29">
        <f t="shared" si="22"/>
        <v>7.1463018879146453E-2</v>
      </c>
      <c r="AB344" s="17">
        <f t="shared" si="23"/>
        <v>311</v>
      </c>
      <c r="AC344" s="23">
        <f>X344</f>
        <v>106.05413585368164</v>
      </c>
      <c r="AD344" s="17">
        <f>AA344*$AA$2</f>
        <v>455.29089327904205</v>
      </c>
    </row>
    <row r="345" spans="21:30" x14ac:dyDescent="0.25">
      <c r="U345" s="18">
        <v>171.40799999999999</v>
      </c>
      <c r="V345" s="17">
        <v>-42.524999999999999</v>
      </c>
      <c r="W345" s="17" t="s">
        <v>447</v>
      </c>
      <c r="X345" s="23">
        <f t="shared" si="24"/>
        <v>415.59258299920032</v>
      </c>
      <c r="Y345" s="101">
        <v>7073.3857626463896</v>
      </c>
      <c r="Z345" s="43">
        <f t="shared" si="21"/>
        <v>2.8281421956107035E-3</v>
      </c>
      <c r="AA345" s="29">
        <f t="shared" si="22"/>
        <v>0.1064107579861982</v>
      </c>
      <c r="AB345" s="17">
        <f t="shared" si="23"/>
        <v>420</v>
      </c>
      <c r="AC345" s="23">
        <f>X345</f>
        <v>415.59258299920032</v>
      </c>
      <c r="AD345" s="17">
        <f>AA345*$AA$2</f>
        <v>677.94293913006879</v>
      </c>
    </row>
    <row r="346" spans="21:30" x14ac:dyDescent="0.25">
      <c r="U346" s="18">
        <v>171.56280000000001</v>
      </c>
      <c r="V346" s="17">
        <v>-42.943199999999997</v>
      </c>
      <c r="W346" s="17" t="s">
        <v>448</v>
      </c>
      <c r="X346" s="23">
        <f t="shared" si="24"/>
        <v>631.84028732171782</v>
      </c>
      <c r="Y346" s="101">
        <v>10753.921690215637</v>
      </c>
      <c r="Z346" s="43">
        <f t="shared" si="21"/>
        <v>3.1433111059897554E-3</v>
      </c>
      <c r="AA346" s="29">
        <f t="shared" si="22"/>
        <v>0.11218930620492186</v>
      </c>
      <c r="AB346" s="17">
        <f t="shared" si="23"/>
        <v>430</v>
      </c>
      <c r="AC346" s="23">
        <f>X346</f>
        <v>631.84028732171782</v>
      </c>
      <c r="AD346" s="17">
        <f>AA346*$AA$2</f>
        <v>714.75806983155712</v>
      </c>
    </row>
    <row r="347" spans="21:30" x14ac:dyDescent="0.25">
      <c r="U347" s="18">
        <v>172.54499999999999</v>
      </c>
      <c r="V347" s="17">
        <v>-40.762</v>
      </c>
      <c r="W347" s="17" t="s">
        <v>449</v>
      </c>
      <c r="X347" s="23">
        <f t="shared" si="24"/>
        <v>543.31002441650674</v>
      </c>
      <c r="Y347" s="101">
        <v>9247.1366155689448</v>
      </c>
      <c r="Z347" s="43">
        <f t="shared" si="21"/>
        <v>1.3046184321891577E-3</v>
      </c>
      <c r="AA347" s="29">
        <f t="shared" si="22"/>
        <v>7.2254720824605143E-2</v>
      </c>
      <c r="AB347" s="17">
        <f t="shared" si="23"/>
        <v>318</v>
      </c>
      <c r="AC347" s="23">
        <f>X347</f>
        <v>543.31002441650674</v>
      </c>
      <c r="AD347" s="17">
        <f>AA347*$AA$2</f>
        <v>460.33482637355934</v>
      </c>
    </row>
    <row r="348" spans="21:30" x14ac:dyDescent="0.25">
      <c r="U348" s="18">
        <v>172.72399999999999</v>
      </c>
      <c r="V348" s="17">
        <v>-41.323</v>
      </c>
      <c r="W348" s="17" t="s">
        <v>450</v>
      </c>
      <c r="X348" s="23">
        <f t="shared" si="24"/>
        <v>196.32553749736641</v>
      </c>
      <c r="Y348" s="101">
        <v>3341.4606482051763</v>
      </c>
      <c r="Z348" s="43">
        <f t="shared" si="21"/>
        <v>1.611871335226413E-3</v>
      </c>
      <c r="AA348" s="29">
        <f t="shared" si="22"/>
        <v>8.031782177256877E-2</v>
      </c>
      <c r="AB348" s="17">
        <f t="shared" si="23"/>
        <v>365</v>
      </c>
      <c r="AC348" s="23">
        <f>X348</f>
        <v>196.32553749736641</v>
      </c>
      <c r="AD348" s="17">
        <f>AA348*$AA$2</f>
        <v>511.70484251303566</v>
      </c>
    </row>
    <row r="349" spans="21:30" x14ac:dyDescent="0.25">
      <c r="U349" s="18">
        <v>173.13900000000001</v>
      </c>
      <c r="V349" s="17">
        <v>-41.378700000000002</v>
      </c>
      <c r="W349" s="17" t="s">
        <v>451</v>
      </c>
      <c r="X349" s="23">
        <f t="shared" si="24"/>
        <v>119.44180509110595</v>
      </c>
      <c r="Y349" s="101">
        <v>2032.8995226506231</v>
      </c>
      <c r="Z349" s="43">
        <f t="shared" si="21"/>
        <v>1.5781842897391882E-3</v>
      </c>
      <c r="AA349" s="29">
        <f t="shared" si="22"/>
        <v>7.947364874294903E-2</v>
      </c>
      <c r="AB349" s="17">
        <f t="shared" si="23"/>
        <v>362</v>
      </c>
      <c r="AC349" s="23">
        <f>X349</f>
        <v>119.44180509110595</v>
      </c>
      <c r="AD349" s="17">
        <f>AA349*$AA$2</f>
        <v>506.32661614132826</v>
      </c>
    </row>
    <row r="350" spans="21:30" x14ac:dyDescent="0.25">
      <c r="U350" s="18">
        <v>171.31299999999999</v>
      </c>
      <c r="V350" s="17">
        <v>-42.453000000000003</v>
      </c>
      <c r="W350" s="17" t="s">
        <v>452</v>
      </c>
      <c r="X350" s="23">
        <f t="shared" si="24"/>
        <v>357.1568024339071</v>
      </c>
      <c r="Y350" s="101">
        <v>6078.8087774250989</v>
      </c>
      <c r="Z350" s="43">
        <f t="shared" si="21"/>
        <v>2.7979276718939142E-3</v>
      </c>
      <c r="AA350" s="29">
        <f t="shared" si="22"/>
        <v>0.10584027662945503</v>
      </c>
      <c r="AB350" s="17">
        <f t="shared" si="23"/>
        <v>419</v>
      </c>
      <c r="AC350" s="23">
        <f>X350</f>
        <v>357.1568024339071</v>
      </c>
      <c r="AD350" s="17">
        <f>AA350*$AA$2</f>
        <v>674.30840240625798</v>
      </c>
    </row>
    <row r="351" spans="21:30" x14ac:dyDescent="0.25">
      <c r="U351" s="18">
        <v>171.89400000000001</v>
      </c>
      <c r="V351" s="17">
        <v>-41.658000000000001</v>
      </c>
      <c r="W351" s="17" t="s">
        <v>453</v>
      </c>
      <c r="X351" s="23">
        <f t="shared" si="24"/>
        <v>847.13373051344513</v>
      </c>
      <c r="Y351" s="101">
        <v>14418.216093338835</v>
      </c>
      <c r="Z351" s="43">
        <f t="shared" si="21"/>
        <v>2.0263053204835012E-3</v>
      </c>
      <c r="AA351" s="29">
        <f t="shared" si="22"/>
        <v>9.0059434580617992E-2</v>
      </c>
      <c r="AB351" s="17">
        <f t="shared" si="23"/>
        <v>390</v>
      </c>
      <c r="AC351" s="23">
        <f>X351</f>
        <v>847.13373051344513</v>
      </c>
      <c r="AD351" s="17">
        <f>AA351*$AA$2</f>
        <v>573.76865771311725</v>
      </c>
    </row>
    <row r="352" spans="21:30" x14ac:dyDescent="0.25">
      <c r="U352" s="18">
        <v>170.017</v>
      </c>
      <c r="V352" s="17">
        <v>-43.466000000000001</v>
      </c>
      <c r="W352" s="17" t="s">
        <v>454</v>
      </c>
      <c r="X352" s="23">
        <f t="shared" si="24"/>
        <v>688.43068298735852</v>
      </c>
      <c r="Y352" s="101">
        <v>11717.090224444843</v>
      </c>
      <c r="Z352" s="43">
        <f t="shared" si="21"/>
        <v>4.1769983926306133E-3</v>
      </c>
      <c r="AA352" s="29">
        <f t="shared" si="22"/>
        <v>0.12934955980389021</v>
      </c>
      <c r="AB352" s="17">
        <f t="shared" si="23"/>
        <v>470</v>
      </c>
      <c r="AC352" s="23">
        <f>X352</f>
        <v>688.43068298735852</v>
      </c>
      <c r="AD352" s="17">
        <f>AA352*$AA$2</f>
        <v>824.08604551058454</v>
      </c>
    </row>
    <row r="353" spans="21:30" x14ac:dyDescent="0.25">
      <c r="U353" s="18">
        <v>171.191</v>
      </c>
      <c r="V353" s="17">
        <v>-42.462000000000003</v>
      </c>
      <c r="W353" s="17" t="s">
        <v>455</v>
      </c>
      <c r="X353" s="23">
        <f t="shared" si="24"/>
        <v>307.19779331616843</v>
      </c>
      <c r="Y353" s="101">
        <v>5228.506442241187</v>
      </c>
      <c r="Z353" s="43">
        <f t="shared" si="21"/>
        <v>2.8439989172914393E-3</v>
      </c>
      <c r="AA353" s="29">
        <f t="shared" si="22"/>
        <v>0.1067089335377031</v>
      </c>
      <c r="AB353" s="17">
        <f t="shared" si="23"/>
        <v>421</v>
      </c>
      <c r="AC353" s="23">
        <f>X353</f>
        <v>307.19779331616843</v>
      </c>
      <c r="AD353" s="17">
        <f>AA353*$AA$2</f>
        <v>679.84261556870638</v>
      </c>
    </row>
    <row r="354" spans="21:30" x14ac:dyDescent="0.25">
      <c r="U354" s="18">
        <v>170.553</v>
      </c>
      <c r="V354" s="17">
        <v>-43.143999999999998</v>
      </c>
      <c r="W354" s="17" t="s">
        <v>456</v>
      </c>
      <c r="X354" s="23">
        <f t="shared" si="24"/>
        <v>559.10184862228152</v>
      </c>
      <c r="Y354" s="101">
        <v>9515.913463551231</v>
      </c>
      <c r="Z354" s="43">
        <f t="shared" si="21"/>
        <v>3.6601301349158291E-3</v>
      </c>
      <c r="AA354" s="29">
        <f t="shared" si="22"/>
        <v>0.12107195199574418</v>
      </c>
      <c r="AB354" s="17">
        <f t="shared" si="23"/>
        <v>450</v>
      </c>
      <c r="AC354" s="23">
        <f>X354</f>
        <v>559.10184862228152</v>
      </c>
      <c r="AD354" s="17">
        <f>AA354*$AA$2</f>
        <v>771.3494061648862</v>
      </c>
    </row>
    <row r="355" spans="21:30" x14ac:dyDescent="0.25">
      <c r="U355" s="18">
        <v>170.988</v>
      </c>
      <c r="V355" s="17">
        <v>-42.716000000000001</v>
      </c>
      <c r="W355" s="17" t="s">
        <v>457</v>
      </c>
      <c r="X355" s="23">
        <f t="shared" si="24"/>
        <v>371.49213118361575</v>
      </c>
      <c r="Y355" s="101">
        <v>6322.79607274514</v>
      </c>
      <c r="Z355" s="43">
        <f t="shared" si="21"/>
        <v>3.1242603386342311E-3</v>
      </c>
      <c r="AA355" s="29">
        <f t="shared" si="22"/>
        <v>0.11184845888249961</v>
      </c>
      <c r="AB355" s="17">
        <f t="shared" si="23"/>
        <v>428</v>
      </c>
      <c r="AC355" s="23">
        <f>X355</f>
        <v>371.49213118361575</v>
      </c>
      <c r="AD355" s="17">
        <f>AA355*$AA$2</f>
        <v>712.58653154040508</v>
      </c>
    </row>
    <row r="356" spans="21:30" x14ac:dyDescent="0.25">
      <c r="U356" s="18">
        <v>171.952</v>
      </c>
      <c r="V356" s="17">
        <v>-41.859000000000002</v>
      </c>
      <c r="W356" s="17" t="s">
        <v>458</v>
      </c>
      <c r="X356" s="23">
        <f t="shared" si="24"/>
        <v>304.52365210992542</v>
      </c>
      <c r="Y356" s="101">
        <v>5182.9925589109307</v>
      </c>
      <c r="Z356" s="43">
        <f t="shared" si="21"/>
        <v>2.1553273250872209E-3</v>
      </c>
      <c r="AA356" s="29">
        <f t="shared" si="22"/>
        <v>9.28843923632343E-2</v>
      </c>
      <c r="AB356" s="17">
        <f t="shared" si="23"/>
        <v>394</v>
      </c>
      <c r="AC356" s="23">
        <f>X356</f>
        <v>304.52365210992542</v>
      </c>
      <c r="AD356" s="17">
        <f>AA356*$AA$2</f>
        <v>591.76646374616575</v>
      </c>
    </row>
    <row r="357" spans="21:30" x14ac:dyDescent="0.25">
      <c r="U357" s="18">
        <v>171.45099999999999</v>
      </c>
      <c r="V357" s="17">
        <v>-42.694000000000003</v>
      </c>
      <c r="W357" s="17" t="s">
        <v>459</v>
      </c>
      <c r="X357" s="23">
        <f t="shared" si="24"/>
        <v>721.40343363002364</v>
      </c>
      <c r="Y357" s="101">
        <v>12278.286440383003</v>
      </c>
      <c r="Z357" s="43">
        <f t="shared" si="21"/>
        <v>2.9578009731846002E-3</v>
      </c>
      <c r="AA357" s="29">
        <f t="shared" si="22"/>
        <v>0.10882502980037381</v>
      </c>
      <c r="AB357" s="17">
        <f t="shared" si="23"/>
        <v>426</v>
      </c>
      <c r="AC357" s="23">
        <f>X357</f>
        <v>721.40343363002364</v>
      </c>
      <c r="AD357" s="17">
        <f>AA357*$AA$2</f>
        <v>693.32426485818155</v>
      </c>
    </row>
    <row r="358" spans="21:30" x14ac:dyDescent="0.25">
      <c r="U358" s="18">
        <v>170.97499999999999</v>
      </c>
      <c r="V358" s="17">
        <v>-42.869</v>
      </c>
      <c r="W358" s="17" t="s">
        <v>460</v>
      </c>
      <c r="X358" s="23">
        <f t="shared" si="24"/>
        <v>470.2467139834344</v>
      </c>
      <c r="Y358" s="101">
        <v>8003.5990719980537</v>
      </c>
      <c r="Z358" s="43">
        <f t="shared" si="21"/>
        <v>3.2616422965332332E-3</v>
      </c>
      <c r="AA358" s="29">
        <f t="shared" si="22"/>
        <v>0.11428376230393454</v>
      </c>
      <c r="AB358" s="17">
        <f t="shared" si="23"/>
        <v>432</v>
      </c>
      <c r="AC358" s="23">
        <f>X358</f>
        <v>470.2467139834344</v>
      </c>
      <c r="AD358" s="17">
        <f>AA358*$AA$2</f>
        <v>728.10184963836696</v>
      </c>
    </row>
    <row r="359" spans="21:30" x14ac:dyDescent="0.25">
      <c r="U359" s="18">
        <v>171.03200000000001</v>
      </c>
      <c r="V359" s="17">
        <v>-42.884999999999998</v>
      </c>
      <c r="W359" s="17" t="s">
        <v>461</v>
      </c>
      <c r="X359" s="23">
        <f t="shared" si="24"/>
        <v>442.02540775623203</v>
      </c>
      <c r="Y359" s="101">
        <v>7523.2724400110692</v>
      </c>
      <c r="Z359" s="43">
        <f t="shared" si="21"/>
        <v>3.2565376433443161E-3</v>
      </c>
      <c r="AA359" s="29">
        <f t="shared" si="22"/>
        <v>0.11419419964923462</v>
      </c>
      <c r="AB359" s="17">
        <f t="shared" si="23"/>
        <v>431</v>
      </c>
      <c r="AC359" s="23">
        <f>X359</f>
        <v>442.02540775623203</v>
      </c>
      <c r="AD359" s="17">
        <f>AA359*$AA$2</f>
        <v>727.5312459652738</v>
      </c>
    </row>
    <row r="360" spans="21:30" x14ac:dyDescent="0.25">
      <c r="U360" s="18">
        <v>170.37299999999999</v>
      </c>
      <c r="V360" s="17">
        <v>-43.198999999999998</v>
      </c>
      <c r="W360" s="17" t="s">
        <v>462</v>
      </c>
      <c r="X360" s="23">
        <f t="shared" si="24"/>
        <v>542.72054790618017</v>
      </c>
      <c r="Y360" s="101">
        <v>9237.1037253631857</v>
      </c>
      <c r="Z360" s="43">
        <f t="shared" si="21"/>
        <v>3.7799148635975356E-3</v>
      </c>
      <c r="AA360" s="29">
        <f t="shared" si="22"/>
        <v>0.12303962083175364</v>
      </c>
      <c r="AB360" s="17">
        <f t="shared" si="23"/>
        <v>456</v>
      </c>
      <c r="AC360" s="23">
        <f>X360</f>
        <v>542.72054790618017</v>
      </c>
      <c r="AD360" s="17">
        <f>AA360*$AA$2</f>
        <v>783.88542431910241</v>
      </c>
    </row>
    <row r="361" spans="21:30" x14ac:dyDescent="0.25">
      <c r="U361" s="18">
        <v>169.59800000000001</v>
      </c>
      <c r="V361" s="17">
        <v>-43.649000000000001</v>
      </c>
      <c r="W361" s="17" t="s">
        <v>463</v>
      </c>
      <c r="X361" s="23">
        <f t="shared" si="24"/>
        <v>681.69314210909033</v>
      </c>
      <c r="Y361" s="101">
        <v>11602.417278696717</v>
      </c>
      <c r="Z361" s="43">
        <f t="shared" si="21"/>
        <v>4.539552072391E-3</v>
      </c>
      <c r="AA361" s="29">
        <f t="shared" si="22"/>
        <v>0.13485455764908336</v>
      </c>
      <c r="AB361" s="17">
        <f t="shared" si="23"/>
        <v>483</v>
      </c>
      <c r="AC361" s="23">
        <f>X361</f>
        <v>681.69314210909033</v>
      </c>
      <c r="AD361" s="17">
        <f>AA361*$AA$2</f>
        <v>859.15838678231012</v>
      </c>
    </row>
    <row r="362" spans="21:30" x14ac:dyDescent="0.25">
      <c r="U362" s="18">
        <v>167.9221</v>
      </c>
      <c r="V362" s="17">
        <v>-44.673699999999997</v>
      </c>
      <c r="W362" s="17" t="s">
        <v>464</v>
      </c>
      <c r="X362" s="23">
        <f t="shared" si="24"/>
        <v>959.03198753560798</v>
      </c>
      <c r="Y362" s="101">
        <v>16322.724427856047</v>
      </c>
      <c r="Z362" s="43">
        <f t="shared" si="21"/>
        <v>6.5048637752910358E-3</v>
      </c>
      <c r="AA362" s="29">
        <f t="shared" si="22"/>
        <v>0.16148086363826952</v>
      </c>
      <c r="AB362" s="17">
        <f t="shared" si="23"/>
        <v>534</v>
      </c>
      <c r="AC362" s="23">
        <f>X362</f>
        <v>959.03198753560798</v>
      </c>
      <c r="AD362" s="17">
        <f>AA362*$AA$2</f>
        <v>1028.7945822394151</v>
      </c>
    </row>
    <row r="363" spans="21:30" x14ac:dyDescent="0.25">
      <c r="U363" s="18">
        <v>173.226</v>
      </c>
      <c r="V363" s="17">
        <v>-41.298999999999999</v>
      </c>
      <c r="W363" s="17" t="s">
        <v>465</v>
      </c>
      <c r="X363" s="23">
        <f t="shared" si="24"/>
        <v>106.384808249846</v>
      </c>
      <c r="Y363" s="101">
        <v>1810.6694364123789</v>
      </c>
      <c r="Z363" s="43">
        <f t="shared" si="21"/>
        <v>1.513048412887923E-3</v>
      </c>
      <c r="AA363" s="29">
        <f t="shared" si="22"/>
        <v>7.7815477495131152E-2</v>
      </c>
      <c r="AB363" s="17">
        <f t="shared" si="23"/>
        <v>357</v>
      </c>
      <c r="AC363" s="23">
        <f>X363</f>
        <v>106.384808249846</v>
      </c>
      <c r="AD363" s="17">
        <f>AA363*$AA$2</f>
        <v>495.76240712148058</v>
      </c>
    </row>
    <row r="364" spans="21:30" x14ac:dyDescent="0.25">
      <c r="U364" s="18">
        <v>169.46299999999999</v>
      </c>
      <c r="V364" s="17">
        <v>-43.71</v>
      </c>
      <c r="W364" s="17" t="s">
        <v>466</v>
      </c>
      <c r="X364" s="23">
        <f t="shared" si="24"/>
        <v>779.13171863565719</v>
      </c>
      <c r="Y364" s="101">
        <v>13260.821851178885</v>
      </c>
      <c r="Z364" s="43">
        <f t="shared" si="21"/>
        <v>4.662511995193225E-3</v>
      </c>
      <c r="AA364" s="29">
        <f t="shared" si="22"/>
        <v>0.13667152458398929</v>
      </c>
      <c r="AB364" s="17">
        <f t="shared" si="23"/>
        <v>488</v>
      </c>
      <c r="AC364" s="23">
        <f>X364</f>
        <v>779.13171863565719</v>
      </c>
      <c r="AD364" s="17">
        <f>AA364*$AA$2</f>
        <v>870.73428312459578</v>
      </c>
    </row>
    <row r="365" spans="21:30" x14ac:dyDescent="0.25">
      <c r="U365" s="18">
        <v>171.17</v>
      </c>
      <c r="V365" s="17">
        <v>-42.515999999999998</v>
      </c>
      <c r="W365" s="17" t="s">
        <v>467</v>
      </c>
      <c r="X365" s="23">
        <f t="shared" si="24"/>
        <v>344.88076648632546</v>
      </c>
      <c r="Y365" s="101">
        <v>5869.8706455972588</v>
      </c>
      <c r="Z365" s="43">
        <f t="shared" si="21"/>
        <v>2.8952963067472521E-3</v>
      </c>
      <c r="AA365" s="29">
        <f t="shared" si="22"/>
        <v>0.10766791307450513</v>
      </c>
      <c r="AB365" s="17">
        <f t="shared" si="23"/>
        <v>423</v>
      </c>
      <c r="AC365" s="23">
        <f>X365</f>
        <v>344.88076648632546</v>
      </c>
      <c r="AD365" s="17">
        <f>AA365*$AA$2</f>
        <v>685.95227419767218</v>
      </c>
    </row>
    <row r="366" spans="21:30" x14ac:dyDescent="0.25">
      <c r="U366" s="18">
        <v>172.393</v>
      </c>
      <c r="V366" s="17">
        <v>-40.676000000000002</v>
      </c>
      <c r="W366" s="17" t="s">
        <v>468</v>
      </c>
      <c r="X366" s="23">
        <f t="shared" si="24"/>
        <v>243.96906149258658</v>
      </c>
      <c r="Y366" s="101">
        <v>4152.3534266038232</v>
      </c>
      <c r="Z366" s="43">
        <f t="shared" si="21"/>
        <v>1.2888599246298339E-3</v>
      </c>
      <c r="AA366" s="29">
        <f t="shared" si="22"/>
        <v>7.1816823252956061E-2</v>
      </c>
      <c r="AB366" s="17">
        <f t="shared" si="23"/>
        <v>312</v>
      </c>
      <c r="AC366" s="23">
        <f>X366</f>
        <v>243.96906149258658</v>
      </c>
      <c r="AD366" s="17">
        <f>AA366*$AA$2</f>
        <v>457.54498094458307</v>
      </c>
    </row>
    <row r="367" spans="21:30" x14ac:dyDescent="0.25">
      <c r="U367" s="18">
        <v>170.809</v>
      </c>
      <c r="V367" s="17">
        <v>-42.893000000000001</v>
      </c>
      <c r="W367" s="17" t="s">
        <v>469</v>
      </c>
      <c r="X367" s="23">
        <f t="shared" si="24"/>
        <v>426.14611877609059</v>
      </c>
      <c r="Y367" s="101">
        <v>7253.0069415690614</v>
      </c>
      <c r="Z367" s="43">
        <f t="shared" si="21"/>
        <v>3.3404148572100576E-3</v>
      </c>
      <c r="AA367" s="29">
        <f t="shared" si="22"/>
        <v>0.11565709584852868</v>
      </c>
      <c r="AB367" s="17">
        <f t="shared" si="23"/>
        <v>434</v>
      </c>
      <c r="AC367" s="23">
        <f>X367</f>
        <v>426.14611877609059</v>
      </c>
      <c r="AD367" s="17">
        <f>AA367*$AA$2</f>
        <v>736.85135765097618</v>
      </c>
    </row>
    <row r="368" spans="21:30" x14ac:dyDescent="0.25">
      <c r="U368" s="18">
        <v>171.583</v>
      </c>
      <c r="V368" s="17">
        <v>-42.654000000000003</v>
      </c>
      <c r="W368" s="17" t="s">
        <v>470</v>
      </c>
      <c r="X368" s="23">
        <f t="shared" si="24"/>
        <v>478.2527647919469</v>
      </c>
      <c r="Y368" s="101">
        <v>8139.862056758936</v>
      </c>
      <c r="Z368" s="43">
        <f t="shared" si="21"/>
        <v>2.885049340802563E-3</v>
      </c>
      <c r="AA368" s="29">
        <f t="shared" si="22"/>
        <v>0.10747703235721125</v>
      </c>
      <c r="AB368" s="17">
        <f t="shared" si="23"/>
        <v>422</v>
      </c>
      <c r="AC368" s="23">
        <f>X368</f>
        <v>478.2527647919469</v>
      </c>
      <c r="AD368" s="17">
        <f>AA368*$AA$2</f>
        <v>684.7361731477929</v>
      </c>
    </row>
    <row r="369" spans="21:30" x14ac:dyDescent="0.25">
      <c r="U369" s="18">
        <v>166.886</v>
      </c>
      <c r="V369" s="17">
        <v>-45.220999999999997</v>
      </c>
      <c r="W369" s="17" t="s">
        <v>471</v>
      </c>
      <c r="X369" s="23">
        <f t="shared" si="24"/>
        <v>534.61142529760707</v>
      </c>
      <c r="Y369" s="101">
        <v>9099.0864585652726</v>
      </c>
      <c r="Z369" s="43">
        <f t="shared" si="21"/>
        <v>7.7988853857346397E-3</v>
      </c>
      <c r="AA369" s="29">
        <f t="shared" si="22"/>
        <v>0.17685298237732797</v>
      </c>
      <c r="AB369" s="17">
        <f t="shared" si="23"/>
        <v>575</v>
      </c>
      <c r="AC369" s="23">
        <f>X369</f>
        <v>534.61142529760707</v>
      </c>
      <c r="AD369" s="17">
        <f>AA369*$AA$2</f>
        <v>1126.7303507259564</v>
      </c>
    </row>
    <row r="370" spans="21:30" x14ac:dyDescent="0.25">
      <c r="U370" s="18">
        <v>171.99299999999999</v>
      </c>
      <c r="V370" s="17">
        <v>-41.552</v>
      </c>
      <c r="W370" s="17" t="s">
        <v>472</v>
      </c>
      <c r="X370" s="23">
        <f t="shared" si="24"/>
        <v>358.68395267504036</v>
      </c>
      <c r="Y370" s="101">
        <v>6104.8008745291863</v>
      </c>
      <c r="Z370" s="43">
        <f t="shared" si="21"/>
        <v>1.9271677344551682E-3</v>
      </c>
      <c r="AA370" s="29">
        <f t="shared" si="22"/>
        <v>8.7827262289007599E-2</v>
      </c>
      <c r="AB370" s="17">
        <f t="shared" si="23"/>
        <v>385</v>
      </c>
      <c r="AC370" s="23">
        <f>X370</f>
        <v>358.68395267504036</v>
      </c>
      <c r="AD370" s="17">
        <f>AA370*$AA$2</f>
        <v>559.54748804326744</v>
      </c>
    </row>
    <row r="371" spans="21:30" x14ac:dyDescent="0.25">
      <c r="U371" s="18">
        <v>172.65299999999999</v>
      </c>
      <c r="V371" s="17">
        <v>-41.418999999999997</v>
      </c>
      <c r="W371" s="17" t="s">
        <v>473</v>
      </c>
      <c r="X371" s="23">
        <f t="shared" si="24"/>
        <v>221.8931613170802</v>
      </c>
      <c r="Y371" s="101">
        <v>3776.621605616705</v>
      </c>
      <c r="Z371" s="43">
        <f t="shared" si="21"/>
        <v>1.6889125088270045E-3</v>
      </c>
      <c r="AA371" s="29">
        <f t="shared" si="22"/>
        <v>8.2215915118409991E-2</v>
      </c>
      <c r="AB371" s="17">
        <f t="shared" si="23"/>
        <v>372</v>
      </c>
      <c r="AC371" s="23">
        <f>X371</f>
        <v>221.8931613170802</v>
      </c>
      <c r="AD371" s="17">
        <f>AA371*$AA$2</f>
        <v>523.79759521939002</v>
      </c>
    </row>
    <row r="372" spans="21:30" x14ac:dyDescent="0.25">
      <c r="U372" s="18">
        <v>171.57900000000001</v>
      </c>
      <c r="V372" s="17">
        <v>-41.71</v>
      </c>
      <c r="W372" s="17" t="s">
        <v>474</v>
      </c>
      <c r="X372" s="23">
        <f t="shared" si="24"/>
        <v>279.34759761376336</v>
      </c>
      <c r="Y372" s="101">
        <v>4754.4961113862519</v>
      </c>
      <c r="Z372" s="43">
        <f t="shared" si="21"/>
        <v>2.1502445051163346E-3</v>
      </c>
      <c r="AA372" s="29">
        <f t="shared" si="22"/>
        <v>9.2774726273891203E-2</v>
      </c>
      <c r="AB372" s="17">
        <f t="shared" si="23"/>
        <v>393</v>
      </c>
      <c r="AC372" s="23">
        <f>X372</f>
        <v>279.34759761376336</v>
      </c>
      <c r="AD372" s="17">
        <f>AA372*$AA$2</f>
        <v>591.06778109096081</v>
      </c>
    </row>
    <row r="373" spans="21:30" x14ac:dyDescent="0.25">
      <c r="U373" s="18">
        <v>171.59299999999999</v>
      </c>
      <c r="V373" s="17">
        <v>-41.747999999999998</v>
      </c>
      <c r="W373" s="17" t="s">
        <v>475</v>
      </c>
      <c r="X373" s="23">
        <f t="shared" si="24"/>
        <v>236.34568633619136</v>
      </c>
      <c r="Y373" s="101">
        <v>4022.603581441977</v>
      </c>
      <c r="Z373" s="43">
        <f t="shared" si="21"/>
        <v>2.1731938048057497E-3</v>
      </c>
      <c r="AA373" s="29">
        <f t="shared" si="22"/>
        <v>9.3268856304448311E-2</v>
      </c>
      <c r="AB373" s="17">
        <f t="shared" si="23"/>
        <v>395</v>
      </c>
      <c r="AC373" s="23">
        <f>X373</f>
        <v>236.34568633619136</v>
      </c>
      <c r="AD373" s="17">
        <f>AA373*$AA$2</f>
        <v>594.21588351564014</v>
      </c>
    </row>
    <row r="374" spans="21:30" x14ac:dyDescent="0.25">
      <c r="U374" s="18">
        <v>170.36199999999999</v>
      </c>
      <c r="V374" s="17">
        <v>-43.265000000000001</v>
      </c>
      <c r="W374" s="17" t="s">
        <v>476</v>
      </c>
      <c r="X374" s="23">
        <f t="shared" si="24"/>
        <v>656.84359939049682</v>
      </c>
      <c r="Y374" s="101">
        <v>11179.478061626256</v>
      </c>
      <c r="Z374" s="43">
        <f t="shared" si="21"/>
        <v>3.8457247831011512E-3</v>
      </c>
      <c r="AA374" s="29">
        <f t="shared" si="22"/>
        <v>0.12410744999322294</v>
      </c>
      <c r="AB374" s="17">
        <f t="shared" si="23"/>
        <v>461</v>
      </c>
      <c r="AC374" s="23">
        <f>X374</f>
        <v>656.84359939049682</v>
      </c>
      <c r="AD374" s="17">
        <f>AA374*$AA$2</f>
        <v>790.68856390682333</v>
      </c>
    </row>
    <row r="375" spans="21:30" x14ac:dyDescent="0.25">
      <c r="U375" s="18">
        <v>171.52699999999999</v>
      </c>
      <c r="V375" s="17">
        <v>-43.636000000000003</v>
      </c>
      <c r="W375" s="17" t="s">
        <v>477</v>
      </c>
      <c r="X375" s="23">
        <f t="shared" si="24"/>
        <v>41.649652587949603</v>
      </c>
      <c r="Y375" s="101">
        <v>708.87708704690226</v>
      </c>
      <c r="Z375" s="43">
        <f t="shared" si="21"/>
        <v>3.8097718805001086E-3</v>
      </c>
      <c r="AA375" s="29">
        <f t="shared" si="22"/>
        <v>0.12352521776071407</v>
      </c>
      <c r="AB375" s="17">
        <f t="shared" si="23"/>
        <v>457</v>
      </c>
      <c r="AC375" s="23">
        <f>X375</f>
        <v>41.649652587949603</v>
      </c>
      <c r="AD375" s="17">
        <f>AA375*$AA$2</f>
        <v>786.97916235350931</v>
      </c>
    </row>
    <row r="376" spans="21:30" x14ac:dyDescent="0.25">
      <c r="U376" s="18">
        <v>173.82499999999999</v>
      </c>
      <c r="V376" s="17">
        <v>-41.787999999999997</v>
      </c>
      <c r="W376" s="17" t="s">
        <v>478</v>
      </c>
      <c r="X376" s="23">
        <f t="shared" si="24"/>
        <v>30.894899806532649</v>
      </c>
      <c r="Y376" s="101">
        <v>525.83119470718566</v>
      </c>
      <c r="Z376" s="43">
        <f t="shared" si="21"/>
        <v>1.7810335024546428E-3</v>
      </c>
      <c r="AA376" s="29">
        <f t="shared" si="22"/>
        <v>8.4429659909023944E-2</v>
      </c>
      <c r="AB376" s="17">
        <f t="shared" si="23"/>
        <v>381</v>
      </c>
      <c r="AC376" s="23">
        <f>X376</f>
        <v>30.894899806532649</v>
      </c>
      <c r="AD376" s="17">
        <f>AA376*$AA$2</f>
        <v>537.90136328039159</v>
      </c>
    </row>
    <row r="377" spans="21:30" x14ac:dyDescent="0.25">
      <c r="U377" s="18">
        <v>168.667</v>
      </c>
      <c r="V377" s="17">
        <v>-44.991999999999997</v>
      </c>
      <c r="W377" s="17" t="s">
        <v>479</v>
      </c>
      <c r="X377" s="23">
        <f t="shared" si="24"/>
        <v>37.299614835407915</v>
      </c>
      <c r="Y377" s="101">
        <v>634.83944449864271</v>
      </c>
      <c r="Z377" s="43">
        <f t="shared" si="21"/>
        <v>6.4566085071495211E-3</v>
      </c>
      <c r="AA377" s="29">
        <f t="shared" si="22"/>
        <v>0.16087948892009707</v>
      </c>
      <c r="AB377" s="17">
        <f t="shared" si="23"/>
        <v>532</v>
      </c>
      <c r="AC377" s="23">
        <f>X377</f>
        <v>37.299614835407915</v>
      </c>
      <c r="AD377" s="17">
        <f>AA377*$AA$2</f>
        <v>1024.9632239099385</v>
      </c>
    </row>
    <row r="378" spans="21:30" x14ac:dyDescent="0.25">
      <c r="U378" s="18">
        <v>171.74719999999999</v>
      </c>
      <c r="V378" s="17">
        <v>-43.896599999999999</v>
      </c>
      <c r="W378" s="17" t="s">
        <v>480</v>
      </c>
      <c r="X378" s="23">
        <f t="shared" si="24"/>
        <v>23.051432564171222</v>
      </c>
      <c r="Y378" s="101">
        <v>392.33538224219421</v>
      </c>
      <c r="Z378" s="43">
        <f t="shared" si="21"/>
        <v>4.0145673461803302E-3</v>
      </c>
      <c r="AA378" s="29">
        <f t="shared" si="22"/>
        <v>0.12680616907415412</v>
      </c>
      <c r="AB378" s="17">
        <f t="shared" si="23"/>
        <v>467</v>
      </c>
      <c r="AC378" s="23">
        <f>X378</f>
        <v>23.051432564171222</v>
      </c>
      <c r="AD378" s="17">
        <f>AA378*$AA$2</f>
        <v>807.88210317143592</v>
      </c>
    </row>
    <row r="379" spans="21:30" x14ac:dyDescent="0.25">
      <c r="U379" s="18">
        <v>168.37700000000001</v>
      </c>
      <c r="V379" s="17">
        <v>-46.512</v>
      </c>
      <c r="W379" s="17" t="s">
        <v>481</v>
      </c>
      <c r="X379" s="23">
        <f t="shared" si="24"/>
        <v>49.329743987993595</v>
      </c>
      <c r="Y379" s="101">
        <v>839.59224267565094</v>
      </c>
      <c r="Z379" s="43">
        <f t="shared" si="21"/>
        <v>8.5815431930755803E-3</v>
      </c>
      <c r="AA379" s="29">
        <f t="shared" si="22"/>
        <v>0.18553925508842914</v>
      </c>
      <c r="AB379" s="17">
        <f t="shared" si="23"/>
        <v>596</v>
      </c>
      <c r="AC379" s="23">
        <f>X379</f>
        <v>49.329743987993595</v>
      </c>
      <c r="AD379" s="17">
        <f>AA379*$AA$2</f>
        <v>1182.0705941683821</v>
      </c>
    </row>
    <row r="380" spans="21:30" x14ac:dyDescent="0.25">
      <c r="U380" s="18">
        <v>173.928</v>
      </c>
      <c r="V380" s="17">
        <v>-41.725000000000001</v>
      </c>
      <c r="W380" s="17" t="s">
        <v>482</v>
      </c>
      <c r="X380" s="23">
        <f t="shared" si="24"/>
        <v>25.196267660155836</v>
      </c>
      <c r="Y380" s="101">
        <v>428.84047557585234</v>
      </c>
      <c r="Z380" s="43">
        <f t="shared" si="21"/>
        <v>1.7270353807181994E-3</v>
      </c>
      <c r="AA380" s="29">
        <f t="shared" si="22"/>
        <v>8.3139172826384833E-2</v>
      </c>
      <c r="AB380" s="17">
        <f t="shared" si="23"/>
        <v>378</v>
      </c>
      <c r="AC380" s="23">
        <f>X380</f>
        <v>25.196267660155836</v>
      </c>
      <c r="AD380" s="17">
        <f>AA380*$AA$2</f>
        <v>529.67967007689776</v>
      </c>
    </row>
    <row r="381" spans="21:30" x14ac:dyDescent="0.25">
      <c r="U381" s="18">
        <v>173.58199999999999</v>
      </c>
      <c r="V381" s="17">
        <v>-41.881</v>
      </c>
      <c r="W381" s="17" t="s">
        <v>483</v>
      </c>
      <c r="X381" s="23">
        <f t="shared" si="24"/>
        <v>25.604407816478155</v>
      </c>
      <c r="Y381" s="101">
        <v>435.78702103645816</v>
      </c>
      <c r="Z381" s="43">
        <f t="shared" si="21"/>
        <v>1.8731342430563372E-3</v>
      </c>
      <c r="AA381" s="29">
        <f t="shared" si="22"/>
        <v>8.6586487555726233E-2</v>
      </c>
      <c r="AB381" s="17">
        <f t="shared" si="23"/>
        <v>384</v>
      </c>
      <c r="AC381" s="23">
        <f>X381</f>
        <v>25.604407816478155</v>
      </c>
      <c r="AD381" s="17">
        <f>AA381*$AA$2</f>
        <v>551.64251221753182</v>
      </c>
    </row>
    <row r="382" spans="21:30" x14ac:dyDescent="0.25">
      <c r="U382" s="18">
        <v>169.749</v>
      </c>
      <c r="V382" s="17">
        <v>-46.238</v>
      </c>
      <c r="W382" s="17" t="s">
        <v>484</v>
      </c>
      <c r="X382" s="23">
        <f t="shared" si="24"/>
        <v>24.553875839448203</v>
      </c>
      <c r="Y382" s="101">
        <v>417.90696678740841</v>
      </c>
      <c r="Z382" s="43">
        <f t="shared" si="21"/>
        <v>7.5412845119604667E-3</v>
      </c>
      <c r="AA382" s="29">
        <f t="shared" si="22"/>
        <v>0.17390017963937277</v>
      </c>
      <c r="AB382" s="17">
        <f t="shared" si="23"/>
        <v>562</v>
      </c>
      <c r="AC382" s="23">
        <f>X382</f>
        <v>24.553875839448203</v>
      </c>
      <c r="AD382" s="17">
        <f>AA382*$AA$2</f>
        <v>1107.918044482444</v>
      </c>
    </row>
    <row r="383" spans="21:30" x14ac:dyDescent="0.25">
      <c r="U383" s="18">
        <v>169.739</v>
      </c>
      <c r="V383" s="17">
        <v>-46.273000000000003</v>
      </c>
      <c r="W383" s="17" t="s">
        <v>485</v>
      </c>
      <c r="X383" s="23">
        <f t="shared" si="24"/>
        <v>22.93807169253488</v>
      </c>
      <c r="Y383" s="101">
        <v>390.40598020694364</v>
      </c>
      <c r="Z383" s="43">
        <f t="shared" si="21"/>
        <v>7.5939213078630059E-3</v>
      </c>
      <c r="AA383" s="29">
        <f t="shared" si="22"/>
        <v>0.17450755960709119</v>
      </c>
      <c r="AB383" s="17">
        <f t="shared" si="23"/>
        <v>565</v>
      </c>
      <c r="AC383" s="23">
        <f>X383</f>
        <v>22.93807169253488</v>
      </c>
      <c r="AD383" s="17">
        <f>AA383*$AA$2</f>
        <v>1111.787662256778</v>
      </c>
    </row>
    <row r="384" spans="21:30" x14ac:dyDescent="0.25">
      <c r="U384" s="18">
        <v>168.517</v>
      </c>
      <c r="V384" s="17">
        <v>-45.81</v>
      </c>
      <c r="W384" s="17" t="s">
        <v>486</v>
      </c>
      <c r="X384" s="23">
        <f t="shared" si="24"/>
        <v>32.827697654371292</v>
      </c>
      <c r="Y384" s="101">
        <v>558.72741407739943</v>
      </c>
      <c r="Z384" s="43">
        <f t="shared" si="21"/>
        <v>7.5540264081722756E-3</v>
      </c>
      <c r="AA384" s="29">
        <f t="shared" si="22"/>
        <v>0.17404740181697576</v>
      </c>
      <c r="AB384" s="17">
        <f t="shared" si="23"/>
        <v>563</v>
      </c>
      <c r="AC384" s="23">
        <f>X384</f>
        <v>32.827697654371292</v>
      </c>
      <c r="AD384" s="17">
        <f>AA384*$AA$2</f>
        <v>1108.8559969759526</v>
      </c>
    </row>
    <row r="385" spans="21:30" x14ac:dyDescent="0.25">
      <c r="U385" s="18">
        <v>170.22499999999999</v>
      </c>
      <c r="V385" s="17">
        <v>-45.892000000000003</v>
      </c>
      <c r="W385" s="17" t="s">
        <v>487</v>
      </c>
      <c r="X385" s="23">
        <f t="shared" si="24"/>
        <v>24.299203245513844</v>
      </c>
      <c r="Y385" s="101">
        <v>413.57243923864564</v>
      </c>
      <c r="Z385" s="43">
        <f t="shared" si="21"/>
        <v>6.8794374400297301E-3</v>
      </c>
      <c r="AA385" s="29">
        <f t="shared" si="22"/>
        <v>0.16607553861373819</v>
      </c>
      <c r="AB385" s="17">
        <f t="shared" si="23"/>
        <v>546</v>
      </c>
      <c r="AC385" s="23">
        <f>X385</f>
        <v>24.299203245513844</v>
      </c>
      <c r="AD385" s="17">
        <f>AA385*$AA$2</f>
        <v>1058.0672565081261</v>
      </c>
    </row>
    <row r="386" spans="21:30" x14ac:dyDescent="0.25">
      <c r="U386" s="18">
        <v>169.154</v>
      </c>
      <c r="V386" s="17">
        <v>-45.146999999999998</v>
      </c>
      <c r="W386" s="17" t="s">
        <v>488</v>
      </c>
      <c r="X386" s="23">
        <f t="shared" si="24"/>
        <v>13.37336150690242</v>
      </c>
      <c r="Y386" s="101">
        <v>227.61461284747918</v>
      </c>
      <c r="Z386" s="43">
        <f t="shared" si="21"/>
        <v>6.3967981327119417E-3</v>
      </c>
      <c r="AA386" s="29">
        <f t="shared" si="22"/>
        <v>0.16013100304263325</v>
      </c>
      <c r="AB386" s="17">
        <f t="shared" si="23"/>
        <v>530</v>
      </c>
      <c r="AC386" s="23">
        <f>X386</f>
        <v>13.37336150690242</v>
      </c>
      <c r="AD386" s="17">
        <f>AA386*$AA$2</f>
        <v>1020.1946203846164</v>
      </c>
    </row>
    <row r="387" spans="21:30" x14ac:dyDescent="0.25">
      <c r="U387" s="18">
        <v>169.52770000000001</v>
      </c>
      <c r="V387" s="17">
        <v>-46.161000000000001</v>
      </c>
      <c r="W387" s="17" t="s">
        <v>489</v>
      </c>
      <c r="X387" s="23">
        <f t="shared" si="24"/>
        <v>23.19809177755242</v>
      </c>
      <c r="Y387" s="101">
        <v>394.83152205394219</v>
      </c>
      <c r="Z387" s="43">
        <f t="shared" si="21"/>
        <v>7.5313367787352807E-3</v>
      </c>
      <c r="AA387" s="29">
        <f t="shared" si="22"/>
        <v>0.17378515591000457</v>
      </c>
      <c r="AB387" s="17">
        <f t="shared" si="23"/>
        <v>560</v>
      </c>
      <c r="AC387" s="23">
        <f>X387</f>
        <v>23.19809177755242</v>
      </c>
      <c r="AD387" s="17">
        <f>AA387*$AA$2</f>
        <v>1107.1852283026392</v>
      </c>
    </row>
    <row r="388" spans="21:30" x14ac:dyDescent="0.25">
      <c r="U388" s="18">
        <v>169.48400000000001</v>
      </c>
      <c r="V388" s="17">
        <v>-45.863999999999997</v>
      </c>
      <c r="W388" s="17" t="s">
        <v>490</v>
      </c>
      <c r="X388" s="23">
        <f t="shared" si="24"/>
        <v>43.920414029900606</v>
      </c>
      <c r="Y388" s="101">
        <v>747.52544678890831</v>
      </c>
      <c r="Z388" s="43">
        <f t="shared" si="21"/>
        <v>7.1514900858747977E-3</v>
      </c>
      <c r="AA388" s="29">
        <f t="shared" si="22"/>
        <v>0.1693352101149587</v>
      </c>
      <c r="AB388" s="17">
        <f t="shared" si="23"/>
        <v>550</v>
      </c>
      <c r="AC388" s="23">
        <f>X388</f>
        <v>43.920414029900606</v>
      </c>
      <c r="AD388" s="17">
        <f>AA388*$AA$2</f>
        <v>1078.8346236424018</v>
      </c>
    </row>
    <row r="389" spans="21:30" x14ac:dyDescent="0.25">
      <c r="U389" s="18">
        <v>170.19</v>
      </c>
      <c r="V389" s="17">
        <v>-44.569000000000003</v>
      </c>
      <c r="W389" s="17" t="s">
        <v>491</v>
      </c>
      <c r="X389" s="23">
        <f t="shared" si="24"/>
        <v>14.06670749989499</v>
      </c>
      <c r="Y389" s="101">
        <v>239.41536164821272</v>
      </c>
      <c r="Z389" s="43">
        <f t="shared" ref="Z389:Z452" si="25">SIN(ABS(V389-$C$9)*PI()/180/2)^2+COS($C$9*PI()/180)*COS(V389*PI()/180)*SIN(ABS(U389-$C$8)*PI()/180/2)^2</f>
        <v>5.2629354272980119E-3</v>
      </c>
      <c r="AA389" s="29">
        <f t="shared" ref="AA389:AA452" si="26">2*ATAN2(SQRT(1-Z389),SQRT(Z389))</f>
        <v>0.14521975431322706</v>
      </c>
      <c r="AB389" s="17">
        <f t="shared" ref="AB389:AB452" si="27">RANK(AD389,AD:AD,1)</f>
        <v>503</v>
      </c>
      <c r="AC389" s="23">
        <f>X389</f>
        <v>14.06670749989499</v>
      </c>
      <c r="AD389" s="17">
        <f>AA389*$AA$2</f>
        <v>925.19505472956962</v>
      </c>
    </row>
    <row r="390" spans="21:30" x14ac:dyDescent="0.25">
      <c r="U390" s="18">
        <v>173.28210000000001</v>
      </c>
      <c r="V390" s="17">
        <v>-41.655099999999997</v>
      </c>
      <c r="W390" s="17" t="s">
        <v>492</v>
      </c>
      <c r="X390" s="23">
        <f t="shared" ref="X390:X453" si="28">Y390/17.02</f>
        <v>44.894217040593929</v>
      </c>
      <c r="Y390" s="101">
        <v>764.09957403090868</v>
      </c>
      <c r="Z390" s="43">
        <f t="shared" si="25"/>
        <v>1.7467513179054588E-3</v>
      </c>
      <c r="AA390" s="29">
        <f t="shared" si="26"/>
        <v>8.3612662035707552E-2</v>
      </c>
      <c r="AB390" s="17">
        <f t="shared" si="27"/>
        <v>380</v>
      </c>
      <c r="AC390" s="23">
        <f>X390</f>
        <v>44.894217040593929</v>
      </c>
      <c r="AD390" s="17">
        <f>AA390*$AA$2</f>
        <v>532.69626982949285</v>
      </c>
    </row>
    <row r="391" spans="21:30" x14ac:dyDescent="0.25">
      <c r="U391" s="18">
        <v>169.91200000000001</v>
      </c>
      <c r="V391" s="17">
        <v>-44.94</v>
      </c>
      <c r="W391" s="17" t="s">
        <v>493</v>
      </c>
      <c r="X391" s="23">
        <f t="shared" si="28"/>
        <v>19.938579307956442</v>
      </c>
      <c r="Y391" s="101">
        <v>339.35461982141862</v>
      </c>
      <c r="Z391" s="43">
        <f t="shared" si="25"/>
        <v>5.8067262691241664E-3</v>
      </c>
      <c r="AA391" s="29">
        <f t="shared" si="26"/>
        <v>0.15255163799377958</v>
      </c>
      <c r="AB391" s="17">
        <f t="shared" si="27"/>
        <v>514</v>
      </c>
      <c r="AC391" s="23">
        <f>X391</f>
        <v>19.938579307956442</v>
      </c>
      <c r="AD391" s="17">
        <f>AA391*$AA$2</f>
        <v>971.90648565836966</v>
      </c>
    </row>
    <row r="392" spans="21:30" x14ac:dyDescent="0.25">
      <c r="U392" s="18">
        <v>168.76</v>
      </c>
      <c r="V392" s="17">
        <v>-46.243000000000002</v>
      </c>
      <c r="W392" s="17" t="s">
        <v>494</v>
      </c>
      <c r="X392" s="23">
        <f t="shared" si="28"/>
        <v>45.288868655501716</v>
      </c>
      <c r="Y392" s="101">
        <v>770.81654451663917</v>
      </c>
      <c r="Z392" s="43">
        <f t="shared" si="25"/>
        <v>8.0078650835832769E-3</v>
      </c>
      <c r="AA392" s="29">
        <f t="shared" si="26"/>
        <v>0.17921308153421223</v>
      </c>
      <c r="AB392" s="17">
        <f t="shared" si="27"/>
        <v>580</v>
      </c>
      <c r="AC392" s="23">
        <f>X392</f>
        <v>45.288868655501716</v>
      </c>
      <c r="AD392" s="17">
        <f>AA392*$AA$2</f>
        <v>1141.7665424544662</v>
      </c>
    </row>
    <row r="393" spans="21:30" x14ac:dyDescent="0.25">
      <c r="U393" s="18">
        <v>170.67699999999999</v>
      </c>
      <c r="V393" s="17">
        <v>-44.061999999999998</v>
      </c>
      <c r="W393" s="17" t="s">
        <v>495</v>
      </c>
      <c r="X393" s="23">
        <f t="shared" si="28"/>
        <v>31.05426003103765</v>
      </c>
      <c r="Y393" s="101">
        <v>528.54350572826081</v>
      </c>
      <c r="Z393" s="43">
        <f t="shared" si="25"/>
        <v>4.5229377604230512E-3</v>
      </c>
      <c r="AA393" s="29">
        <f t="shared" si="26"/>
        <v>0.13460718028483912</v>
      </c>
      <c r="AB393" s="17">
        <f t="shared" si="27"/>
        <v>481</v>
      </c>
      <c r="AC393" s="23">
        <f>X393</f>
        <v>31.05426003103765</v>
      </c>
      <c r="AD393" s="17">
        <f>AA393*$AA$2</f>
        <v>857.58234559470998</v>
      </c>
    </row>
    <row r="394" spans="21:30" x14ac:dyDescent="0.25">
      <c r="U394" s="18">
        <v>170.54259999999999</v>
      </c>
      <c r="V394" s="17">
        <v>-44.1282</v>
      </c>
      <c r="W394" s="17" t="s">
        <v>496</v>
      </c>
      <c r="X394" s="23">
        <f t="shared" si="28"/>
        <v>16.548171952633123</v>
      </c>
      <c r="Y394" s="101">
        <v>281.64988663381575</v>
      </c>
      <c r="Z394" s="43">
        <f t="shared" si="25"/>
        <v>4.6423752990680687E-3</v>
      </c>
      <c r="AA394" s="29">
        <f t="shared" si="26"/>
        <v>0.13637561397769712</v>
      </c>
      <c r="AB394" s="17">
        <f t="shared" si="27"/>
        <v>487</v>
      </c>
      <c r="AC394" s="23">
        <f>X394</f>
        <v>16.548171952633123</v>
      </c>
      <c r="AD394" s="17">
        <f>AA394*$AA$2</f>
        <v>868.84903665190836</v>
      </c>
    </row>
    <row r="395" spans="21:30" x14ac:dyDescent="0.25">
      <c r="U395" s="18">
        <v>169.02</v>
      </c>
      <c r="V395" s="17">
        <v>-44.87</v>
      </c>
      <c r="W395" s="17" t="s">
        <v>497</v>
      </c>
      <c r="X395" s="23">
        <f t="shared" si="28"/>
        <v>23.250195630871762</v>
      </c>
      <c r="Y395" s="101">
        <v>395.71832963743736</v>
      </c>
      <c r="Z395" s="43">
        <f t="shared" si="25"/>
        <v>6.1327061827984612E-3</v>
      </c>
      <c r="AA395" s="29">
        <f t="shared" si="26"/>
        <v>0.15678372421825798</v>
      </c>
      <c r="AB395" s="17">
        <f t="shared" si="27"/>
        <v>522</v>
      </c>
      <c r="AC395" s="23">
        <f>X395</f>
        <v>23.250195630871762</v>
      </c>
      <c r="AD395" s="17">
        <f>AA395*$AA$2</f>
        <v>998.86910699452164</v>
      </c>
    </row>
    <row r="396" spans="21:30" x14ac:dyDescent="0.25">
      <c r="U396" s="18">
        <v>171.715</v>
      </c>
      <c r="V396" s="17">
        <v>-43.212000000000003</v>
      </c>
      <c r="W396" s="17" t="s">
        <v>498</v>
      </c>
      <c r="X396" s="23">
        <f t="shared" si="28"/>
        <v>37.570864411059588</v>
      </c>
      <c r="Y396" s="101">
        <v>639.45611227623419</v>
      </c>
      <c r="Z396" s="43">
        <f t="shared" si="25"/>
        <v>3.3468334254407096E-3</v>
      </c>
      <c r="AA396" s="29">
        <f t="shared" si="26"/>
        <v>0.11576828355228524</v>
      </c>
      <c r="AB396" s="17">
        <f t="shared" si="27"/>
        <v>435</v>
      </c>
      <c r="AC396" s="23">
        <f>X396</f>
        <v>37.570864411059588</v>
      </c>
      <c r="AD396" s="17">
        <f>AA396*$AA$2</f>
        <v>737.55973451160935</v>
      </c>
    </row>
    <row r="397" spans="21:30" x14ac:dyDescent="0.25">
      <c r="U397" s="18">
        <v>170.87219999999999</v>
      </c>
      <c r="V397" s="17">
        <v>-44.335000000000001</v>
      </c>
      <c r="W397" s="17" t="s">
        <v>499</v>
      </c>
      <c r="X397" s="23">
        <f t="shared" si="28"/>
        <v>25.775015108962375</v>
      </c>
      <c r="Y397" s="101">
        <v>438.6907571545396</v>
      </c>
      <c r="Z397" s="43">
        <f t="shared" si="25"/>
        <v>4.7496090995939357E-3</v>
      </c>
      <c r="AA397" s="29">
        <f t="shared" si="26"/>
        <v>0.13794415973948679</v>
      </c>
      <c r="AB397" s="17">
        <f t="shared" si="27"/>
        <v>493</v>
      </c>
      <c r="AC397" s="23">
        <f>X397</f>
        <v>25.775015108962375</v>
      </c>
      <c r="AD397" s="17">
        <f>AA397*$AA$2</f>
        <v>878.84224170027028</v>
      </c>
    </row>
    <row r="398" spans="21:30" x14ac:dyDescent="0.25">
      <c r="U398" s="18">
        <v>172.53700000000001</v>
      </c>
      <c r="V398" s="17">
        <v>-43.493000000000002</v>
      </c>
      <c r="W398" s="17" t="s">
        <v>500</v>
      </c>
      <c r="X398" s="23">
        <f t="shared" si="28"/>
        <v>19.023899415599242</v>
      </c>
      <c r="Y398" s="101">
        <v>323.78676805349909</v>
      </c>
      <c r="Z398" s="43">
        <f t="shared" si="25"/>
        <v>3.4228253962030877E-3</v>
      </c>
      <c r="AA398" s="29">
        <f t="shared" si="26"/>
        <v>0.11707668914934612</v>
      </c>
      <c r="AB398" s="17">
        <f t="shared" si="27"/>
        <v>439</v>
      </c>
      <c r="AC398" s="23">
        <f>X398</f>
        <v>19.023899415599242</v>
      </c>
      <c r="AD398" s="17">
        <f>AA398*$AA$2</f>
        <v>745.89558657048406</v>
      </c>
    </row>
    <row r="399" spans="21:30" x14ac:dyDescent="0.25">
      <c r="U399" s="18">
        <v>172.619</v>
      </c>
      <c r="V399" s="17">
        <v>-43.530999999999999</v>
      </c>
      <c r="W399" s="17" t="s">
        <v>501</v>
      </c>
      <c r="X399" s="23">
        <f t="shared" si="28"/>
        <v>20.124792216609947</v>
      </c>
      <c r="Y399" s="101">
        <v>342.52396352670127</v>
      </c>
      <c r="Z399" s="43">
        <f t="shared" si="25"/>
        <v>3.4442657229062277E-3</v>
      </c>
      <c r="AA399" s="29">
        <f t="shared" si="26"/>
        <v>0.11744321734373178</v>
      </c>
      <c r="AB399" s="17">
        <f t="shared" si="27"/>
        <v>440</v>
      </c>
      <c r="AC399" s="23">
        <f>X399</f>
        <v>20.124792216609947</v>
      </c>
      <c r="AD399" s="17">
        <f>AA399*$AA$2</f>
        <v>748.23073769691518</v>
      </c>
    </row>
    <row r="400" spans="21:30" x14ac:dyDescent="0.25">
      <c r="U400" s="18">
        <v>172.721</v>
      </c>
      <c r="V400" s="17">
        <v>-43.569000000000003</v>
      </c>
      <c r="W400" s="17" t="s">
        <v>502</v>
      </c>
      <c r="X400" s="23">
        <f t="shared" si="28"/>
        <v>21.836532865278063</v>
      </c>
      <c r="Y400" s="101">
        <v>371.65778936703259</v>
      </c>
      <c r="Z400" s="43">
        <f t="shared" si="25"/>
        <v>3.462875637849026E-3</v>
      </c>
      <c r="AA400" s="29">
        <f t="shared" si="26"/>
        <v>0.11776043827688758</v>
      </c>
      <c r="AB400" s="17">
        <f t="shared" si="27"/>
        <v>441</v>
      </c>
      <c r="AC400" s="23">
        <f>X400</f>
        <v>21.836532865278063</v>
      </c>
      <c r="AD400" s="17">
        <f>AA400*$AA$2</f>
        <v>750.25175226205079</v>
      </c>
    </row>
    <row r="401" spans="21:30" x14ac:dyDescent="0.25">
      <c r="U401" s="18">
        <v>171.184</v>
      </c>
      <c r="V401" s="17">
        <v>-44.393000000000001</v>
      </c>
      <c r="W401" s="17" t="s">
        <v>503</v>
      </c>
      <c r="X401" s="23">
        <f t="shared" si="28"/>
        <v>19.608250898094546</v>
      </c>
      <c r="Y401" s="101">
        <v>333.73243028556919</v>
      </c>
      <c r="Z401" s="43">
        <f t="shared" si="25"/>
        <v>4.7119197712884656E-3</v>
      </c>
      <c r="AA401" s="29">
        <f t="shared" si="26"/>
        <v>0.13739489299582289</v>
      </c>
      <c r="AB401" s="17">
        <f t="shared" si="27"/>
        <v>492</v>
      </c>
      <c r="AC401" s="23">
        <f>X401</f>
        <v>19.608250898094546</v>
      </c>
      <c r="AD401" s="17">
        <f>AA401*$AA$2</f>
        <v>875.34286327638756</v>
      </c>
    </row>
    <row r="402" spans="21:30" x14ac:dyDescent="0.25">
      <c r="U402" s="18">
        <v>173.88800000000001</v>
      </c>
      <c r="V402" s="17">
        <v>-42.186</v>
      </c>
      <c r="W402" s="17" t="s">
        <v>504</v>
      </c>
      <c r="X402" s="23">
        <f t="shared" si="28"/>
        <v>39.386024883025733</v>
      </c>
      <c r="Y402" s="101">
        <v>670.35014350909796</v>
      </c>
      <c r="Z402" s="43">
        <f t="shared" si="25"/>
        <v>2.0769135660806274E-3</v>
      </c>
      <c r="AA402" s="29">
        <f t="shared" si="26"/>
        <v>9.1177914377537556E-2</v>
      </c>
      <c r="AB402" s="17">
        <f t="shared" si="27"/>
        <v>392</v>
      </c>
      <c r="AC402" s="23">
        <f>X402</f>
        <v>39.386024883025733</v>
      </c>
      <c r="AD402" s="17">
        <f>AA402*$AA$2</f>
        <v>580.8944924992918</v>
      </c>
    </row>
    <row r="403" spans="21:30" x14ac:dyDescent="0.25">
      <c r="U403" s="18">
        <v>172.73099999999999</v>
      </c>
      <c r="V403" s="17">
        <v>-41.088000000000001</v>
      </c>
      <c r="W403" s="17" t="s">
        <v>505</v>
      </c>
      <c r="X403" s="23">
        <f t="shared" si="28"/>
        <v>99.932349837422819</v>
      </c>
      <c r="Y403" s="101">
        <v>1700.8485942329364</v>
      </c>
      <c r="Z403" s="43">
        <f t="shared" si="25"/>
        <v>1.4611481717719235E-3</v>
      </c>
      <c r="AA403" s="29">
        <f t="shared" si="26"/>
        <v>7.6468565520610071E-2</v>
      </c>
      <c r="AB403" s="17">
        <f t="shared" si="27"/>
        <v>351</v>
      </c>
      <c r="AC403" s="23">
        <f>X403</f>
        <v>99.932349837422819</v>
      </c>
      <c r="AD403" s="17">
        <f>AA403*$AA$2</f>
        <v>487.18123093180674</v>
      </c>
    </row>
    <row r="404" spans="21:30" x14ac:dyDescent="0.25">
      <c r="U404" s="18">
        <v>171.542</v>
      </c>
      <c r="V404" s="17">
        <v>-44.155999999999999</v>
      </c>
      <c r="W404" s="17" t="s">
        <v>506</v>
      </c>
      <c r="X404" s="23">
        <f t="shared" si="28"/>
        <v>19.319942343450197</v>
      </c>
      <c r="Y404" s="101">
        <v>328.82541868552238</v>
      </c>
      <c r="Z404" s="43">
        <f t="shared" si="25"/>
        <v>4.3456550972049831E-3</v>
      </c>
      <c r="AA404" s="29">
        <f t="shared" si="26"/>
        <v>0.13193884392034069</v>
      </c>
      <c r="AB404" s="17">
        <f t="shared" si="27"/>
        <v>476</v>
      </c>
      <c r="AC404" s="23">
        <f>X404</f>
        <v>19.319942343450197</v>
      </c>
      <c r="AD404" s="17">
        <f>AA404*$AA$2</f>
        <v>840.5823746164906</v>
      </c>
    </row>
    <row r="405" spans="21:30" x14ac:dyDescent="0.25">
      <c r="U405" s="18">
        <v>173.44710000000001</v>
      </c>
      <c r="V405" s="17">
        <v>-42.639099999999999</v>
      </c>
      <c r="W405" s="17" t="s">
        <v>507</v>
      </c>
      <c r="X405" s="23">
        <f t="shared" si="28"/>
        <v>27.49365327010343</v>
      </c>
      <c r="Y405" s="101">
        <v>467.94197865716035</v>
      </c>
      <c r="Z405" s="43">
        <f t="shared" si="25"/>
        <v>2.493288213332816E-3</v>
      </c>
      <c r="AA405" s="29">
        <f t="shared" si="26"/>
        <v>9.9907219664258751E-2</v>
      </c>
      <c r="AB405" s="17">
        <f t="shared" si="27"/>
        <v>406</v>
      </c>
      <c r="AC405" s="23">
        <f>X405</f>
        <v>27.49365327010343</v>
      </c>
      <c r="AD405" s="17">
        <f>AA405*$AA$2</f>
        <v>636.50889648099246</v>
      </c>
    </row>
    <row r="406" spans="21:30" x14ac:dyDescent="0.25">
      <c r="U406" s="18">
        <v>171.714</v>
      </c>
      <c r="V406" s="17">
        <v>-43.154000000000003</v>
      </c>
      <c r="W406" s="17" t="s">
        <v>508</v>
      </c>
      <c r="X406" s="23">
        <f t="shared" si="28"/>
        <v>79.851627872863347</v>
      </c>
      <c r="Y406" s="101">
        <v>1359.0747063961342</v>
      </c>
      <c r="Z406" s="43">
        <f t="shared" si="25"/>
        <v>3.2930610315529464E-3</v>
      </c>
      <c r="AA406" s="29">
        <f t="shared" si="26"/>
        <v>0.11483348194540781</v>
      </c>
      <c r="AB406" s="17">
        <f t="shared" si="27"/>
        <v>433</v>
      </c>
      <c r="AC406" s="23">
        <f>X406</f>
        <v>79.851627872863347</v>
      </c>
      <c r="AD406" s="17">
        <f>AA406*$AA$2</f>
        <v>731.60411347419313</v>
      </c>
    </row>
    <row r="407" spans="21:30" x14ac:dyDescent="0.25">
      <c r="U407" s="18">
        <v>172.852</v>
      </c>
      <c r="V407" s="17">
        <v>-42.771999999999998</v>
      </c>
      <c r="W407" s="17" t="s">
        <v>509</v>
      </c>
      <c r="X407" s="23">
        <f t="shared" si="28"/>
        <v>18.249693717881534</v>
      </c>
      <c r="Y407" s="101">
        <v>310.60978707834369</v>
      </c>
      <c r="Z407" s="43">
        <f t="shared" si="25"/>
        <v>2.6953305760459428E-3</v>
      </c>
      <c r="AA407" s="29">
        <f t="shared" si="26"/>
        <v>0.10387984723651868</v>
      </c>
      <c r="AB407" s="17">
        <f t="shared" si="27"/>
        <v>415</v>
      </c>
      <c r="AC407" s="23">
        <f>X407</f>
        <v>18.249693717881534</v>
      </c>
      <c r="AD407" s="17">
        <f>AA407*$AA$2</f>
        <v>661.81850674386044</v>
      </c>
    </row>
    <row r="408" spans="21:30" x14ac:dyDescent="0.25">
      <c r="U408" s="18">
        <v>169.98099999999999</v>
      </c>
      <c r="V408" s="17">
        <v>-45.683</v>
      </c>
      <c r="W408" s="17" t="s">
        <v>510</v>
      </c>
      <c r="X408" s="23">
        <f t="shared" si="28"/>
        <v>18.635653984158079</v>
      </c>
      <c r="Y408" s="101">
        <v>317.17883081037053</v>
      </c>
      <c r="Z408" s="43">
        <f t="shared" si="25"/>
        <v>6.7014096824339099E-3</v>
      </c>
      <c r="AA408" s="29">
        <f t="shared" si="26"/>
        <v>0.16390769411277986</v>
      </c>
      <c r="AB408" s="17">
        <f t="shared" si="27"/>
        <v>538</v>
      </c>
      <c r="AC408" s="23">
        <f>X408</f>
        <v>18.635653984158079</v>
      </c>
      <c r="AD408" s="17">
        <f>AA408*$AA$2</f>
        <v>1044.2559191925204</v>
      </c>
    </row>
    <row r="409" spans="21:30" x14ac:dyDescent="0.25">
      <c r="U409" s="18">
        <v>170.845</v>
      </c>
      <c r="V409" s="17">
        <v>-43.93</v>
      </c>
      <c r="W409" s="17" t="s">
        <v>511</v>
      </c>
      <c r="X409" s="23">
        <f t="shared" si="28"/>
        <v>40.191913909493415</v>
      </c>
      <c r="Y409" s="101">
        <v>684.0663747395779</v>
      </c>
      <c r="Z409" s="43">
        <f t="shared" si="25"/>
        <v>4.3252186073625999E-3</v>
      </c>
      <c r="AA409" s="29">
        <f t="shared" si="26"/>
        <v>0.13162779145572742</v>
      </c>
      <c r="AB409" s="17">
        <f t="shared" si="27"/>
        <v>474</v>
      </c>
      <c r="AC409" s="23">
        <f>X409</f>
        <v>40.191913909493415</v>
      </c>
      <c r="AD409" s="17">
        <f>AA409*$AA$2</f>
        <v>838.60065936443937</v>
      </c>
    </row>
    <row r="410" spans="21:30" x14ac:dyDescent="0.25">
      <c r="U410" s="18">
        <v>168.411</v>
      </c>
      <c r="V410" s="17">
        <v>-46.643999999999998</v>
      </c>
      <c r="W410" s="17" t="s">
        <v>512</v>
      </c>
      <c r="X410" s="23">
        <f t="shared" si="28"/>
        <v>49.552851652424316</v>
      </c>
      <c r="Y410" s="101">
        <v>843.38953512426178</v>
      </c>
      <c r="Z410" s="43">
        <f t="shared" si="25"/>
        <v>8.7507544585854018E-3</v>
      </c>
      <c r="AA410" s="29">
        <f t="shared" si="26"/>
        <v>0.18736487926503007</v>
      </c>
      <c r="AB410" s="17">
        <f t="shared" si="27"/>
        <v>599</v>
      </c>
      <c r="AC410" s="23">
        <f>X410</f>
        <v>49.552851652424316</v>
      </c>
      <c r="AD410" s="17">
        <f>AA410*$AA$2</f>
        <v>1193.7016457975064</v>
      </c>
    </row>
    <row r="411" spans="21:30" x14ac:dyDescent="0.25">
      <c r="U411" s="18">
        <v>171.273</v>
      </c>
      <c r="V411" s="17">
        <v>-43.314</v>
      </c>
      <c r="W411" s="17" t="s">
        <v>513</v>
      </c>
      <c r="X411" s="23">
        <f t="shared" si="28"/>
        <v>61.330026375446273</v>
      </c>
      <c r="Y411" s="101">
        <v>1043.8370489100955</v>
      </c>
      <c r="Z411" s="43">
        <f t="shared" si="25"/>
        <v>3.5719140135003768E-3</v>
      </c>
      <c r="AA411" s="29">
        <f t="shared" si="26"/>
        <v>0.11960225734499923</v>
      </c>
      <c r="AB411" s="17">
        <f t="shared" si="27"/>
        <v>446</v>
      </c>
      <c r="AC411" s="23">
        <f>X411</f>
        <v>61.330026375446273</v>
      </c>
      <c r="AD411" s="17">
        <f>AA411*$AA$2</f>
        <v>761.98598154499007</v>
      </c>
    </row>
    <row r="412" spans="21:30" x14ac:dyDescent="0.25">
      <c r="U412" s="18">
        <v>168.13</v>
      </c>
      <c r="V412" s="17">
        <v>-46.101999999999997</v>
      </c>
      <c r="W412" s="17" t="s">
        <v>514</v>
      </c>
      <c r="X412" s="23">
        <f t="shared" si="28"/>
        <v>39.788389564638045</v>
      </c>
      <c r="Y412" s="101">
        <v>677.19839039013948</v>
      </c>
      <c r="Z412" s="43">
        <f t="shared" si="25"/>
        <v>8.1521619565176565E-3</v>
      </c>
      <c r="AA412" s="29">
        <f t="shared" si="26"/>
        <v>0.18082490272274152</v>
      </c>
      <c r="AB412" s="17">
        <f t="shared" si="27"/>
        <v>588</v>
      </c>
      <c r="AC412" s="23">
        <f>X412</f>
        <v>39.788389564638045</v>
      </c>
      <c r="AD412" s="17">
        <f>AA412*$AA$2</f>
        <v>1152.0354552465863</v>
      </c>
    </row>
    <row r="413" spans="21:30" x14ac:dyDescent="0.25">
      <c r="U413" s="18">
        <v>170.46700000000001</v>
      </c>
      <c r="V413" s="17">
        <v>-45.892000000000003</v>
      </c>
      <c r="W413" s="17" t="s">
        <v>515</v>
      </c>
      <c r="X413" s="23">
        <f t="shared" si="28"/>
        <v>32.958427608860099</v>
      </c>
      <c r="Y413" s="101">
        <v>560.95243790279892</v>
      </c>
      <c r="Z413" s="43">
        <f t="shared" si="25"/>
        <v>6.7885149706177423E-3</v>
      </c>
      <c r="AA413" s="29">
        <f t="shared" si="26"/>
        <v>0.16497190236651804</v>
      </c>
      <c r="AB413" s="17">
        <f t="shared" si="27"/>
        <v>541</v>
      </c>
      <c r="AC413" s="23">
        <f>X413</f>
        <v>32.958427608860099</v>
      </c>
      <c r="AD413" s="17">
        <f>AA413*$AA$2</f>
        <v>1051.0359899770865</v>
      </c>
    </row>
    <row r="414" spans="21:30" x14ac:dyDescent="0.25">
      <c r="U414" s="18">
        <v>170.52199999999999</v>
      </c>
      <c r="V414" s="17">
        <v>-45.86</v>
      </c>
      <c r="W414" s="17" t="s">
        <v>516</v>
      </c>
      <c r="X414" s="23">
        <f t="shared" si="28"/>
        <v>37.674085564417382</v>
      </c>
      <c r="Y414" s="101">
        <v>641.21293630638377</v>
      </c>
      <c r="Z414" s="43">
        <f t="shared" si="25"/>
        <v>6.7259350831829143E-3</v>
      </c>
      <c r="AA414" s="29">
        <f t="shared" si="26"/>
        <v>0.16420802430346337</v>
      </c>
      <c r="AB414" s="17">
        <f t="shared" si="27"/>
        <v>539</v>
      </c>
      <c r="AC414" s="23">
        <f>X414</f>
        <v>37.674085564417382</v>
      </c>
      <c r="AD414" s="17">
        <f>AA414*$AA$2</f>
        <v>1046.1693228373651</v>
      </c>
    </row>
    <row r="415" spans="21:30" x14ac:dyDescent="0.25">
      <c r="U415" s="18">
        <v>168.11600000000001</v>
      </c>
      <c r="V415" s="17">
        <v>-45.743000000000002</v>
      </c>
      <c r="W415" s="17" t="s">
        <v>517</v>
      </c>
      <c r="X415" s="23">
        <f t="shared" si="28"/>
        <v>38.142301660326098</v>
      </c>
      <c r="Y415" s="101">
        <v>649.18197425875019</v>
      </c>
      <c r="Z415" s="43">
        <f t="shared" si="25"/>
        <v>7.686724506663775E-3</v>
      </c>
      <c r="AA415" s="29">
        <f t="shared" si="26"/>
        <v>0.17557335668884297</v>
      </c>
      <c r="AB415" s="17">
        <f t="shared" si="27"/>
        <v>570</v>
      </c>
      <c r="AC415" s="23">
        <f>X415</f>
        <v>38.142301660326098</v>
      </c>
      <c r="AD415" s="17">
        <f>AA415*$AA$2</f>
        <v>1118.5778554646186</v>
      </c>
    </row>
    <row r="416" spans="21:30" x14ac:dyDescent="0.25">
      <c r="U416" s="18">
        <v>170.68700000000001</v>
      </c>
      <c r="V416" s="17">
        <v>-44.875</v>
      </c>
      <c r="W416" s="17" t="s">
        <v>518</v>
      </c>
      <c r="X416" s="23">
        <f t="shared" si="28"/>
        <v>15.436337787544501</v>
      </c>
      <c r="Y416" s="101">
        <v>262.72646914400741</v>
      </c>
      <c r="Z416" s="43">
        <f t="shared" si="25"/>
        <v>5.4303691700978837E-3</v>
      </c>
      <c r="AA416" s="29">
        <f t="shared" si="26"/>
        <v>0.14751579406788007</v>
      </c>
      <c r="AB416" s="17">
        <f t="shared" si="27"/>
        <v>507</v>
      </c>
      <c r="AC416" s="23">
        <f>X416</f>
        <v>15.436337787544501</v>
      </c>
      <c r="AD416" s="17">
        <f>AA416*$AA$2</f>
        <v>939.8231240064639</v>
      </c>
    </row>
    <row r="417" spans="21:30" x14ac:dyDescent="0.25">
      <c r="U417" s="18">
        <v>168.40199999999999</v>
      </c>
      <c r="V417" s="17">
        <v>-44.755000000000003</v>
      </c>
      <c r="W417" s="17" t="s">
        <v>519</v>
      </c>
      <c r="X417" s="23">
        <f t="shared" si="28"/>
        <v>75.512635817069054</v>
      </c>
      <c r="Y417" s="101">
        <v>1285.2250616065153</v>
      </c>
      <c r="Z417" s="43">
        <f t="shared" si="25"/>
        <v>6.3230873686084543E-3</v>
      </c>
      <c r="AA417" s="29">
        <f t="shared" si="26"/>
        <v>0.15920376427775246</v>
      </c>
      <c r="AB417" s="17">
        <f t="shared" si="27"/>
        <v>528</v>
      </c>
      <c r="AC417" s="23">
        <f>X417</f>
        <v>75.512635817069054</v>
      </c>
      <c r="AD417" s="17">
        <f>AA417*$AA$2</f>
        <v>1014.2871822135609</v>
      </c>
    </row>
    <row r="418" spans="21:30" x14ac:dyDescent="0.25">
      <c r="U418" s="18">
        <v>167.75800000000001</v>
      </c>
      <c r="V418" s="17">
        <v>-45.981999999999999</v>
      </c>
      <c r="W418" s="17" t="s">
        <v>520</v>
      </c>
      <c r="X418" s="23">
        <f t="shared" si="28"/>
        <v>47.120303656441905</v>
      </c>
      <c r="Y418" s="101">
        <v>801.98756823264125</v>
      </c>
      <c r="Z418" s="43">
        <f t="shared" si="25"/>
        <v>8.2064783307619973E-3</v>
      </c>
      <c r="AA418" s="29">
        <f t="shared" si="26"/>
        <v>0.18142795669721862</v>
      </c>
      <c r="AB418" s="17">
        <f t="shared" si="27"/>
        <v>590</v>
      </c>
      <c r="AC418" s="23">
        <f>X418</f>
        <v>47.120303656441905</v>
      </c>
      <c r="AD418" s="17">
        <f>AA418*$AA$2</f>
        <v>1155.8775121179799</v>
      </c>
    </row>
    <row r="419" spans="21:30" x14ac:dyDescent="0.25">
      <c r="U419" s="18">
        <v>168.78200000000001</v>
      </c>
      <c r="V419" s="17">
        <v>-46.31</v>
      </c>
      <c r="W419" s="17" t="s">
        <v>521</v>
      </c>
      <c r="X419" s="23">
        <f t="shared" si="28"/>
        <v>43.353760440318339</v>
      </c>
      <c r="Y419" s="101">
        <v>737.88100269421807</v>
      </c>
      <c r="Z419" s="43">
        <f t="shared" si="25"/>
        <v>8.089065942294079E-3</v>
      </c>
      <c r="AA419" s="29">
        <f t="shared" si="26"/>
        <v>0.1801218645993749</v>
      </c>
      <c r="AB419" s="17">
        <f t="shared" si="27"/>
        <v>584</v>
      </c>
      <c r="AC419" s="23">
        <f>X419</f>
        <v>43.353760440318339</v>
      </c>
      <c r="AD419" s="17">
        <f>AA419*$AA$2</f>
        <v>1147.5563993626174</v>
      </c>
    </row>
    <row r="420" spans="21:30" x14ac:dyDescent="0.25">
      <c r="U420" s="18">
        <v>170.85499999999999</v>
      </c>
      <c r="V420" s="17">
        <v>-43.508000000000003</v>
      </c>
      <c r="W420" s="17" t="s">
        <v>522</v>
      </c>
      <c r="X420" s="23">
        <f t="shared" si="28"/>
        <v>83.079178279091991</v>
      </c>
      <c r="Y420" s="101">
        <v>1414.0076143101458</v>
      </c>
      <c r="Z420" s="43">
        <f t="shared" si="25"/>
        <v>3.896207775159013E-3</v>
      </c>
      <c r="AA420" s="29">
        <f t="shared" si="26"/>
        <v>0.1249204300576216</v>
      </c>
      <c r="AB420" s="17">
        <f t="shared" si="27"/>
        <v>464</v>
      </c>
      <c r="AC420" s="23">
        <f>X420</f>
        <v>83.079178279091991</v>
      </c>
      <c r="AD420" s="17">
        <f>AA420*$AA$2</f>
        <v>795.86805989710717</v>
      </c>
    </row>
    <row r="421" spans="21:30" x14ac:dyDescent="0.25">
      <c r="U421" s="18">
        <v>173.09399999999999</v>
      </c>
      <c r="V421" s="17">
        <v>-42.896999999999998</v>
      </c>
      <c r="W421" s="17" t="s">
        <v>523</v>
      </c>
      <c r="X421" s="23">
        <f t="shared" si="28"/>
        <v>27.642850592339499</v>
      </c>
      <c r="Y421" s="101">
        <v>470.48131708161827</v>
      </c>
      <c r="Z421" s="43">
        <f t="shared" si="25"/>
        <v>2.7665833809783595E-3</v>
      </c>
      <c r="AA421" s="29">
        <f t="shared" si="26"/>
        <v>0.10524520853829808</v>
      </c>
      <c r="AB421" s="17">
        <f t="shared" si="27"/>
        <v>417</v>
      </c>
      <c r="AC421" s="23">
        <f>X421</f>
        <v>27.642850592339499</v>
      </c>
      <c r="AD421" s="17">
        <f>AA421*$AA$2</f>
        <v>670.51722359749704</v>
      </c>
    </row>
    <row r="422" spans="21:30" x14ac:dyDescent="0.25">
      <c r="U422" s="18">
        <v>171.3424</v>
      </c>
      <c r="V422" s="17">
        <v>-43.701300000000003</v>
      </c>
      <c r="W422" s="17" t="s">
        <v>524</v>
      </c>
      <c r="X422" s="23">
        <f t="shared" si="28"/>
        <v>36.672473223577363</v>
      </c>
      <c r="Y422" s="101">
        <v>624.16549426528672</v>
      </c>
      <c r="Z422" s="43">
        <f t="shared" si="25"/>
        <v>3.9297685068690495E-3</v>
      </c>
      <c r="AA422" s="29">
        <f t="shared" si="26"/>
        <v>0.125457993234982</v>
      </c>
      <c r="AB422" s="17">
        <f t="shared" si="27"/>
        <v>466</v>
      </c>
      <c r="AC422" s="23">
        <f>X422</f>
        <v>36.672473223577363</v>
      </c>
      <c r="AD422" s="17">
        <f>AA422*$AA$2</f>
        <v>799.29287490007027</v>
      </c>
    </row>
    <row r="423" spans="21:30" x14ac:dyDescent="0.25">
      <c r="U423" s="18">
        <v>173.577</v>
      </c>
      <c r="V423" s="17">
        <v>-41.509</v>
      </c>
      <c r="W423" s="17" t="s">
        <v>525</v>
      </c>
      <c r="X423" s="23">
        <f t="shared" si="28"/>
        <v>58.964992102030465</v>
      </c>
      <c r="Y423" s="101">
        <v>1003.5841655765585</v>
      </c>
      <c r="Z423" s="43">
        <f t="shared" si="25"/>
        <v>1.6088094917033099E-3</v>
      </c>
      <c r="AA423" s="29">
        <f t="shared" si="26"/>
        <v>8.024146032408308E-2</v>
      </c>
      <c r="AB423" s="17">
        <f t="shared" si="27"/>
        <v>364</v>
      </c>
      <c r="AC423" s="23">
        <f>X423</f>
        <v>58.964992102030465</v>
      </c>
      <c r="AD423" s="17">
        <f>AA423*$AA$2</f>
        <v>511.2183437247333</v>
      </c>
    </row>
    <row r="424" spans="21:30" x14ac:dyDescent="0.25">
      <c r="U424" s="18">
        <v>173.85</v>
      </c>
      <c r="V424" s="17">
        <v>-41.56</v>
      </c>
      <c r="W424" s="17" t="s">
        <v>526</v>
      </c>
      <c r="X424" s="23">
        <f t="shared" si="28"/>
        <v>23.245457544404733</v>
      </c>
      <c r="Y424" s="101">
        <v>395.63768740576853</v>
      </c>
      <c r="Z424" s="43">
        <f t="shared" si="25"/>
        <v>1.6171681486059299E-3</v>
      </c>
      <c r="AA424" s="29">
        <f t="shared" si="26"/>
        <v>8.0449751908443862E-2</v>
      </c>
      <c r="AB424" s="17">
        <f t="shared" si="27"/>
        <v>366</v>
      </c>
      <c r="AC424" s="23">
        <f>X424</f>
        <v>23.245457544404733</v>
      </c>
      <c r="AD424" s="17">
        <f>AA424*$AA$2</f>
        <v>512.54536940869582</v>
      </c>
    </row>
    <row r="425" spans="21:30" x14ac:dyDescent="0.25">
      <c r="U425" s="18">
        <v>173.32400000000001</v>
      </c>
      <c r="V425" s="17">
        <v>-42.603900000000003</v>
      </c>
      <c r="W425" s="17" t="s">
        <v>527</v>
      </c>
      <c r="X425" s="23">
        <f t="shared" si="28"/>
        <v>42.288521824827477</v>
      </c>
      <c r="Y425" s="101">
        <v>719.75064145856368</v>
      </c>
      <c r="Z425" s="43">
        <f t="shared" si="25"/>
        <v>2.478748507243324E-3</v>
      </c>
      <c r="AA425" s="29">
        <f t="shared" si="26"/>
        <v>9.9615245496379887E-2</v>
      </c>
      <c r="AB425" s="17">
        <f t="shared" si="27"/>
        <v>405</v>
      </c>
      <c r="AC425" s="23">
        <f>X425</f>
        <v>42.288521824827477</v>
      </c>
      <c r="AD425" s="17">
        <f>AA425*$AA$2</f>
        <v>634.6487290574363</v>
      </c>
    </row>
    <row r="426" spans="21:30" x14ac:dyDescent="0.25">
      <c r="U426" s="18">
        <v>170.91480000000001</v>
      </c>
      <c r="V426" s="17">
        <v>-44.481699999999996</v>
      </c>
      <c r="W426" s="17" t="s">
        <v>528</v>
      </c>
      <c r="X426" s="23">
        <f t="shared" si="28"/>
        <v>22.228503558980105</v>
      </c>
      <c r="Y426" s="101">
        <v>378.32913057384138</v>
      </c>
      <c r="Z426" s="43">
        <f t="shared" si="25"/>
        <v>4.8984396166779501E-3</v>
      </c>
      <c r="AA426" s="29">
        <f t="shared" si="26"/>
        <v>0.14009223840032281</v>
      </c>
      <c r="AB426" s="17">
        <f t="shared" si="27"/>
        <v>496</v>
      </c>
      <c r="AC426" s="23">
        <f>X426</f>
        <v>22.228503558980105</v>
      </c>
      <c r="AD426" s="17">
        <f>AA426*$AA$2</f>
        <v>892.52765084845657</v>
      </c>
    </row>
    <row r="427" spans="21:30" x14ac:dyDescent="0.25">
      <c r="U427" s="18">
        <v>170.47499999999999</v>
      </c>
      <c r="V427" s="17">
        <v>-45.363999999999997</v>
      </c>
      <c r="W427" s="17" t="s">
        <v>529</v>
      </c>
      <c r="X427" s="23">
        <f t="shared" si="28"/>
        <v>21.330872148273997</v>
      </c>
      <c r="Y427" s="101">
        <v>363.0514439636234</v>
      </c>
      <c r="Z427" s="43">
        <f t="shared" si="25"/>
        <v>6.1024550768152891E-3</v>
      </c>
      <c r="AA427" s="29">
        <f t="shared" si="26"/>
        <v>0.15639576664654417</v>
      </c>
      <c r="AB427" s="17">
        <f t="shared" si="27"/>
        <v>520</v>
      </c>
      <c r="AC427" s="23">
        <f>X427</f>
        <v>21.330872148273997</v>
      </c>
      <c r="AD427" s="17">
        <f>AA427*$AA$2</f>
        <v>996.39742930513296</v>
      </c>
    </row>
    <row r="428" spans="21:30" x14ac:dyDescent="0.25">
      <c r="U428" s="18">
        <v>168.83799999999999</v>
      </c>
      <c r="V428" s="17">
        <v>-44.499000000000002</v>
      </c>
      <c r="W428" s="17" t="s">
        <v>530</v>
      </c>
      <c r="X428" s="23">
        <f t="shared" si="28"/>
        <v>113.60053002419269</v>
      </c>
      <c r="Y428" s="101">
        <v>1933.4810210117596</v>
      </c>
      <c r="Z428" s="43">
        <f t="shared" si="25"/>
        <v>5.8017998662284352E-3</v>
      </c>
      <c r="AA428" s="29">
        <f t="shared" si="26"/>
        <v>0.15248678643125457</v>
      </c>
      <c r="AB428" s="17">
        <f t="shared" si="27"/>
        <v>513</v>
      </c>
      <c r="AC428" s="23">
        <f>X428</f>
        <v>113.60053002419269</v>
      </c>
      <c r="AD428" s="17">
        <f>AA428*$AA$2</f>
        <v>971.49331635352291</v>
      </c>
    </row>
    <row r="429" spans="21:30" x14ac:dyDescent="0.25">
      <c r="U429" s="18">
        <v>173.40100000000001</v>
      </c>
      <c r="V429" s="17">
        <v>-41.612000000000002</v>
      </c>
      <c r="W429" s="17" t="s">
        <v>531</v>
      </c>
      <c r="X429" s="23">
        <f t="shared" si="28"/>
        <v>44.210211030345953</v>
      </c>
      <c r="Y429" s="101">
        <v>752.45779173648805</v>
      </c>
      <c r="Z429" s="43">
        <f t="shared" si="25"/>
        <v>1.7008443256983474E-3</v>
      </c>
      <c r="AA429" s="29">
        <f t="shared" si="26"/>
        <v>8.2505987464028457E-2</v>
      </c>
      <c r="AB429" s="17">
        <f t="shared" si="27"/>
        <v>374</v>
      </c>
      <c r="AC429" s="23">
        <f>X429</f>
        <v>44.210211030345953</v>
      </c>
      <c r="AD429" s="17">
        <f>AA429*$AA$2</f>
        <v>525.64564613332527</v>
      </c>
    </row>
    <row r="430" spans="21:30" x14ac:dyDescent="0.25">
      <c r="U430" s="18">
        <v>171.44399999999999</v>
      </c>
      <c r="V430" s="17">
        <v>-43.179699999999997</v>
      </c>
      <c r="W430" s="17" t="s">
        <v>532</v>
      </c>
      <c r="X430" s="23">
        <f t="shared" si="28"/>
        <v>69.064423809184262</v>
      </c>
      <c r="Y430" s="101">
        <v>1175.4764932323162</v>
      </c>
      <c r="Z430" s="43">
        <f t="shared" si="25"/>
        <v>3.3937668435798504E-3</v>
      </c>
      <c r="AA430" s="29">
        <f t="shared" si="26"/>
        <v>0.11657809443617015</v>
      </c>
      <c r="AB430" s="17">
        <f t="shared" si="27"/>
        <v>437</v>
      </c>
      <c r="AC430" s="23">
        <f>X430</f>
        <v>69.064423809184262</v>
      </c>
      <c r="AD430" s="17">
        <f>AA430*$AA$2</f>
        <v>742.71903965284002</v>
      </c>
    </row>
    <row r="431" spans="21:30" x14ac:dyDescent="0.25">
      <c r="U431" s="18">
        <v>171.05099999999999</v>
      </c>
      <c r="V431" s="17">
        <v>-44.445999999999998</v>
      </c>
      <c r="W431" s="17" t="s">
        <v>533</v>
      </c>
      <c r="X431" s="23">
        <f t="shared" si="28"/>
        <v>18.671259620769625</v>
      </c>
      <c r="Y431" s="101">
        <v>317.78483874549903</v>
      </c>
      <c r="Z431" s="43">
        <f t="shared" si="25"/>
        <v>4.8134366904838671E-3</v>
      </c>
      <c r="AA431" s="29">
        <f t="shared" si="26"/>
        <v>0.13886942983980577</v>
      </c>
      <c r="AB431" s="17">
        <f t="shared" si="27"/>
        <v>494</v>
      </c>
      <c r="AC431" s="23">
        <f>X431</f>
        <v>18.671259620769625</v>
      </c>
      <c r="AD431" s="17">
        <f>AA431*$AA$2</f>
        <v>884.7371375094026</v>
      </c>
    </row>
    <row r="432" spans="21:30" x14ac:dyDescent="0.25">
      <c r="U432" s="18">
        <v>168.887</v>
      </c>
      <c r="V432" s="17">
        <v>-46.115000000000002</v>
      </c>
      <c r="W432" s="17" t="s">
        <v>534</v>
      </c>
      <c r="X432" s="23">
        <f t="shared" si="28"/>
        <v>36.4192349194443</v>
      </c>
      <c r="Y432" s="101">
        <v>619.85537832894192</v>
      </c>
      <c r="Z432" s="43">
        <f t="shared" si="25"/>
        <v>7.7696370816978978E-3</v>
      </c>
      <c r="AA432" s="29">
        <f t="shared" si="26"/>
        <v>0.17652017792914887</v>
      </c>
      <c r="AB432" s="17">
        <f t="shared" si="27"/>
        <v>572</v>
      </c>
      <c r="AC432" s="23">
        <f>X432</f>
        <v>36.4192349194443</v>
      </c>
      <c r="AD432" s="17">
        <f>AA432*$AA$2</f>
        <v>1124.6100535866074</v>
      </c>
    </row>
    <row r="433" spans="21:30" x14ac:dyDescent="0.25">
      <c r="U433" s="18">
        <v>173.309</v>
      </c>
      <c r="V433" s="17">
        <v>-42.848999999999997</v>
      </c>
      <c r="W433" s="17" t="s">
        <v>535</v>
      </c>
      <c r="X433" s="23">
        <f t="shared" si="28"/>
        <v>28.001858259312748</v>
      </c>
      <c r="Y433" s="101">
        <v>476.59162757350293</v>
      </c>
      <c r="Z433" s="43">
        <f t="shared" si="25"/>
        <v>2.6934553537589045E-3</v>
      </c>
      <c r="AA433" s="29">
        <f t="shared" si="26"/>
        <v>0.10384367226780186</v>
      </c>
      <c r="AB433" s="17">
        <f t="shared" si="27"/>
        <v>414</v>
      </c>
      <c r="AC433" s="23">
        <f>X433</f>
        <v>28.001858259312748</v>
      </c>
      <c r="AD433" s="17">
        <f>AA433*$AA$2</f>
        <v>661.58803601816567</v>
      </c>
    </row>
    <row r="434" spans="21:30" x14ac:dyDescent="0.25">
      <c r="U434" s="18">
        <v>168.74199999999999</v>
      </c>
      <c r="V434" s="17">
        <v>-46.539000000000001</v>
      </c>
      <c r="W434" s="17" t="s">
        <v>536</v>
      </c>
      <c r="X434" s="23">
        <f t="shared" si="28"/>
        <v>50.300571783789728</v>
      </c>
      <c r="Y434" s="101">
        <v>856.1157317601012</v>
      </c>
      <c r="Z434" s="43">
        <f t="shared" si="25"/>
        <v>8.4298045070588211E-3</v>
      </c>
      <c r="AA434" s="29">
        <f t="shared" si="26"/>
        <v>0.18388690855180534</v>
      </c>
      <c r="AB434" s="17">
        <f t="shared" si="27"/>
        <v>593</v>
      </c>
      <c r="AC434" s="23">
        <f>X434</f>
        <v>50.300571783789728</v>
      </c>
      <c r="AD434" s="17">
        <f>AA434*$AA$2</f>
        <v>1171.5434943835519</v>
      </c>
    </row>
    <row r="435" spans="21:30" x14ac:dyDescent="0.25">
      <c r="U435" s="18">
        <v>174.14500000000001</v>
      </c>
      <c r="V435" s="17">
        <v>-41.728999999999999</v>
      </c>
      <c r="W435" s="17" t="s">
        <v>537</v>
      </c>
      <c r="X435" s="23">
        <f t="shared" si="28"/>
        <v>17.079684561802843</v>
      </c>
      <c r="Y435" s="101">
        <v>290.69623124188439</v>
      </c>
      <c r="Z435" s="43">
        <f t="shared" si="25"/>
        <v>1.7150892742607438E-3</v>
      </c>
      <c r="AA435" s="29">
        <f t="shared" si="26"/>
        <v>8.2850966983950614E-2</v>
      </c>
      <c r="AB435" s="17">
        <f t="shared" si="27"/>
        <v>375</v>
      </c>
      <c r="AC435" s="23">
        <f>X435</f>
        <v>17.079684561802843</v>
      </c>
      <c r="AD435" s="17">
        <f>AA435*$AA$2</f>
        <v>527.84351065474937</v>
      </c>
    </row>
    <row r="436" spans="21:30" x14ac:dyDescent="0.25">
      <c r="U436" s="18">
        <v>170.381</v>
      </c>
      <c r="V436" s="17">
        <v>-44.328000000000003</v>
      </c>
      <c r="W436" s="17" t="s">
        <v>538</v>
      </c>
      <c r="X436" s="23">
        <f t="shared" si="28"/>
        <v>13.308620398689298</v>
      </c>
      <c r="Y436" s="101">
        <v>226.51271918569185</v>
      </c>
      <c r="Z436" s="43">
        <f t="shared" si="25"/>
        <v>4.9196210813952689E-3</v>
      </c>
      <c r="AA436" s="29">
        <f t="shared" si="26"/>
        <v>0.14039529726326239</v>
      </c>
      <c r="AB436" s="17">
        <f t="shared" si="27"/>
        <v>497</v>
      </c>
      <c r="AC436" s="23">
        <f>X436</f>
        <v>13.308620398689298</v>
      </c>
      <c r="AD436" s="17">
        <f>AA436*$AA$2</f>
        <v>894.45843886424461</v>
      </c>
    </row>
    <row r="437" spans="21:30" x14ac:dyDescent="0.25">
      <c r="U437" s="18">
        <v>173.81800000000001</v>
      </c>
      <c r="V437" s="17">
        <v>-40.808999999999997</v>
      </c>
      <c r="W437" s="17" t="s">
        <v>539</v>
      </c>
      <c r="X437" s="23">
        <f t="shared" si="28"/>
        <v>36.241727644478246</v>
      </c>
      <c r="Y437" s="101">
        <v>616.83420450901974</v>
      </c>
      <c r="Z437" s="43">
        <f t="shared" si="25"/>
        <v>1.143156577862564E-3</v>
      </c>
      <c r="AA437" s="29">
        <f t="shared" si="26"/>
        <v>6.7634087439927743E-2</v>
      </c>
      <c r="AB437" s="17">
        <f t="shared" si="27"/>
        <v>297</v>
      </c>
      <c r="AC437" s="23">
        <f>X437</f>
        <v>36.241727644478246</v>
      </c>
      <c r="AD437" s="17">
        <f>AA437*$AA$2</f>
        <v>430.89677107977963</v>
      </c>
    </row>
    <row r="438" spans="21:30" x14ac:dyDescent="0.25">
      <c r="U438" s="18">
        <v>172.02699999999999</v>
      </c>
      <c r="V438" s="17">
        <v>-42.462000000000003</v>
      </c>
      <c r="W438" s="17" t="s">
        <v>540</v>
      </c>
      <c r="X438" s="23">
        <f t="shared" si="28"/>
        <v>155.25379148926936</v>
      </c>
      <c r="Y438" s="101">
        <v>2642.4195311473645</v>
      </c>
      <c r="Z438" s="43">
        <f t="shared" si="25"/>
        <v>2.6056092921699567E-3</v>
      </c>
      <c r="AA438" s="29">
        <f t="shared" si="26"/>
        <v>0.10213472492607531</v>
      </c>
      <c r="AB438" s="17">
        <f t="shared" si="27"/>
        <v>411</v>
      </c>
      <c r="AC438" s="23">
        <f>X438</f>
        <v>155.25379148926936</v>
      </c>
      <c r="AD438" s="17">
        <f>AA438*$AA$2</f>
        <v>650.70033250402582</v>
      </c>
    </row>
    <row r="439" spans="21:30" x14ac:dyDescent="0.25">
      <c r="U439" s="18">
        <v>173.61</v>
      </c>
      <c r="V439" s="17">
        <v>-42.406999999999996</v>
      </c>
      <c r="W439" s="17" t="s">
        <v>541</v>
      </c>
      <c r="X439" s="23">
        <f t="shared" si="28"/>
        <v>33.561681647691962</v>
      </c>
      <c r="Y439" s="101">
        <v>571.21982164371718</v>
      </c>
      <c r="Z439" s="43">
        <f t="shared" si="25"/>
        <v>2.2804971081353455E-3</v>
      </c>
      <c r="AA439" s="29">
        <f t="shared" si="26"/>
        <v>9.554543998290041E-2</v>
      </c>
      <c r="AB439" s="17">
        <f t="shared" si="27"/>
        <v>400</v>
      </c>
      <c r="AC439" s="23">
        <f>X439</f>
        <v>33.561681647691962</v>
      </c>
      <c r="AD439" s="17">
        <f>AA439*$AA$2</f>
        <v>608.71999813105856</v>
      </c>
    </row>
    <row r="440" spans="21:30" x14ac:dyDescent="0.25">
      <c r="U440" s="18">
        <v>173.69200000000001</v>
      </c>
      <c r="V440" s="17">
        <v>-42.311999999999998</v>
      </c>
      <c r="W440" s="17" t="s">
        <v>542</v>
      </c>
      <c r="X440" s="23">
        <f t="shared" si="28"/>
        <v>58.644262454129048</v>
      </c>
      <c r="Y440" s="101">
        <v>998.12534696927639</v>
      </c>
      <c r="Z440" s="43">
        <f t="shared" si="25"/>
        <v>2.1948826696585088E-3</v>
      </c>
      <c r="AA440" s="29">
        <f t="shared" si="26"/>
        <v>9.3733460167829324E-2</v>
      </c>
      <c r="AB440" s="17">
        <f t="shared" si="27"/>
        <v>396</v>
      </c>
      <c r="AC440" s="23">
        <f>X440</f>
        <v>58.644262454129048</v>
      </c>
      <c r="AD440" s="17">
        <f>AA440*$AA$2</f>
        <v>597.1758747292406</v>
      </c>
    </row>
    <row r="441" spans="21:30" x14ac:dyDescent="0.25">
      <c r="U441" s="18">
        <v>171.46100000000001</v>
      </c>
      <c r="V441" s="17">
        <v>-43.213000000000001</v>
      </c>
      <c r="W441" s="17" t="s">
        <v>543</v>
      </c>
      <c r="X441" s="23">
        <f t="shared" si="28"/>
        <v>53.227017735056037</v>
      </c>
      <c r="Y441" s="101">
        <v>905.92384185065373</v>
      </c>
      <c r="Z441" s="43">
        <f t="shared" si="25"/>
        <v>3.4197967770960656E-3</v>
      </c>
      <c r="AA441" s="29">
        <f t="shared" si="26"/>
        <v>0.11702482197507513</v>
      </c>
      <c r="AB441" s="17">
        <f t="shared" si="27"/>
        <v>438</v>
      </c>
      <c r="AC441" s="23">
        <f>X441</f>
        <v>53.227017735056037</v>
      </c>
      <c r="AD441" s="17">
        <f>AA441*$AA$2</f>
        <v>745.56514080320369</v>
      </c>
    </row>
    <row r="442" spans="21:30" x14ac:dyDescent="0.25">
      <c r="U442" s="18">
        <v>173.76599999999999</v>
      </c>
      <c r="V442" s="17">
        <v>-41.338000000000001</v>
      </c>
      <c r="W442" s="17" t="s">
        <v>544</v>
      </c>
      <c r="X442" s="23">
        <f t="shared" si="28"/>
        <v>70.339635038401539</v>
      </c>
      <c r="Y442" s="101">
        <v>1197.1805883535942</v>
      </c>
      <c r="Z442" s="43">
        <f t="shared" si="25"/>
        <v>1.4748203737280253E-3</v>
      </c>
      <c r="AA442" s="29">
        <f t="shared" si="26"/>
        <v>7.6825672174597792E-2</v>
      </c>
      <c r="AB442" s="17">
        <f t="shared" si="27"/>
        <v>353</v>
      </c>
      <c r="AC442" s="23">
        <f>X442</f>
        <v>70.339635038401539</v>
      </c>
      <c r="AD442" s="17">
        <f>AA442*$AA$2</f>
        <v>489.45635742436252</v>
      </c>
    </row>
    <row r="443" spans="21:30" x14ac:dyDescent="0.25">
      <c r="U443" s="18">
        <v>169.30600000000001</v>
      </c>
      <c r="V443" s="17">
        <v>-44.642000000000003</v>
      </c>
      <c r="W443" s="17" t="s">
        <v>545</v>
      </c>
      <c r="X443" s="23">
        <f t="shared" si="28"/>
        <v>24.925212427804098</v>
      </c>
      <c r="Y443" s="101">
        <v>424.22711552122576</v>
      </c>
      <c r="Z443" s="43">
        <f t="shared" si="25"/>
        <v>5.7311221872459669E-3</v>
      </c>
      <c r="AA443" s="29">
        <f t="shared" si="26"/>
        <v>0.15155334854310934</v>
      </c>
      <c r="AB443" s="17">
        <f t="shared" si="27"/>
        <v>511</v>
      </c>
      <c r="AC443" s="23">
        <f>X443</f>
        <v>24.925212427804098</v>
      </c>
      <c r="AD443" s="17">
        <f>AA443*$AA$2</f>
        <v>965.54638356814962</v>
      </c>
    </row>
    <row r="444" spans="21:30" x14ac:dyDescent="0.25">
      <c r="U444" s="18">
        <v>173.32900000000001</v>
      </c>
      <c r="V444" s="17">
        <v>-42.654000000000003</v>
      </c>
      <c r="W444" s="17" t="s">
        <v>546</v>
      </c>
      <c r="X444" s="23">
        <f t="shared" si="28"/>
        <v>41.359158317968522</v>
      </c>
      <c r="Y444" s="101">
        <v>703.93287457182419</v>
      </c>
      <c r="Z444" s="43">
        <f t="shared" si="25"/>
        <v>2.5208394107631808E-3</v>
      </c>
      <c r="AA444" s="29">
        <f t="shared" si="26"/>
        <v>0.10045815992052737</v>
      </c>
      <c r="AB444" s="17">
        <f t="shared" si="27"/>
        <v>408</v>
      </c>
      <c r="AC444" s="23">
        <f>X444</f>
        <v>41.359158317968522</v>
      </c>
      <c r="AD444" s="17">
        <f>AA444*$AA$2</f>
        <v>640.01893685367986</v>
      </c>
    </row>
    <row r="445" spans="21:30" x14ac:dyDescent="0.25">
      <c r="U445" s="18">
        <v>168.535</v>
      </c>
      <c r="V445" s="17">
        <v>-46.216000000000001</v>
      </c>
      <c r="W445" s="17" t="s">
        <v>547</v>
      </c>
      <c r="X445" s="23">
        <f t="shared" si="28"/>
        <v>45.323232541778069</v>
      </c>
      <c r="Y445" s="101">
        <v>771.40141786106267</v>
      </c>
      <c r="Z445" s="43">
        <f t="shared" si="25"/>
        <v>8.0869232248628638E-3</v>
      </c>
      <c r="AA445" s="29">
        <f t="shared" si="26"/>
        <v>0.18009794202550053</v>
      </c>
      <c r="AB445" s="17">
        <f t="shared" si="27"/>
        <v>583</v>
      </c>
      <c r="AC445" s="23">
        <f>X445</f>
        <v>45.323232541778069</v>
      </c>
      <c r="AD445" s="17">
        <f>AA445*$AA$2</f>
        <v>1147.4039886444639</v>
      </c>
    </row>
    <row r="446" spans="21:30" x14ac:dyDescent="0.25">
      <c r="U446" s="18">
        <v>171.733</v>
      </c>
      <c r="V446" s="17">
        <v>-43.451000000000001</v>
      </c>
      <c r="W446" s="17" t="s">
        <v>548</v>
      </c>
      <c r="X446" s="23">
        <f t="shared" si="28"/>
        <v>47.653983453990215</v>
      </c>
      <c r="Y446" s="101">
        <v>811.07079838691345</v>
      </c>
      <c r="Z446" s="43">
        <f t="shared" si="25"/>
        <v>3.5700365982947544E-3</v>
      </c>
      <c r="AA446" s="29">
        <f t="shared" si="26"/>
        <v>0.11957078394027271</v>
      </c>
      <c r="AB446" s="17">
        <f t="shared" si="27"/>
        <v>445</v>
      </c>
      <c r="AC446" s="23">
        <f>X446</f>
        <v>47.653983453990215</v>
      </c>
      <c r="AD446" s="17">
        <f>AA446*$AA$2</f>
        <v>761.78546448347743</v>
      </c>
    </row>
    <row r="447" spans="21:30" x14ac:dyDescent="0.25">
      <c r="U447" s="18">
        <v>171.73599999999999</v>
      </c>
      <c r="V447" s="17">
        <v>-43.575000000000003</v>
      </c>
      <c r="W447" s="17" t="s">
        <v>549</v>
      </c>
      <c r="X447" s="23">
        <f t="shared" si="28"/>
        <v>34.565136907490214</v>
      </c>
      <c r="Y447" s="101">
        <v>588.29863016548336</v>
      </c>
      <c r="Z447" s="43">
        <f t="shared" si="25"/>
        <v>3.6909732863779775E-3</v>
      </c>
      <c r="AA447" s="29">
        <f t="shared" si="26"/>
        <v>0.12158163251866914</v>
      </c>
      <c r="AB447" s="17">
        <f t="shared" si="27"/>
        <v>451</v>
      </c>
      <c r="AC447" s="23">
        <f>X447</f>
        <v>34.565136907490214</v>
      </c>
      <c r="AD447" s="17">
        <f>AA447*$AA$2</f>
        <v>774.5965807764411</v>
      </c>
    </row>
    <row r="448" spans="21:30" x14ac:dyDescent="0.25">
      <c r="U448" s="18">
        <v>173.06299999999999</v>
      </c>
      <c r="V448" s="17">
        <v>-42.643000000000001</v>
      </c>
      <c r="W448" s="17" t="s">
        <v>550</v>
      </c>
      <c r="X448" s="23">
        <f t="shared" si="28"/>
        <v>27.951917411822581</v>
      </c>
      <c r="Y448" s="101">
        <v>475.74163434922031</v>
      </c>
      <c r="Z448" s="43">
        <f t="shared" si="25"/>
        <v>2.5493200751975794E-3</v>
      </c>
      <c r="AA448" s="29">
        <f t="shared" si="26"/>
        <v>0.10102453899440604</v>
      </c>
      <c r="AB448" s="17">
        <f t="shared" si="27"/>
        <v>409</v>
      </c>
      <c r="AC448" s="23">
        <f>X448</f>
        <v>27.951917411822581</v>
      </c>
      <c r="AD448" s="17">
        <f>AA448*$AA$2</f>
        <v>643.62733793336088</v>
      </c>
    </row>
    <row r="449" spans="21:30" x14ac:dyDescent="0.25">
      <c r="U449" s="18">
        <v>169.75069999999999</v>
      </c>
      <c r="V449" s="17">
        <v>-46.139000000000003</v>
      </c>
      <c r="W449" s="17" t="s">
        <v>551</v>
      </c>
      <c r="X449" s="23">
        <f t="shared" si="28"/>
        <v>31.740601671766665</v>
      </c>
      <c r="Y449" s="101">
        <v>540.22504045346864</v>
      </c>
      <c r="Z449" s="43">
        <f t="shared" si="25"/>
        <v>7.4046524964817839E-3</v>
      </c>
      <c r="AA449" s="29">
        <f t="shared" si="26"/>
        <v>0.1723136826896503</v>
      </c>
      <c r="AB449" s="17">
        <f t="shared" si="27"/>
        <v>556</v>
      </c>
      <c r="AC449" s="23">
        <f>X449</f>
        <v>31.740601671766665</v>
      </c>
      <c r="AD449" s="17">
        <f>AA449*$AA$2</f>
        <v>1097.8104724157622</v>
      </c>
    </row>
    <row r="450" spans="21:30" x14ac:dyDescent="0.25">
      <c r="U450" s="18">
        <v>170.34100000000001</v>
      </c>
      <c r="V450" s="17">
        <v>-45.722000000000001</v>
      </c>
      <c r="W450" s="17" t="s">
        <v>552</v>
      </c>
      <c r="X450" s="23">
        <f t="shared" si="28"/>
        <v>21.9390001946715</v>
      </c>
      <c r="Y450" s="101">
        <v>373.4017833133089</v>
      </c>
      <c r="Z450" s="43">
        <f t="shared" si="25"/>
        <v>6.6108651086443596E-3</v>
      </c>
      <c r="AA450" s="29">
        <f t="shared" si="26"/>
        <v>0.16279415882670389</v>
      </c>
      <c r="AB450" s="17">
        <f t="shared" si="27"/>
        <v>536</v>
      </c>
      <c r="AC450" s="23">
        <f>X450</f>
        <v>21.9390001946715</v>
      </c>
      <c r="AD450" s="17">
        <f>AA450*$AA$2</f>
        <v>1037.1615858849304</v>
      </c>
    </row>
    <row r="451" spans="21:30" x14ac:dyDescent="0.25">
      <c r="U451" s="18">
        <v>171.99170000000001</v>
      </c>
      <c r="V451" s="17">
        <v>-43.475299999999997</v>
      </c>
      <c r="W451" s="17" t="s">
        <v>553</v>
      </c>
      <c r="X451" s="23">
        <f t="shared" si="28"/>
        <v>29.846962187187039</v>
      </c>
      <c r="Y451" s="101">
        <v>507.99529642592341</v>
      </c>
      <c r="Z451" s="43">
        <f t="shared" si="25"/>
        <v>3.5269229671051686E-3</v>
      </c>
      <c r="AA451" s="29">
        <f t="shared" si="26"/>
        <v>0.11884573495947096</v>
      </c>
      <c r="AB451" s="17">
        <f t="shared" si="27"/>
        <v>443</v>
      </c>
      <c r="AC451" s="23">
        <f>X451</f>
        <v>29.846962187187039</v>
      </c>
      <c r="AD451" s="17">
        <f>AA451*$AA$2</f>
        <v>757.16617742678943</v>
      </c>
    </row>
    <row r="452" spans="21:30" x14ac:dyDescent="0.25">
      <c r="U452" s="18">
        <v>171.898</v>
      </c>
      <c r="V452" s="17">
        <v>-43.545999999999999</v>
      </c>
      <c r="W452" s="17" t="s">
        <v>554</v>
      </c>
      <c r="X452" s="23">
        <f t="shared" si="28"/>
        <v>30.792210513988568</v>
      </c>
      <c r="Y452" s="101">
        <v>524.0834229480854</v>
      </c>
      <c r="Z452" s="43">
        <f t="shared" si="25"/>
        <v>3.619871082333203E-3</v>
      </c>
      <c r="AA452" s="29">
        <f t="shared" si="26"/>
        <v>0.12040344441473133</v>
      </c>
      <c r="AB452" s="17">
        <f t="shared" si="27"/>
        <v>448</v>
      </c>
      <c r="AC452" s="23">
        <f>X452</f>
        <v>30.792210513988568</v>
      </c>
      <c r="AD452" s="17">
        <f>AA452*$AA$2</f>
        <v>767.09034436625336</v>
      </c>
    </row>
    <row r="453" spans="21:30" x14ac:dyDescent="0.25">
      <c r="U453" s="18">
        <v>171.85679999999999</v>
      </c>
      <c r="V453" s="17">
        <v>-43.533099999999997</v>
      </c>
      <c r="W453" s="17" t="s">
        <v>555</v>
      </c>
      <c r="X453" s="23">
        <f t="shared" si="28"/>
        <v>33.69323451727314</v>
      </c>
      <c r="Y453" s="101">
        <v>573.45885148398884</v>
      </c>
      <c r="Z453" s="43">
        <f t="shared" ref="Z453:Z516" si="29">SIN(ABS(V453-$C$9)*PI()/180/2)^2+COS($C$9*PI()/180)*COS(V453*PI()/180)*SIN(ABS(U453-$C$8)*PI()/180/2)^2</f>
        <v>3.6177165619346325E-3</v>
      </c>
      <c r="AA453" s="29">
        <f t="shared" ref="AA453:AA516" si="30">2*ATAN2(SQRT(1-Z453),SQRT(Z453))</f>
        <v>0.1203675641258239</v>
      </c>
      <c r="AB453" s="17">
        <f t="shared" ref="AB453:AB516" si="31">RANK(AD453,AD:AD,1)</f>
        <v>447</v>
      </c>
      <c r="AC453" s="23">
        <f>X453</f>
        <v>33.69323451727314</v>
      </c>
      <c r="AD453" s="17">
        <f>AA453*$AA$2</f>
        <v>766.86175104562403</v>
      </c>
    </row>
    <row r="454" spans="21:30" x14ac:dyDescent="0.25">
      <c r="U454" s="18">
        <v>172.661</v>
      </c>
      <c r="V454" s="17">
        <v>-41.767000000000003</v>
      </c>
      <c r="W454" s="17" t="s">
        <v>556</v>
      </c>
      <c r="X454" s="23">
        <f t="shared" ref="X454:X517" si="32">Y454/17.02</f>
        <v>92.940568060299768</v>
      </c>
      <c r="Y454" s="101">
        <v>1581.8484683863021</v>
      </c>
      <c r="Z454" s="43">
        <f t="shared" si="29"/>
        <v>1.9290033531329529E-3</v>
      </c>
      <c r="AA454" s="29">
        <f t="shared" si="30"/>
        <v>8.7869106791985438E-2</v>
      </c>
      <c r="AB454" s="17">
        <f t="shared" si="31"/>
        <v>386</v>
      </c>
      <c r="AC454" s="23">
        <f>X454</f>
        <v>92.940568060299768</v>
      </c>
      <c r="AD454" s="17">
        <f>AA454*$AA$2</f>
        <v>559.81407937173924</v>
      </c>
    </row>
    <row r="455" spans="21:30" x14ac:dyDescent="0.25">
      <c r="U455" s="18">
        <v>169.30699999999999</v>
      </c>
      <c r="V455" s="17">
        <v>-44.436</v>
      </c>
      <c r="W455" s="17" t="s">
        <v>557</v>
      </c>
      <c r="X455" s="23">
        <f t="shared" si="32"/>
        <v>47.590084066148826</v>
      </c>
      <c r="Y455" s="101">
        <v>809.98323080585294</v>
      </c>
      <c r="Z455" s="43">
        <f t="shared" si="29"/>
        <v>5.4996466411545535E-3</v>
      </c>
      <c r="AA455" s="29">
        <f t="shared" si="30"/>
        <v>0.14845549307344599</v>
      </c>
      <c r="AB455" s="17">
        <f t="shared" si="31"/>
        <v>508</v>
      </c>
      <c r="AC455" s="23">
        <f>X455</f>
        <v>47.590084066148826</v>
      </c>
      <c r="AD455" s="17">
        <f>AA455*$AA$2</f>
        <v>945.80994637092442</v>
      </c>
    </row>
    <row r="456" spans="21:30" x14ac:dyDescent="0.25">
      <c r="U456" s="18">
        <v>171.01400000000001</v>
      </c>
      <c r="V456" s="17">
        <v>-44.561999999999998</v>
      </c>
      <c r="W456" s="17" t="s">
        <v>558</v>
      </c>
      <c r="X456" s="23">
        <f t="shared" si="32"/>
        <v>20.133888347336324</v>
      </c>
      <c r="Y456" s="101">
        <v>342.67877967166424</v>
      </c>
      <c r="Z456" s="43">
        <f t="shared" si="29"/>
        <v>4.9563250772662864E-3</v>
      </c>
      <c r="AA456" s="29">
        <f t="shared" si="30"/>
        <v>0.14091891537374143</v>
      </c>
      <c r="AB456" s="17">
        <f t="shared" si="31"/>
        <v>498</v>
      </c>
      <c r="AC456" s="23">
        <f>X456</f>
        <v>20.133888347336324</v>
      </c>
      <c r="AD456" s="17">
        <f>AA456*$AA$2</f>
        <v>897.79440984610665</v>
      </c>
    </row>
    <row r="457" spans="21:30" x14ac:dyDescent="0.25">
      <c r="U457" s="18">
        <v>170.93899999999999</v>
      </c>
      <c r="V457" s="17">
        <v>-44.872999999999998</v>
      </c>
      <c r="W457" s="17" t="s">
        <v>559</v>
      </c>
      <c r="X457" s="23">
        <f t="shared" si="32"/>
        <v>18.564500692791718</v>
      </c>
      <c r="Y457" s="101">
        <v>315.96780179131503</v>
      </c>
      <c r="Z457" s="43">
        <f t="shared" si="29"/>
        <v>5.3417202846574013E-3</v>
      </c>
      <c r="AA457" s="29">
        <f t="shared" si="30"/>
        <v>0.1463045973336837</v>
      </c>
      <c r="AB457" s="17">
        <f t="shared" si="31"/>
        <v>506</v>
      </c>
      <c r="AC457" s="23">
        <f>X457</f>
        <v>18.564500692791718</v>
      </c>
      <c r="AD457" s="17">
        <f>AA457*$AA$2</f>
        <v>932.1065896128988</v>
      </c>
    </row>
    <row r="458" spans="21:30" x14ac:dyDescent="0.25">
      <c r="U458" s="18">
        <v>173.85</v>
      </c>
      <c r="V458" s="17">
        <v>-42.100999999999999</v>
      </c>
      <c r="W458" s="17" t="s">
        <v>560</v>
      </c>
      <c r="X458" s="23">
        <f t="shared" si="32"/>
        <v>29.765605506901167</v>
      </c>
      <c r="Y458" s="101">
        <v>506.61060572745788</v>
      </c>
      <c r="Z458" s="43">
        <f t="shared" si="29"/>
        <v>2.0137212445250695E-3</v>
      </c>
      <c r="AA458" s="29">
        <f t="shared" si="30"/>
        <v>8.9779159924474217E-2</v>
      </c>
      <c r="AB458" s="17">
        <f t="shared" si="31"/>
        <v>388</v>
      </c>
      <c r="AC458" s="23">
        <f>X458</f>
        <v>29.765605506901167</v>
      </c>
      <c r="AD458" s="17">
        <f>AA458*$AA$2</f>
        <v>571.98302787882528</v>
      </c>
    </row>
    <row r="459" spans="21:30" x14ac:dyDescent="0.25">
      <c r="U459" s="18">
        <v>169.82400000000001</v>
      </c>
      <c r="V459" s="17">
        <v>-46.302</v>
      </c>
      <c r="W459" s="17" t="s">
        <v>561</v>
      </c>
      <c r="X459" s="23">
        <f t="shared" si="32"/>
        <v>26.200487039466655</v>
      </c>
      <c r="Y459" s="101">
        <v>445.93228941172248</v>
      </c>
      <c r="Z459" s="43">
        <f t="shared" si="29"/>
        <v>7.5984449731153923E-3</v>
      </c>
      <c r="AA459" s="29">
        <f t="shared" si="30"/>
        <v>0.17455966090453798</v>
      </c>
      <c r="AB459" s="17">
        <f t="shared" si="31"/>
        <v>566</v>
      </c>
      <c r="AC459" s="23">
        <f>X459</f>
        <v>26.200487039466655</v>
      </c>
      <c r="AD459" s="17">
        <f>AA459*$AA$2</f>
        <v>1112.1195996228114</v>
      </c>
    </row>
    <row r="460" spans="21:30" x14ac:dyDescent="0.25">
      <c r="U460" s="18">
        <v>168.3305</v>
      </c>
      <c r="V460" s="17">
        <v>-46.417400000000001</v>
      </c>
      <c r="W460" s="17" t="s">
        <v>562</v>
      </c>
      <c r="X460" s="23">
        <f t="shared" si="32"/>
        <v>47.828378277071145</v>
      </c>
      <c r="Y460" s="101">
        <v>814.03899827575083</v>
      </c>
      <c r="Z460" s="43">
        <f t="shared" si="29"/>
        <v>8.4739327863909714E-3</v>
      </c>
      <c r="AA460" s="29">
        <f t="shared" si="30"/>
        <v>0.18436894967732598</v>
      </c>
      <c r="AB460" s="17">
        <f t="shared" si="31"/>
        <v>595</v>
      </c>
      <c r="AC460" s="23">
        <f>X460</f>
        <v>47.828378277071145</v>
      </c>
      <c r="AD460" s="17">
        <f>AA460*$AA$2</f>
        <v>1174.6145783942438</v>
      </c>
    </row>
    <row r="461" spans="21:30" x14ac:dyDescent="0.25">
      <c r="U461" s="18">
        <v>172.56379999999999</v>
      </c>
      <c r="V461" s="17">
        <v>-42.762099999999997</v>
      </c>
      <c r="W461" s="17" t="s">
        <v>563</v>
      </c>
      <c r="X461" s="23">
        <f t="shared" si="32"/>
        <v>39.551239545267052</v>
      </c>
      <c r="Y461" s="101">
        <v>673.16209706044515</v>
      </c>
      <c r="Z461" s="43">
        <f t="shared" si="29"/>
        <v>2.7402257100119301E-3</v>
      </c>
      <c r="AA461" s="29">
        <f t="shared" si="30"/>
        <v>0.10474220391140755</v>
      </c>
      <c r="AB461" s="17">
        <f t="shared" si="31"/>
        <v>416</v>
      </c>
      <c r="AC461" s="23">
        <f>X461</f>
        <v>39.551239545267052</v>
      </c>
      <c r="AD461" s="17">
        <f>AA461*$AA$2</f>
        <v>667.31258111957754</v>
      </c>
    </row>
    <row r="462" spans="21:30" x14ac:dyDescent="0.25">
      <c r="U462" s="18">
        <v>170.459</v>
      </c>
      <c r="V462" s="17">
        <v>-45.249000000000002</v>
      </c>
      <c r="W462" s="17" t="s">
        <v>564</v>
      </c>
      <c r="X462" s="23">
        <f t="shared" si="32"/>
        <v>21.017125889415485</v>
      </c>
      <c r="Y462" s="101">
        <v>357.71148263785153</v>
      </c>
      <c r="Z462" s="43">
        <f t="shared" si="29"/>
        <v>5.9651412811558262E-3</v>
      </c>
      <c r="AA462" s="29">
        <f t="shared" si="30"/>
        <v>0.15462263910871618</v>
      </c>
      <c r="AB462" s="17">
        <f t="shared" si="31"/>
        <v>517</v>
      </c>
      <c r="AC462" s="23">
        <f>X462</f>
        <v>21.017125889415485</v>
      </c>
      <c r="AD462" s="17">
        <f>AA462*$AA$2</f>
        <v>985.10083376163084</v>
      </c>
    </row>
    <row r="463" spans="21:30" x14ac:dyDescent="0.25">
      <c r="U463" s="18">
        <v>173.68</v>
      </c>
      <c r="V463" s="17">
        <v>-42.401000000000003</v>
      </c>
      <c r="W463" s="17" t="s">
        <v>565</v>
      </c>
      <c r="X463" s="23">
        <f t="shared" si="32"/>
        <v>28.905105264920394</v>
      </c>
      <c r="Y463" s="101">
        <v>491.96489160894509</v>
      </c>
      <c r="Z463" s="43">
        <f t="shared" si="29"/>
        <v>2.2683893578317473E-3</v>
      </c>
      <c r="AA463" s="29">
        <f t="shared" si="30"/>
        <v>9.5291272059519497E-2</v>
      </c>
      <c r="AB463" s="17">
        <f t="shared" si="31"/>
        <v>398</v>
      </c>
      <c r="AC463" s="23">
        <f>X463</f>
        <v>28.905105264920394</v>
      </c>
      <c r="AD463" s="17">
        <f>AA463*$AA$2</f>
        <v>607.10069429119869</v>
      </c>
    </row>
    <row r="464" spans="21:30" x14ac:dyDescent="0.25">
      <c r="U464" s="18">
        <v>171.096</v>
      </c>
      <c r="V464" s="17">
        <v>-44.158999999999999</v>
      </c>
      <c r="W464" s="17" t="s">
        <v>566</v>
      </c>
      <c r="X464" s="23">
        <f t="shared" si="32"/>
        <v>25.055795759259482</v>
      </c>
      <c r="Y464" s="101">
        <v>426.44964382259639</v>
      </c>
      <c r="Z464" s="43">
        <f t="shared" si="29"/>
        <v>4.4838342225828574E-3</v>
      </c>
      <c r="AA464" s="29">
        <f t="shared" si="30"/>
        <v>0.13402316045728399</v>
      </c>
      <c r="AB464" s="17">
        <f t="shared" si="31"/>
        <v>480</v>
      </c>
      <c r="AC464" s="23">
        <f>X464</f>
        <v>25.055795759259482</v>
      </c>
      <c r="AD464" s="17">
        <f>AA464*$AA$2</f>
        <v>853.86155527335632</v>
      </c>
    </row>
    <row r="465" spans="21:30" x14ac:dyDescent="0.25">
      <c r="U465" s="18">
        <v>170.67760000000001</v>
      </c>
      <c r="V465" s="17">
        <v>-45.176099999999998</v>
      </c>
      <c r="W465" s="17" t="s">
        <v>567</v>
      </c>
      <c r="X465" s="23">
        <f t="shared" si="32"/>
        <v>30.602491745543169</v>
      </c>
      <c r="Y465" s="101">
        <v>520.85440950914472</v>
      </c>
      <c r="Z465" s="43">
        <f t="shared" si="29"/>
        <v>5.7963562187464462E-3</v>
      </c>
      <c r="AA465" s="29">
        <f t="shared" si="30"/>
        <v>0.15241509397698513</v>
      </c>
      <c r="AB465" s="17">
        <f t="shared" si="31"/>
        <v>512</v>
      </c>
      <c r="AC465" s="23">
        <f>X465</f>
        <v>30.602491745543169</v>
      </c>
      <c r="AD465" s="17">
        <f>AA465*$AA$2</f>
        <v>971.03656372737225</v>
      </c>
    </row>
    <row r="466" spans="21:30" x14ac:dyDescent="0.25">
      <c r="U466" s="18">
        <v>168.67</v>
      </c>
      <c r="V466" s="17">
        <v>-45.942999999999998</v>
      </c>
      <c r="W466" s="17" t="s">
        <v>568</v>
      </c>
      <c r="X466" s="23">
        <f t="shared" si="32"/>
        <v>33.888200867008777</v>
      </c>
      <c r="Y466" s="101">
        <v>576.77717875648932</v>
      </c>
      <c r="Z466" s="43">
        <f t="shared" si="29"/>
        <v>7.6489654907438533E-3</v>
      </c>
      <c r="AA466" s="29">
        <f t="shared" si="30"/>
        <v>0.17514048837162047</v>
      </c>
      <c r="AB466" s="17">
        <f t="shared" si="31"/>
        <v>569</v>
      </c>
      <c r="AC466" s="23">
        <f>X466</f>
        <v>33.888200867008777</v>
      </c>
      <c r="AD466" s="17">
        <f>AA466*$AA$2</f>
        <v>1115.820051415594</v>
      </c>
    </row>
    <row r="467" spans="21:30" x14ac:dyDescent="0.25">
      <c r="U467" s="18">
        <v>173.108</v>
      </c>
      <c r="V467" s="17">
        <v>-42.607999999999997</v>
      </c>
      <c r="W467" s="17" t="s">
        <v>569</v>
      </c>
      <c r="X467" s="23">
        <f t="shared" si="32"/>
        <v>32.79634444527008</v>
      </c>
      <c r="Y467" s="101">
        <v>558.1937824584968</v>
      </c>
      <c r="Z467" s="43">
        <f t="shared" si="29"/>
        <v>2.512637731963762E-3</v>
      </c>
      <c r="AA467" s="29">
        <f t="shared" si="30"/>
        <v>0.10029446656922567</v>
      </c>
      <c r="AB467" s="17">
        <f t="shared" si="31"/>
        <v>407</v>
      </c>
      <c r="AC467" s="23">
        <f>X467</f>
        <v>32.79634444527008</v>
      </c>
      <c r="AD467" s="17">
        <f>AA467*$AA$2</f>
        <v>638.97604651253675</v>
      </c>
    </row>
    <row r="468" spans="21:30" x14ac:dyDescent="0.25">
      <c r="U468" s="18">
        <v>169.16499999999999</v>
      </c>
      <c r="V468" s="17">
        <v>-45.872</v>
      </c>
      <c r="W468" s="17" t="s">
        <v>570</v>
      </c>
      <c r="X468" s="23">
        <f t="shared" si="32"/>
        <v>33.278027326932552</v>
      </c>
      <c r="Y468" s="101">
        <v>566.39202510439202</v>
      </c>
      <c r="Z468" s="43">
        <f t="shared" si="29"/>
        <v>7.3094581976224223E-3</v>
      </c>
      <c r="AA468" s="29">
        <f t="shared" si="30"/>
        <v>0.1711997353543819</v>
      </c>
      <c r="AB468" s="17">
        <f t="shared" si="31"/>
        <v>553</v>
      </c>
      <c r="AC468" s="23">
        <f>X468</f>
        <v>33.278027326932552</v>
      </c>
      <c r="AD468" s="17">
        <f>AA468*$AA$2</f>
        <v>1090.7135139427671</v>
      </c>
    </row>
    <row r="469" spans="21:30" x14ac:dyDescent="0.25">
      <c r="U469" s="18">
        <v>173.15199999999999</v>
      </c>
      <c r="V469" s="17">
        <v>-42.932000000000002</v>
      </c>
      <c r="W469" s="17" t="s">
        <v>571</v>
      </c>
      <c r="X469" s="23">
        <f t="shared" si="32"/>
        <v>32.514549187553797</v>
      </c>
      <c r="Y469" s="101">
        <v>553.39762717216558</v>
      </c>
      <c r="Z469" s="43">
        <f t="shared" si="29"/>
        <v>2.7893388935297057E-3</v>
      </c>
      <c r="AA469" s="29">
        <f t="shared" si="30"/>
        <v>0.10567755162037065</v>
      </c>
      <c r="AB469" s="17">
        <f t="shared" si="31"/>
        <v>418</v>
      </c>
      <c r="AC469" s="23">
        <f>X469</f>
        <v>32.514549187553797</v>
      </c>
      <c r="AD469" s="17">
        <f>AA469*$AA$2</f>
        <v>673.2716813733814</v>
      </c>
    </row>
    <row r="470" spans="21:30" x14ac:dyDescent="0.25">
      <c r="U470" s="18">
        <v>170.13800000000001</v>
      </c>
      <c r="V470" s="17">
        <v>-45.436</v>
      </c>
      <c r="W470" s="17" t="s">
        <v>572</v>
      </c>
      <c r="X470" s="23">
        <f t="shared" si="32"/>
        <v>27.887032202187637</v>
      </c>
      <c r="Y470" s="101">
        <v>474.63728808123358</v>
      </c>
      <c r="Z470" s="43">
        <f t="shared" si="29"/>
        <v>6.3219250967675548E-3</v>
      </c>
      <c r="AA470" s="29">
        <f t="shared" si="30"/>
        <v>0.15918910068614489</v>
      </c>
      <c r="AB470" s="17">
        <f t="shared" si="31"/>
        <v>527</v>
      </c>
      <c r="AC470" s="23">
        <f>X470</f>
        <v>27.887032202187637</v>
      </c>
      <c r="AD470" s="17">
        <f>AA470*$AA$2</f>
        <v>1014.1937604714291</v>
      </c>
    </row>
    <row r="471" spans="21:30" x14ac:dyDescent="0.25">
      <c r="U471" s="18">
        <v>170.72800000000001</v>
      </c>
      <c r="V471" s="17">
        <v>-44.033999999999999</v>
      </c>
      <c r="W471" s="17" t="s">
        <v>573</v>
      </c>
      <c r="X471" s="23">
        <f t="shared" si="32"/>
        <v>40.996854446291081</v>
      </c>
      <c r="Y471" s="101">
        <v>697.76646267587421</v>
      </c>
      <c r="Z471" s="43">
        <f t="shared" si="29"/>
        <v>4.4751329444908663E-3</v>
      </c>
      <c r="AA471" s="29">
        <f t="shared" si="30"/>
        <v>0.13389286057663105</v>
      </c>
      <c r="AB471" s="17">
        <f t="shared" si="31"/>
        <v>479</v>
      </c>
      <c r="AC471" s="23">
        <f>X471</f>
        <v>40.996854446291081</v>
      </c>
      <c r="AD471" s="17">
        <f>AA471*$AA$2</f>
        <v>853.03141473371647</v>
      </c>
    </row>
    <row r="472" spans="21:30" x14ac:dyDescent="0.25">
      <c r="U472" s="18">
        <v>168.721</v>
      </c>
      <c r="V472" s="17">
        <v>-45.338999999999999</v>
      </c>
      <c r="W472" s="17" t="s">
        <v>574</v>
      </c>
      <c r="X472" s="23">
        <f t="shared" si="32"/>
        <v>36.370799405514369</v>
      </c>
      <c r="Y472" s="101">
        <v>619.03100588185453</v>
      </c>
      <c r="Z472" s="43">
        <f t="shared" si="29"/>
        <v>6.8484184340440978E-3</v>
      </c>
      <c r="AA472" s="29">
        <f t="shared" si="30"/>
        <v>0.16569984188233858</v>
      </c>
      <c r="AB472" s="17">
        <f t="shared" si="31"/>
        <v>545</v>
      </c>
      <c r="AC472" s="23">
        <f>X472</f>
        <v>36.370799405514369</v>
      </c>
      <c r="AD472" s="17">
        <f>AA472*$AA$2</f>
        <v>1055.673692632379</v>
      </c>
    </row>
    <row r="473" spans="21:30" x14ac:dyDescent="0.25">
      <c r="U473" s="18">
        <v>172.99</v>
      </c>
      <c r="V473" s="17">
        <v>-41.481999999999999</v>
      </c>
      <c r="W473" s="17" t="s">
        <v>575</v>
      </c>
      <c r="X473" s="23">
        <f t="shared" si="32"/>
        <v>55.270513885264016</v>
      </c>
      <c r="Y473" s="101">
        <v>940.70414632719348</v>
      </c>
      <c r="Z473" s="43">
        <f t="shared" si="29"/>
        <v>1.6709003989564858E-3</v>
      </c>
      <c r="AA473" s="29">
        <f t="shared" si="30"/>
        <v>8.1776081227447631E-2</v>
      </c>
      <c r="AB473" s="17">
        <f t="shared" si="31"/>
        <v>371</v>
      </c>
      <c r="AC473" s="23">
        <f>X473</f>
        <v>55.270513885264016</v>
      </c>
      <c r="AD473" s="17">
        <f>AA473*$AA$2</f>
        <v>520.99541350006882</v>
      </c>
    </row>
    <row r="474" spans="21:30" x14ac:dyDescent="0.25">
      <c r="U474" s="18">
        <v>171.58699999999999</v>
      </c>
      <c r="V474" s="17">
        <v>-43.347999999999999</v>
      </c>
      <c r="W474" s="17" t="s">
        <v>576</v>
      </c>
      <c r="X474" s="23">
        <f t="shared" si="32"/>
        <v>31.466586266500244</v>
      </c>
      <c r="Y474" s="101">
        <v>535.56129825583412</v>
      </c>
      <c r="Z474" s="43">
        <f t="shared" si="29"/>
        <v>3.5110599597090453E-3</v>
      </c>
      <c r="AA474" s="29">
        <f t="shared" si="30"/>
        <v>0.11857785379251481</v>
      </c>
      <c r="AB474" s="17">
        <f t="shared" si="31"/>
        <v>442</v>
      </c>
      <c r="AC474" s="23">
        <f>X474</f>
        <v>31.466586266500244</v>
      </c>
      <c r="AD474" s="17">
        <f>AA474*$AA$2</f>
        <v>755.45950651211183</v>
      </c>
    </row>
    <row r="475" spans="21:30" x14ac:dyDescent="0.25">
      <c r="U475" s="18">
        <v>170.24700000000001</v>
      </c>
      <c r="V475" s="17">
        <v>-44.003999999999998</v>
      </c>
      <c r="W475" s="17" t="s">
        <v>577</v>
      </c>
      <c r="X475" s="23">
        <f t="shared" si="32"/>
        <v>31.76648700773255</v>
      </c>
      <c r="Y475" s="101">
        <v>540.66560887160801</v>
      </c>
      <c r="Z475" s="43">
        <f t="shared" si="29"/>
        <v>4.62436742089045E-3</v>
      </c>
      <c r="AA475" s="29">
        <f t="shared" si="30"/>
        <v>0.13611044503597447</v>
      </c>
      <c r="AB475" s="17">
        <f t="shared" si="31"/>
        <v>486</v>
      </c>
      <c r="AC475" s="23">
        <f>X475</f>
        <v>31.76648700773255</v>
      </c>
      <c r="AD475" s="17">
        <f>AA475*$AA$2</f>
        <v>867.15964532419332</v>
      </c>
    </row>
    <row r="476" spans="21:30" x14ac:dyDescent="0.25">
      <c r="U476" s="18">
        <v>170.54169999999999</v>
      </c>
      <c r="V476" s="17">
        <v>-43.967599999999997</v>
      </c>
      <c r="W476" s="17" t="s">
        <v>578</v>
      </c>
      <c r="X476" s="23">
        <f t="shared" si="32"/>
        <v>18.360366656460439</v>
      </c>
      <c r="Y476" s="101">
        <v>312.49344049295667</v>
      </c>
      <c r="Z476" s="43">
        <f t="shared" si="29"/>
        <v>4.4730793002223995E-3</v>
      </c>
      <c r="AA476" s="29">
        <f t="shared" si="30"/>
        <v>0.13386208927981016</v>
      </c>
      <c r="AB476" s="17">
        <f t="shared" si="31"/>
        <v>478</v>
      </c>
      <c r="AC476" s="23">
        <f>X476</f>
        <v>18.360366656460439</v>
      </c>
      <c r="AD476" s="17">
        <f>AA476*$AA$2</f>
        <v>852.83537080167059</v>
      </c>
    </row>
    <row r="477" spans="21:30" x14ac:dyDescent="0.25">
      <c r="U477" s="18">
        <v>171.529</v>
      </c>
      <c r="V477" s="17">
        <v>-43.365000000000002</v>
      </c>
      <c r="W477" s="17" t="s">
        <v>579</v>
      </c>
      <c r="X477" s="23">
        <f t="shared" si="32"/>
        <v>29.238329553690363</v>
      </c>
      <c r="Y477" s="101">
        <v>497.63636900380999</v>
      </c>
      <c r="Z477" s="43">
        <f t="shared" si="29"/>
        <v>3.5438966804876735E-3</v>
      </c>
      <c r="AA477" s="29">
        <f t="shared" si="30"/>
        <v>0.11913170883376208</v>
      </c>
      <c r="AB477" s="17">
        <f t="shared" si="31"/>
        <v>444</v>
      </c>
      <c r="AC477" s="23">
        <f>X477</f>
        <v>29.238329553690363</v>
      </c>
      <c r="AD477" s="17">
        <f>AA477*$AA$2</f>
        <v>758.98811697989822</v>
      </c>
    </row>
    <row r="478" spans="21:30" x14ac:dyDescent="0.25">
      <c r="U478" s="18">
        <v>169.24100000000001</v>
      </c>
      <c r="V478" s="17">
        <v>-44.612000000000002</v>
      </c>
      <c r="W478" s="17" t="s">
        <v>580</v>
      </c>
      <c r="X478" s="23">
        <f t="shared" si="32"/>
        <v>30.315984764625185</v>
      </c>
      <c r="Y478" s="101">
        <v>515.97806069392061</v>
      </c>
      <c r="Z478" s="43">
        <f t="shared" si="29"/>
        <v>5.7280749265928655E-3</v>
      </c>
      <c r="AA478" s="29">
        <f t="shared" si="30"/>
        <v>0.15151297514956177</v>
      </c>
      <c r="AB478" s="17">
        <f t="shared" si="31"/>
        <v>510</v>
      </c>
      <c r="AC478" s="23">
        <f>X478</f>
        <v>30.315984764625185</v>
      </c>
      <c r="AD478" s="17">
        <f>AA478*$AA$2</f>
        <v>965.28916467785803</v>
      </c>
    </row>
    <row r="479" spans="21:30" x14ac:dyDescent="0.25">
      <c r="U479" s="18">
        <v>169.82220000000001</v>
      </c>
      <c r="V479" s="17">
        <v>-44.167999999999999</v>
      </c>
      <c r="W479" s="17" t="s">
        <v>581</v>
      </c>
      <c r="X479" s="23">
        <f t="shared" si="32"/>
        <v>48.743988494598597</v>
      </c>
      <c r="Y479" s="101">
        <v>829.62268417806808</v>
      </c>
      <c r="Z479" s="43">
        <f t="shared" si="29"/>
        <v>4.9742047894740567E-3</v>
      </c>
      <c r="AA479" s="29">
        <f t="shared" si="30"/>
        <v>0.14117328799516843</v>
      </c>
      <c r="AB479" s="17">
        <f t="shared" si="31"/>
        <v>499</v>
      </c>
      <c r="AC479" s="23">
        <f>X479</f>
        <v>48.743988494598597</v>
      </c>
      <c r="AD479" s="17">
        <f>AA479*$AA$2</f>
        <v>899.41501781721809</v>
      </c>
    </row>
    <row r="480" spans="21:30" x14ac:dyDescent="0.25">
      <c r="U480" s="18">
        <v>170.441</v>
      </c>
      <c r="V480" s="17">
        <v>-44.002000000000002</v>
      </c>
      <c r="W480" s="17" t="s">
        <v>582</v>
      </c>
      <c r="X480" s="23">
        <f t="shared" si="32"/>
        <v>18.916570153942775</v>
      </c>
      <c r="Y480" s="101">
        <v>321.960024020106</v>
      </c>
      <c r="Z480" s="43">
        <f t="shared" si="29"/>
        <v>4.5469099238972487E-3</v>
      </c>
      <c r="AA480" s="29">
        <f t="shared" si="30"/>
        <v>0.13496396775609562</v>
      </c>
      <c r="AB480" s="17">
        <f t="shared" si="31"/>
        <v>484</v>
      </c>
      <c r="AC480" s="23">
        <f>X480</f>
        <v>18.916570153942775</v>
      </c>
      <c r="AD480" s="17">
        <f>AA480*$AA$2</f>
        <v>859.85543857408516</v>
      </c>
    </row>
    <row r="481" spans="21:30" x14ac:dyDescent="0.25">
      <c r="U481" s="18">
        <v>169.703</v>
      </c>
      <c r="V481" s="17">
        <v>-45.008000000000003</v>
      </c>
      <c r="W481" s="17" t="s">
        <v>583</v>
      </c>
      <c r="X481" s="23">
        <f t="shared" si="32"/>
        <v>15.605303162868445</v>
      </c>
      <c r="Y481" s="101">
        <v>265.60225983202093</v>
      </c>
      <c r="Z481" s="43">
        <f t="shared" si="29"/>
        <v>5.9771606695708818E-3</v>
      </c>
      <c r="AA481" s="29">
        <f t="shared" si="30"/>
        <v>0.15477864963584897</v>
      </c>
      <c r="AB481" s="17">
        <f t="shared" si="31"/>
        <v>518</v>
      </c>
      <c r="AC481" s="23">
        <f>X481</f>
        <v>15.605303162868445</v>
      </c>
      <c r="AD481" s="17">
        <f>AA481*$AA$2</f>
        <v>986.09477682999386</v>
      </c>
    </row>
    <row r="482" spans="21:30" x14ac:dyDescent="0.25">
      <c r="U482" s="18">
        <v>170.02699999999999</v>
      </c>
      <c r="V482" s="17">
        <v>-45.783000000000001</v>
      </c>
      <c r="W482" s="17" t="s">
        <v>584</v>
      </c>
      <c r="X482" s="23">
        <f t="shared" si="32"/>
        <v>28.011849468364186</v>
      </c>
      <c r="Y482" s="101">
        <v>476.76167795155845</v>
      </c>
      <c r="Z482" s="43">
        <f t="shared" si="29"/>
        <v>6.8133820100655341E-3</v>
      </c>
      <c r="AA482" s="29">
        <f t="shared" si="30"/>
        <v>0.16527446923686054</v>
      </c>
      <c r="AB482" s="17">
        <f t="shared" si="31"/>
        <v>543</v>
      </c>
      <c r="AC482" s="23">
        <f>X482</f>
        <v>28.011849468364186</v>
      </c>
      <c r="AD482" s="17">
        <f>AA482*$AA$2</f>
        <v>1052.9636435080386</v>
      </c>
    </row>
    <row r="483" spans="21:30" x14ac:dyDescent="0.25">
      <c r="U483" s="18">
        <v>167.672</v>
      </c>
      <c r="V483" s="17">
        <v>-46.005000000000003</v>
      </c>
      <c r="W483" s="17" t="s">
        <v>585</v>
      </c>
      <c r="X483" s="23">
        <f t="shared" si="32"/>
        <v>52.413387189434751</v>
      </c>
      <c r="Y483" s="101">
        <v>892.07584996417938</v>
      </c>
      <c r="Z483" s="43">
        <f t="shared" si="29"/>
        <v>8.2882219436560649E-3</v>
      </c>
      <c r="AA483" s="29">
        <f t="shared" si="30"/>
        <v>0.18233180647073532</v>
      </c>
      <c r="AB483" s="17">
        <f t="shared" si="31"/>
        <v>592</v>
      </c>
      <c r="AC483" s="23">
        <f>X483</f>
        <v>52.413387189434751</v>
      </c>
      <c r="AD483" s="17">
        <f>AA483*$AA$2</f>
        <v>1161.6359390250548</v>
      </c>
    </row>
    <row r="484" spans="21:30" x14ac:dyDescent="0.25">
      <c r="U484" s="18">
        <v>170.56</v>
      </c>
      <c r="V484" s="17">
        <v>-43.707999999999998</v>
      </c>
      <c r="W484" s="17" t="s">
        <v>586</v>
      </c>
      <c r="X484" s="23">
        <f t="shared" si="32"/>
        <v>45.960297717003087</v>
      </c>
      <c r="Y484" s="101">
        <v>782.24426714339256</v>
      </c>
      <c r="Z484" s="43">
        <f t="shared" si="29"/>
        <v>4.2003051581400016E-3</v>
      </c>
      <c r="AA484" s="29">
        <f t="shared" si="30"/>
        <v>0.12971043477475722</v>
      </c>
      <c r="AB484" s="17">
        <f t="shared" si="31"/>
        <v>471</v>
      </c>
      <c r="AC484" s="23">
        <f>X484</f>
        <v>45.960297717003087</v>
      </c>
      <c r="AD484" s="17">
        <f>AA484*$AA$2</f>
        <v>826.38517994997824</v>
      </c>
    </row>
    <row r="485" spans="21:30" x14ac:dyDescent="0.25">
      <c r="U485" s="18">
        <v>173.87200000000001</v>
      </c>
      <c r="V485" s="17">
        <v>-41.290999999999997</v>
      </c>
      <c r="W485" s="17" t="s">
        <v>587</v>
      </c>
      <c r="X485" s="23">
        <f t="shared" si="32"/>
        <v>71.282464563148423</v>
      </c>
      <c r="Y485" s="101">
        <v>1213.2275468647861</v>
      </c>
      <c r="Z485" s="43">
        <f t="shared" si="29"/>
        <v>1.4346634790446283E-3</v>
      </c>
      <c r="AA485" s="29">
        <f t="shared" si="30"/>
        <v>7.5772028900476643E-2</v>
      </c>
      <c r="AB485" s="17">
        <f t="shared" si="31"/>
        <v>347</v>
      </c>
      <c r="AC485" s="23">
        <f>X485</f>
        <v>71.282464563148423</v>
      </c>
      <c r="AD485" s="17">
        <f>AA485*$AA$2</f>
        <v>482.74359612493669</v>
      </c>
    </row>
    <row r="486" spans="21:30" x14ac:dyDescent="0.25">
      <c r="U486" s="18">
        <v>169.52699999999999</v>
      </c>
      <c r="V486" s="17">
        <v>-46.335000000000001</v>
      </c>
      <c r="W486" s="17" t="s">
        <v>588</v>
      </c>
      <c r="X486" s="23">
        <f t="shared" si="32"/>
        <v>46.075352545422113</v>
      </c>
      <c r="Y486" s="101">
        <v>784.20250032308434</v>
      </c>
      <c r="Z486" s="43">
        <f t="shared" si="29"/>
        <v>7.7717689618045493E-3</v>
      </c>
      <c r="AA486" s="29">
        <f t="shared" si="30"/>
        <v>0.17654445669458352</v>
      </c>
      <c r="AB486" s="17">
        <f t="shared" si="31"/>
        <v>573</v>
      </c>
      <c r="AC486" s="23">
        <f>X486</f>
        <v>46.075352545422113</v>
      </c>
      <c r="AD486" s="17">
        <f>AA486*$AA$2</f>
        <v>1124.7647336011917</v>
      </c>
    </row>
    <row r="487" spans="21:30" x14ac:dyDescent="0.25">
      <c r="U487" s="18">
        <v>169.85900000000001</v>
      </c>
      <c r="V487" s="17">
        <v>-46.192999999999998</v>
      </c>
      <c r="W487" s="17" t="s">
        <v>589</v>
      </c>
      <c r="X487" s="23">
        <f t="shared" si="32"/>
        <v>26.455734869128353</v>
      </c>
      <c r="Y487" s="101">
        <v>450.27660747256454</v>
      </c>
      <c r="Z487" s="43">
        <f t="shared" si="29"/>
        <v>7.4332179983853299E-3</v>
      </c>
      <c r="AA487" s="29">
        <f t="shared" si="30"/>
        <v>0.17264656312905793</v>
      </c>
      <c r="AB487" s="17">
        <f t="shared" si="31"/>
        <v>557</v>
      </c>
      <c r="AC487" s="23">
        <f>X487</f>
        <v>26.455734869128353</v>
      </c>
      <c r="AD487" s="17">
        <f>AA487*$AA$2</f>
        <v>1099.9312536952282</v>
      </c>
    </row>
    <row r="488" spans="21:30" x14ac:dyDescent="0.25">
      <c r="U488" s="18">
        <v>173.10300000000001</v>
      </c>
      <c r="V488" s="17">
        <v>-42.795999999999999</v>
      </c>
      <c r="W488" s="17" t="s">
        <v>590</v>
      </c>
      <c r="X488" s="23">
        <f t="shared" si="32"/>
        <v>29.603081651542393</v>
      </c>
      <c r="Y488" s="101">
        <v>503.84444970925153</v>
      </c>
      <c r="Z488" s="43">
        <f t="shared" si="29"/>
        <v>2.6757775350836292E-3</v>
      </c>
      <c r="AA488" s="29">
        <f t="shared" si="30"/>
        <v>0.10350202977638416</v>
      </c>
      <c r="AB488" s="17">
        <f t="shared" si="31"/>
        <v>413</v>
      </c>
      <c r="AC488" s="23">
        <f>X488</f>
        <v>29.603081651542393</v>
      </c>
      <c r="AD488" s="17">
        <f>AA488*$AA$2</f>
        <v>659.41143170534349</v>
      </c>
    </row>
    <row r="489" spans="21:30" x14ac:dyDescent="0.25">
      <c r="U489" s="18">
        <v>169.27</v>
      </c>
      <c r="V489" s="17">
        <v>-44.734999999999999</v>
      </c>
      <c r="W489" s="17" t="s">
        <v>591</v>
      </c>
      <c r="X489" s="23">
        <f t="shared" si="32"/>
        <v>19.576658088753572</v>
      </c>
      <c r="Y489" s="101">
        <v>333.19472067058581</v>
      </c>
      <c r="Z489" s="43">
        <f t="shared" si="29"/>
        <v>5.8545852203957457E-3</v>
      </c>
      <c r="AA489" s="29">
        <f t="shared" si="30"/>
        <v>0.15318023919225529</v>
      </c>
      <c r="AB489" s="17">
        <f t="shared" si="31"/>
        <v>515</v>
      </c>
      <c r="AC489" s="23">
        <f>X489</f>
        <v>19.576658088753572</v>
      </c>
      <c r="AD489" s="17">
        <f>AA489*$AA$2</f>
        <v>975.91130389385842</v>
      </c>
    </row>
    <row r="490" spans="21:30" x14ac:dyDescent="0.25">
      <c r="U490" s="18">
        <v>171.71700000000001</v>
      </c>
      <c r="V490" s="17">
        <v>-43.703000000000003</v>
      </c>
      <c r="W490" s="17" t="s">
        <v>592</v>
      </c>
      <c r="X490" s="23">
        <f t="shared" si="32"/>
        <v>26.269138407472848</v>
      </c>
      <c r="Y490" s="101">
        <v>447.10073569518784</v>
      </c>
      <c r="Z490" s="43">
        <f t="shared" si="29"/>
        <v>3.8241975113308541E-3</v>
      </c>
      <c r="AA490" s="29">
        <f t="shared" si="30"/>
        <v>0.12375915816251329</v>
      </c>
      <c r="AB490" s="17">
        <f t="shared" si="31"/>
        <v>458</v>
      </c>
      <c r="AC490" s="23">
        <f>X490</f>
        <v>26.269138407472848</v>
      </c>
      <c r="AD490" s="17">
        <f>AA490*$AA$2</f>
        <v>788.46959665337215</v>
      </c>
    </row>
    <row r="491" spans="21:30" x14ac:dyDescent="0.25">
      <c r="U491" s="18">
        <v>171.749</v>
      </c>
      <c r="V491" s="17">
        <v>-42.158999999999999</v>
      </c>
      <c r="W491" s="17" t="s">
        <v>593</v>
      </c>
      <c r="X491" s="23">
        <f t="shared" si="32"/>
        <v>90.463306623714516</v>
      </c>
      <c r="Y491" s="101">
        <v>1539.685478735621</v>
      </c>
      <c r="Z491" s="43">
        <f t="shared" si="29"/>
        <v>2.4355793600106517E-3</v>
      </c>
      <c r="AA491" s="29">
        <f t="shared" si="30"/>
        <v>9.8743289017675095E-2</v>
      </c>
      <c r="AB491" s="17">
        <f t="shared" si="31"/>
        <v>403</v>
      </c>
      <c r="AC491" s="23">
        <f>X491</f>
        <v>90.463306623714516</v>
      </c>
      <c r="AD491" s="17">
        <f>AA491*$AA$2</f>
        <v>629.09349433160799</v>
      </c>
    </row>
    <row r="492" spans="21:30" x14ac:dyDescent="0.25">
      <c r="U492" s="18">
        <v>173.35499999999999</v>
      </c>
      <c r="V492" s="17">
        <v>-41.29</v>
      </c>
      <c r="W492" s="17" t="s">
        <v>594</v>
      </c>
      <c r="X492" s="23">
        <f t="shared" si="32"/>
        <v>71.778059457732837</v>
      </c>
      <c r="Y492" s="101">
        <v>1221.6625719706128</v>
      </c>
      <c r="Z492" s="43">
        <f t="shared" si="29"/>
        <v>1.4895333561060744E-3</v>
      </c>
      <c r="AA492" s="29">
        <f t="shared" si="30"/>
        <v>7.7208121698943311E-2</v>
      </c>
      <c r="AB492" s="17">
        <f t="shared" si="31"/>
        <v>355</v>
      </c>
      <c r="AC492" s="23">
        <f>X492</f>
        <v>71.778059457732837</v>
      </c>
      <c r="AD492" s="17">
        <f>AA492*$AA$2</f>
        <v>491.89294334396783</v>
      </c>
    </row>
    <row r="493" spans="21:30" x14ac:dyDescent="0.25">
      <c r="U493" s="18">
        <v>169.22399999999999</v>
      </c>
      <c r="V493" s="17">
        <v>-44.250999999999998</v>
      </c>
      <c r="W493" s="17" t="s">
        <v>595</v>
      </c>
      <c r="X493" s="23">
        <f t="shared" si="32"/>
        <v>137.50606799579009</v>
      </c>
      <c r="Y493" s="101">
        <v>2340.3532772883473</v>
      </c>
      <c r="Z493" s="43">
        <f t="shared" si="29"/>
        <v>5.3375174898942683E-3</v>
      </c>
      <c r="AA493" s="29">
        <f t="shared" si="30"/>
        <v>0.14624692790477273</v>
      </c>
      <c r="AB493" s="17">
        <f t="shared" si="31"/>
        <v>505</v>
      </c>
      <c r="AC493" s="23">
        <f>X493</f>
        <v>137.50606799579009</v>
      </c>
      <c r="AD493" s="17">
        <f>AA493*$AA$2</f>
        <v>931.73917768130707</v>
      </c>
    </row>
    <row r="494" spans="21:30" x14ac:dyDescent="0.25">
      <c r="U494" s="18">
        <v>167.60599999999999</v>
      </c>
      <c r="V494" s="17">
        <v>-45.567999999999998</v>
      </c>
      <c r="W494" s="17" t="s">
        <v>596</v>
      </c>
      <c r="X494" s="23">
        <f t="shared" si="32"/>
        <v>56.15730988279585</v>
      </c>
      <c r="Y494" s="101">
        <v>955.79741420518531</v>
      </c>
      <c r="Z494" s="43">
        <f t="shared" si="29"/>
        <v>7.7631161980641688E-3</v>
      </c>
      <c r="AA494" s="29">
        <f t="shared" si="30"/>
        <v>0.17644589478704015</v>
      </c>
      <c r="AB494" s="17">
        <f t="shared" si="31"/>
        <v>571</v>
      </c>
      <c r="AC494" s="23">
        <f>X494</f>
        <v>56.15730988279585</v>
      </c>
      <c r="AD494" s="17">
        <f>AA494*$AA$2</f>
        <v>1124.1367956882327</v>
      </c>
    </row>
    <row r="495" spans="21:30" x14ac:dyDescent="0.25">
      <c r="U495" s="18">
        <v>167.27600000000001</v>
      </c>
      <c r="V495" s="17">
        <v>-45.524999999999999</v>
      </c>
      <c r="W495" s="17" t="s">
        <v>597</v>
      </c>
      <c r="X495" s="23">
        <f t="shared" si="32"/>
        <v>284.26614055953064</v>
      </c>
      <c r="Y495" s="101">
        <v>4838.2097123232115</v>
      </c>
      <c r="Z495" s="43">
        <f t="shared" si="29"/>
        <v>7.9151297893074232E-3</v>
      </c>
      <c r="AA495" s="29">
        <f t="shared" si="30"/>
        <v>0.17816959886072495</v>
      </c>
      <c r="AB495" s="17">
        <f t="shared" si="31"/>
        <v>576</v>
      </c>
      <c r="AC495" s="23">
        <f>X495</f>
        <v>284.26614055953064</v>
      </c>
      <c r="AD495" s="17">
        <f>AA495*$AA$2</f>
        <v>1135.1185143416787</v>
      </c>
    </row>
    <row r="496" spans="21:30" x14ac:dyDescent="0.25">
      <c r="U496" s="18">
        <v>174.036</v>
      </c>
      <c r="V496" s="17">
        <v>-41.122999999999998</v>
      </c>
      <c r="W496" s="17" t="s">
        <v>598</v>
      </c>
      <c r="X496" s="23">
        <f t="shared" si="32"/>
        <v>77.787027875140623</v>
      </c>
      <c r="Y496" s="101">
        <v>1323.9352144348934</v>
      </c>
      <c r="Z496" s="43">
        <f t="shared" si="29"/>
        <v>1.3148758801688344E-3</v>
      </c>
      <c r="AA496" s="29">
        <f t="shared" si="30"/>
        <v>7.2538337013676651E-2</v>
      </c>
      <c r="AB496" s="17">
        <f t="shared" si="31"/>
        <v>323</v>
      </c>
      <c r="AC496" s="23">
        <f>X496</f>
        <v>77.787027875140623</v>
      </c>
      <c r="AD496" s="17">
        <f>AA496*$AA$2</f>
        <v>462.14174511413393</v>
      </c>
    </row>
    <row r="497" spans="21:30" x14ac:dyDescent="0.25">
      <c r="U497" s="18">
        <v>168.81299999999999</v>
      </c>
      <c r="V497" s="17">
        <v>-45.994999999999997</v>
      </c>
      <c r="W497" s="17" t="s">
        <v>599</v>
      </c>
      <c r="X497" s="23">
        <f t="shared" si="32"/>
        <v>36.526934943956988</v>
      </c>
      <c r="Y497" s="101">
        <v>621.6884327461479</v>
      </c>
      <c r="Z497" s="43">
        <f t="shared" si="29"/>
        <v>7.6452305995595628E-3</v>
      </c>
      <c r="AA497" s="29">
        <f t="shared" si="30"/>
        <v>0.17509761411972477</v>
      </c>
      <c r="AB497" s="17">
        <f t="shared" si="31"/>
        <v>568</v>
      </c>
      <c r="AC497" s="23">
        <f>X497</f>
        <v>36.526934943956988</v>
      </c>
      <c r="AD497" s="17">
        <f>AA497*$AA$2</f>
        <v>1115.5468995567664</v>
      </c>
    </row>
    <row r="498" spans="21:30" x14ac:dyDescent="0.25">
      <c r="U498" s="18">
        <v>172.40799999999999</v>
      </c>
      <c r="V498" s="17">
        <v>-41.825000000000003</v>
      </c>
      <c r="W498" s="17" t="s">
        <v>600</v>
      </c>
      <c r="X498" s="23">
        <f t="shared" si="32"/>
        <v>78.254904193262831</v>
      </c>
      <c r="Y498" s="101">
        <v>1331.8984693693333</v>
      </c>
      <c r="Z498" s="43">
        <f t="shared" si="29"/>
        <v>2.0227406244901023E-3</v>
      </c>
      <c r="AA498" s="29">
        <f t="shared" si="30"/>
        <v>8.9980129456229074E-2</v>
      </c>
      <c r="AB498" s="17">
        <f t="shared" si="31"/>
        <v>389</v>
      </c>
      <c r="AC498" s="23">
        <f>X498</f>
        <v>78.254904193262831</v>
      </c>
      <c r="AD498" s="17">
        <f>AA498*$AA$2</f>
        <v>573.26340476563541</v>
      </c>
    </row>
    <row r="499" spans="21:30" x14ac:dyDescent="0.25">
      <c r="U499" s="18">
        <v>173.08799999999999</v>
      </c>
      <c r="V499" s="17">
        <v>-41.250999999999998</v>
      </c>
      <c r="W499" s="17" t="s">
        <v>601</v>
      </c>
      <c r="X499" s="23">
        <f t="shared" si="32"/>
        <v>38.213221338060343</v>
      </c>
      <c r="Y499" s="101">
        <v>650.38902717378699</v>
      </c>
      <c r="Z499" s="43">
        <f t="shared" si="29"/>
        <v>1.5025524068018039E-3</v>
      </c>
      <c r="AA499" s="29">
        <f t="shared" si="30"/>
        <v>7.754496927670923E-2</v>
      </c>
      <c r="AB499" s="17">
        <f t="shared" si="31"/>
        <v>356</v>
      </c>
      <c r="AC499" s="23">
        <f>X499</f>
        <v>38.213221338060343</v>
      </c>
      <c r="AD499" s="17">
        <f>AA499*$AA$2</f>
        <v>494.03899926191451</v>
      </c>
    </row>
    <row r="500" spans="21:30" x14ac:dyDescent="0.25">
      <c r="U500" s="18">
        <v>169.5087</v>
      </c>
      <c r="V500" s="17">
        <v>-45.059800000000003</v>
      </c>
      <c r="W500" s="17" t="s">
        <v>602</v>
      </c>
      <c r="X500" s="23">
        <f t="shared" si="32"/>
        <v>16.694616115796357</v>
      </c>
      <c r="Y500" s="101">
        <v>284.142366290854</v>
      </c>
      <c r="Z500" s="43">
        <f t="shared" si="29"/>
        <v>6.1256673086415424E-3</v>
      </c>
      <c r="AA500" s="29">
        <f t="shared" si="30"/>
        <v>0.15669353869627073</v>
      </c>
      <c r="AB500" s="17">
        <f t="shared" si="31"/>
        <v>521</v>
      </c>
      <c r="AC500" s="23">
        <f>X500</f>
        <v>16.694616115796357</v>
      </c>
      <c r="AD500" s="17">
        <f>AA500*$AA$2</f>
        <v>998.29453503394086</v>
      </c>
    </row>
    <row r="501" spans="21:30" x14ac:dyDescent="0.25">
      <c r="U501" s="18">
        <v>170.149</v>
      </c>
      <c r="V501" s="17">
        <v>-45.91</v>
      </c>
      <c r="W501" s="17" t="s">
        <v>603</v>
      </c>
      <c r="X501" s="23">
        <f t="shared" si="32"/>
        <v>28.256950089278089</v>
      </c>
      <c r="Y501" s="101">
        <v>480.93329051951304</v>
      </c>
      <c r="Z501" s="43">
        <f t="shared" si="29"/>
        <v>6.9329988223744126E-3</v>
      </c>
      <c r="AA501" s="29">
        <f t="shared" si="30"/>
        <v>0.166722289917142</v>
      </c>
      <c r="AB501" s="17">
        <f t="shared" si="31"/>
        <v>547</v>
      </c>
      <c r="AC501" s="23">
        <f>X501</f>
        <v>28.256950089278089</v>
      </c>
      <c r="AD501" s="17">
        <f>AA501*$AA$2</f>
        <v>1062.1877090621117</v>
      </c>
    </row>
    <row r="502" spans="21:30" x14ac:dyDescent="0.25">
      <c r="U502" s="18">
        <v>170.773</v>
      </c>
      <c r="V502" s="17">
        <v>-44.759</v>
      </c>
      <c r="W502" s="17" t="s">
        <v>604</v>
      </c>
      <c r="X502" s="23">
        <f t="shared" si="32"/>
        <v>21.822570614256229</v>
      </c>
      <c r="Y502" s="101">
        <v>371.42015185464101</v>
      </c>
      <c r="Z502" s="43">
        <f t="shared" si="29"/>
        <v>5.2641692561843966E-3</v>
      </c>
      <c r="AA502" s="29">
        <f t="shared" si="30"/>
        <v>0.14523680576833395</v>
      </c>
      <c r="AB502" s="17">
        <f t="shared" si="31"/>
        <v>504</v>
      </c>
      <c r="AC502" s="23">
        <f>X502</f>
        <v>21.822570614256229</v>
      </c>
      <c r="AD502" s="17">
        <f>AA502*$AA$2</f>
        <v>925.30368955005554</v>
      </c>
    </row>
    <row r="503" spans="21:30" x14ac:dyDescent="0.25">
      <c r="U503" s="18">
        <v>172.42984000000001</v>
      </c>
      <c r="V503" s="17">
        <v>-42.920729999999999</v>
      </c>
      <c r="W503" s="17" t="s">
        <v>605</v>
      </c>
      <c r="X503" s="23">
        <f t="shared" si="32"/>
        <v>34.936940877574436</v>
      </c>
      <c r="Y503" s="101">
        <v>594.62673373631685</v>
      </c>
      <c r="Z503" s="43">
        <f t="shared" si="29"/>
        <v>2.9076907144659457E-3</v>
      </c>
      <c r="AA503" s="29">
        <f t="shared" si="30"/>
        <v>0.10789834687936677</v>
      </c>
      <c r="AB503" s="17">
        <f t="shared" si="31"/>
        <v>425</v>
      </c>
      <c r="AC503" s="23">
        <f>X503</f>
        <v>34.936940877574436</v>
      </c>
      <c r="AD503" s="17">
        <f>AA503*$AA$2</f>
        <v>687.4203679684457</v>
      </c>
    </row>
    <row r="504" spans="21:30" x14ac:dyDescent="0.25">
      <c r="U504" s="18">
        <v>171.64840000000001</v>
      </c>
      <c r="V504" s="17">
        <v>-43.6389</v>
      </c>
      <c r="W504" s="17" t="s">
        <v>606</v>
      </c>
      <c r="X504" s="23">
        <f t="shared" si="32"/>
        <v>33.756431814671416</v>
      </c>
      <c r="Y504" s="101">
        <v>574.53446948570752</v>
      </c>
      <c r="Z504" s="43">
        <f t="shared" si="29"/>
        <v>3.7784835113463741E-3</v>
      </c>
      <c r="AA504" s="29">
        <f t="shared" si="30"/>
        <v>0.1230162932976335</v>
      </c>
      <c r="AB504" s="17">
        <f t="shared" si="31"/>
        <v>455</v>
      </c>
      <c r="AC504" s="23">
        <f>X504</f>
        <v>33.756431814671416</v>
      </c>
      <c r="AD504" s="17">
        <f>AA504*$AA$2</f>
        <v>783.73680459922298</v>
      </c>
    </row>
    <row r="505" spans="21:30" x14ac:dyDescent="0.25">
      <c r="U505" s="18">
        <v>171.56299999999999</v>
      </c>
      <c r="V505" s="17">
        <v>-43.609000000000002</v>
      </c>
      <c r="W505" s="17" t="s">
        <v>607</v>
      </c>
      <c r="X505" s="23">
        <f t="shared" si="32"/>
        <v>46.380642748169272</v>
      </c>
      <c r="Y505" s="101">
        <v>789.39853957384105</v>
      </c>
      <c r="Z505" s="43">
        <f t="shared" si="29"/>
        <v>3.772563759021799E-3</v>
      </c>
      <c r="AA505" s="29">
        <f t="shared" si="30"/>
        <v>0.12291976906237954</v>
      </c>
      <c r="AB505" s="17">
        <f t="shared" si="31"/>
        <v>454</v>
      </c>
      <c r="AC505" s="23">
        <f>X505</f>
        <v>46.380642748169272</v>
      </c>
      <c r="AD505" s="17">
        <f>AA505*$AA$2</f>
        <v>783.1218486964201</v>
      </c>
    </row>
    <row r="506" spans="21:30" x14ac:dyDescent="0.25">
      <c r="U506" s="18">
        <v>170.1354</v>
      </c>
      <c r="V506" s="17">
        <v>-45.519799999999996</v>
      </c>
      <c r="W506" s="17" t="s">
        <v>608</v>
      </c>
      <c r="X506" s="23">
        <f t="shared" si="32"/>
        <v>14.736596269920179</v>
      </c>
      <c r="Y506" s="101">
        <v>250.81686851404143</v>
      </c>
      <c r="Z506" s="43">
        <f t="shared" si="29"/>
        <v>6.4292945757051505E-3</v>
      </c>
      <c r="AA506" s="29">
        <f t="shared" si="30"/>
        <v>0.16053810298764989</v>
      </c>
      <c r="AB506" s="17">
        <f t="shared" si="31"/>
        <v>531</v>
      </c>
      <c r="AC506" s="23">
        <f>X506</f>
        <v>14.736596269920179</v>
      </c>
      <c r="AD506" s="17">
        <f>AA506*$AA$2</f>
        <v>1022.7882541343175</v>
      </c>
    </row>
    <row r="507" spans="21:30" x14ac:dyDescent="0.25">
      <c r="U507" s="18">
        <v>169.108</v>
      </c>
      <c r="V507" s="17">
        <v>-44.412999999999997</v>
      </c>
      <c r="W507" s="17" t="s">
        <v>609</v>
      </c>
      <c r="X507" s="23">
        <f t="shared" si="32"/>
        <v>70.313676563572216</v>
      </c>
      <c r="Y507" s="101">
        <v>1196.7387751119991</v>
      </c>
      <c r="Z507" s="43">
        <f t="shared" si="29"/>
        <v>5.5705924670536979E-3</v>
      </c>
      <c r="AA507" s="29">
        <f t="shared" si="30"/>
        <v>0.1494117417390102</v>
      </c>
      <c r="AB507" s="17">
        <f t="shared" si="31"/>
        <v>509</v>
      </c>
      <c r="AC507" s="23">
        <f>X507</f>
        <v>70.313676563572216</v>
      </c>
      <c r="AD507" s="17">
        <f>AA507*$AA$2</f>
        <v>951.90220661923399</v>
      </c>
    </row>
    <row r="508" spans="21:30" x14ac:dyDescent="0.25">
      <c r="U508" s="18">
        <v>171.095</v>
      </c>
      <c r="V508" s="17">
        <v>-44.603000000000002</v>
      </c>
      <c r="W508" s="17" t="s">
        <v>610</v>
      </c>
      <c r="X508" s="23">
        <f t="shared" si="32"/>
        <v>17.305819178351438</v>
      </c>
      <c r="Y508" s="101">
        <v>294.54504241554145</v>
      </c>
      <c r="Z508" s="43">
        <f t="shared" si="29"/>
        <v>4.9768775511425077E-3</v>
      </c>
      <c r="AA508" s="29">
        <f t="shared" si="30"/>
        <v>0.14121127396315272</v>
      </c>
      <c r="AB508" s="17">
        <f t="shared" si="31"/>
        <v>500</v>
      </c>
      <c r="AC508" s="23">
        <f>X508</f>
        <v>17.305819178351438</v>
      </c>
      <c r="AD508" s="17">
        <f>AA508*$AA$2</f>
        <v>899.65702641924599</v>
      </c>
    </row>
    <row r="509" spans="21:30" x14ac:dyDescent="0.25">
      <c r="U509" s="18">
        <v>169.1258</v>
      </c>
      <c r="V509" s="17">
        <v>-46.4193</v>
      </c>
      <c r="W509" s="17" t="s">
        <v>611</v>
      </c>
      <c r="X509" s="23">
        <f t="shared" si="32"/>
        <v>59.218225242896189</v>
      </c>
      <c r="Y509" s="101">
        <v>1007.8941936340931</v>
      </c>
      <c r="Z509" s="43">
        <f t="shared" si="29"/>
        <v>8.0732047729886475E-3</v>
      </c>
      <c r="AA509" s="29">
        <f t="shared" si="30"/>
        <v>0.17994470651019262</v>
      </c>
      <c r="AB509" s="17">
        <f t="shared" si="31"/>
        <v>582</v>
      </c>
      <c r="AC509" s="23">
        <f>X509</f>
        <v>59.218225242896189</v>
      </c>
      <c r="AD509" s="17">
        <f>AA509*$AA$2</f>
        <v>1146.4277251764372</v>
      </c>
    </row>
    <row r="510" spans="21:30" x14ac:dyDescent="0.25">
      <c r="U510" s="18">
        <v>173.25800000000001</v>
      </c>
      <c r="V510" s="17">
        <v>-42.088000000000001</v>
      </c>
      <c r="W510" s="17" t="s">
        <v>612</v>
      </c>
      <c r="X510" s="23">
        <f t="shared" si="32"/>
        <v>20.658873099638754</v>
      </c>
      <c r="Y510" s="101">
        <v>351.61402015585156</v>
      </c>
      <c r="Z510" s="43">
        <f t="shared" si="29"/>
        <v>2.0696415002329932E-3</v>
      </c>
      <c r="AA510" s="29">
        <f t="shared" si="30"/>
        <v>9.1018039611281257E-2</v>
      </c>
      <c r="AB510" s="17">
        <f t="shared" si="31"/>
        <v>391</v>
      </c>
      <c r="AC510" s="23">
        <f>X510</f>
        <v>20.658873099638754</v>
      </c>
      <c r="AD510" s="17">
        <f>AA510*$AA$2</f>
        <v>579.87593036347289</v>
      </c>
    </row>
    <row r="511" spans="21:30" x14ac:dyDescent="0.25">
      <c r="U511" s="18">
        <v>167.61600000000001</v>
      </c>
      <c r="V511" s="17">
        <v>-45.747999999999998</v>
      </c>
      <c r="W511" s="17" t="s">
        <v>613</v>
      </c>
      <c r="X511" s="23">
        <f t="shared" si="32"/>
        <v>56.92584166155045</v>
      </c>
      <c r="Y511" s="101">
        <v>968.87782507958866</v>
      </c>
      <c r="Z511" s="43">
        <f t="shared" si="29"/>
        <v>7.9862423112418562E-3</v>
      </c>
      <c r="AA511" s="29">
        <f t="shared" si="30"/>
        <v>0.17897031434647293</v>
      </c>
      <c r="AB511" s="17">
        <f t="shared" si="31"/>
        <v>579</v>
      </c>
      <c r="AC511" s="23">
        <f>X511</f>
        <v>56.92584166155045</v>
      </c>
      <c r="AD511" s="17">
        <f>AA511*$AA$2</f>
        <v>1140.219872701379</v>
      </c>
    </row>
    <row r="512" spans="21:30" x14ac:dyDescent="0.25">
      <c r="U512" s="18">
        <v>170.33</v>
      </c>
      <c r="V512" s="17">
        <v>-45.872999999999998</v>
      </c>
      <c r="W512" s="17" t="s">
        <v>614</v>
      </c>
      <c r="X512" s="23">
        <f t="shared" si="32"/>
        <v>22.697708142191672</v>
      </c>
      <c r="Y512" s="101">
        <v>386.31499258010223</v>
      </c>
      <c r="Z512" s="43">
        <f t="shared" si="29"/>
        <v>6.8140894848994259E-3</v>
      </c>
      <c r="AA512" s="29">
        <f t="shared" si="30"/>
        <v>0.16528306932694414</v>
      </c>
      <c r="AB512" s="17">
        <f t="shared" si="31"/>
        <v>544</v>
      </c>
      <c r="AC512" s="23">
        <f>X512</f>
        <v>22.697708142191672</v>
      </c>
      <c r="AD512" s="17">
        <f>AA512*$AA$2</f>
        <v>1053.018434681961</v>
      </c>
    </row>
    <row r="513" spans="21:30" x14ac:dyDescent="0.25">
      <c r="U513" s="18">
        <v>173.083</v>
      </c>
      <c r="V513" s="17">
        <v>-43.040999999999997</v>
      </c>
      <c r="W513" s="17" t="s">
        <v>615</v>
      </c>
      <c r="X513" s="23">
        <f t="shared" si="32"/>
        <v>26.549173706726499</v>
      </c>
      <c r="Y513" s="101">
        <v>451.86693648848501</v>
      </c>
      <c r="Z513" s="43">
        <f t="shared" si="29"/>
        <v>2.8984478622159078E-3</v>
      </c>
      <c r="AA513" s="29">
        <f t="shared" si="30"/>
        <v>0.10772655257640509</v>
      </c>
      <c r="AB513" s="17">
        <f t="shared" si="31"/>
        <v>424</v>
      </c>
      <c r="AC513" s="23">
        <f>X513</f>
        <v>26.549173706726499</v>
      </c>
      <c r="AD513" s="17">
        <f>AA513*$AA$2</f>
        <v>686.32586646427683</v>
      </c>
    </row>
    <row r="514" spans="21:30" x14ac:dyDescent="0.25">
      <c r="U514" s="18">
        <v>172.76900000000001</v>
      </c>
      <c r="V514" s="17">
        <v>-41.454999999999998</v>
      </c>
      <c r="W514" s="17" t="s">
        <v>616</v>
      </c>
      <c r="X514" s="23">
        <f t="shared" si="32"/>
        <v>46.155939544477853</v>
      </c>
      <c r="Y514" s="101">
        <v>785.5740910470131</v>
      </c>
      <c r="Z514" s="43">
        <f t="shared" si="29"/>
        <v>1.6910922110812074E-3</v>
      </c>
      <c r="AA514" s="29">
        <f t="shared" si="30"/>
        <v>8.2268981665509125E-2</v>
      </c>
      <c r="AB514" s="17">
        <f t="shared" si="31"/>
        <v>373</v>
      </c>
      <c r="AC514" s="23">
        <f>X514</f>
        <v>46.155939544477853</v>
      </c>
      <c r="AD514" s="17">
        <f>AA514*$AA$2</f>
        <v>524.13568219095862</v>
      </c>
    </row>
    <row r="515" spans="21:30" x14ac:dyDescent="0.25">
      <c r="U515" s="18">
        <v>169.18299999999999</v>
      </c>
      <c r="V515" s="17">
        <v>-44.720999999999997</v>
      </c>
      <c r="W515" s="17" t="s">
        <v>617</v>
      </c>
      <c r="X515" s="23">
        <f t="shared" si="32"/>
        <v>23.606332492476657</v>
      </c>
      <c r="Y515" s="101">
        <v>401.77977902195266</v>
      </c>
      <c r="Z515" s="43">
        <f t="shared" si="29"/>
        <v>5.8802460981668449E-3</v>
      </c>
      <c r="AA515" s="29">
        <f t="shared" si="30"/>
        <v>0.15351622906279969</v>
      </c>
      <c r="AB515" s="17">
        <f t="shared" si="31"/>
        <v>516</v>
      </c>
      <c r="AC515" s="23">
        <f>X515</f>
        <v>23.606332492476657</v>
      </c>
      <c r="AD515" s="17">
        <f>AA515*$AA$2</f>
        <v>978.05189535909676</v>
      </c>
    </row>
    <row r="516" spans="21:30" x14ac:dyDescent="0.25">
      <c r="U516" s="18">
        <v>170.876</v>
      </c>
      <c r="V516" s="17">
        <v>-44.4328</v>
      </c>
      <c r="W516" s="17" t="s">
        <v>618</v>
      </c>
      <c r="X516" s="23">
        <f t="shared" si="32"/>
        <v>33.687969595182913</v>
      </c>
      <c r="Y516" s="101">
        <v>573.36924251001312</v>
      </c>
      <c r="Z516" s="43">
        <f t="shared" si="29"/>
        <v>4.8567700542635353E-3</v>
      </c>
      <c r="AA516" s="29">
        <f t="shared" si="30"/>
        <v>0.13949413210884151</v>
      </c>
      <c r="AB516" s="17">
        <f t="shared" si="31"/>
        <v>495</v>
      </c>
      <c r="AC516" s="23">
        <f>X516</f>
        <v>33.687969595182913</v>
      </c>
      <c r="AD516" s="17">
        <f>AA516*$AA$2</f>
        <v>888.71711566542922</v>
      </c>
    </row>
    <row r="517" spans="21:30" x14ac:dyDescent="0.25">
      <c r="U517" s="18">
        <v>171.245</v>
      </c>
      <c r="V517" s="17">
        <v>-43.84</v>
      </c>
      <c r="W517" s="17" t="s">
        <v>619</v>
      </c>
      <c r="X517" s="23">
        <f t="shared" si="32"/>
        <v>36.349278391376934</v>
      </c>
      <c r="Y517" s="101">
        <v>618.66471822123538</v>
      </c>
      <c r="Z517" s="43">
        <f t="shared" ref="Z517:Z580" si="33">SIN(ABS(V517-$C$9)*PI()/180/2)^2+COS($C$9*PI()/180)*COS(V517*PI()/180)*SIN(ABS(U517-$C$8)*PI()/180/2)^2</f>
        <v>4.1009327789389063E-3</v>
      </c>
      <c r="AA517" s="29">
        <f t="shared" ref="AA517:AA580" si="34">2*ATAN2(SQRT(1-Z517),SQRT(Z517))</f>
        <v>0.12816475265162722</v>
      </c>
      <c r="AB517" s="17">
        <f t="shared" ref="AB517:AB580" si="35">RANK(AD517,AD:AD,1)</f>
        <v>468</v>
      </c>
      <c r="AC517" s="23">
        <f>X517</f>
        <v>36.349278391376934</v>
      </c>
      <c r="AD517" s="17">
        <f>AA517*$AA$2</f>
        <v>816.53763914351703</v>
      </c>
    </row>
    <row r="518" spans="21:30" x14ac:dyDescent="0.25">
      <c r="U518" s="18">
        <v>171.47900000000001</v>
      </c>
      <c r="V518" s="17">
        <v>-43.734999999999999</v>
      </c>
      <c r="W518" s="17" t="s">
        <v>620</v>
      </c>
      <c r="X518" s="23">
        <f t="shared" ref="X518:X581" si="36">Y518/17.02</f>
        <v>27.911982980523533</v>
      </c>
      <c r="Y518" s="101">
        <v>475.06195032851053</v>
      </c>
      <c r="Z518" s="43">
        <f t="shared" si="33"/>
        <v>3.9233101146029618E-3</v>
      </c>
      <c r="AA518" s="29">
        <f t="shared" si="34"/>
        <v>0.12535472332542388</v>
      </c>
      <c r="AB518" s="17">
        <f t="shared" si="35"/>
        <v>465</v>
      </c>
      <c r="AC518" s="23">
        <f>X518</f>
        <v>27.911982980523533</v>
      </c>
      <c r="AD518" s="17">
        <f>AA518*$AA$2</f>
        <v>798.63494230627555</v>
      </c>
    </row>
    <row r="519" spans="21:30" x14ac:dyDescent="0.25">
      <c r="U519" s="18">
        <v>171.92599999999999</v>
      </c>
      <c r="V519" s="17">
        <v>-43.317999999999998</v>
      </c>
      <c r="W519" s="17" t="s">
        <v>621</v>
      </c>
      <c r="X519" s="23">
        <f t="shared" si="36"/>
        <v>38.91898611820524</v>
      </c>
      <c r="Y519" s="101">
        <v>662.40114373185315</v>
      </c>
      <c r="Z519" s="43">
        <f t="shared" si="33"/>
        <v>3.391524734840788E-3</v>
      </c>
      <c r="AA519" s="29">
        <f t="shared" si="34"/>
        <v>0.1165395354706516</v>
      </c>
      <c r="AB519" s="17">
        <f t="shared" si="35"/>
        <v>436</v>
      </c>
      <c r="AC519" s="23">
        <f>X519</f>
        <v>38.91898611820524</v>
      </c>
      <c r="AD519" s="17">
        <f>AA519*$AA$2</f>
        <v>742.4733804835214</v>
      </c>
    </row>
    <row r="520" spans="21:30" x14ac:dyDescent="0.25">
      <c r="U520" s="18">
        <v>171.93600000000001</v>
      </c>
      <c r="V520" s="17">
        <v>-43.054000000000002</v>
      </c>
      <c r="W520" s="17" t="s">
        <v>622</v>
      </c>
      <c r="X520" s="23">
        <f t="shared" si="36"/>
        <v>40.39688118055458</v>
      </c>
      <c r="Y520" s="101">
        <v>687.55491769303899</v>
      </c>
      <c r="Z520" s="43">
        <f t="shared" si="33"/>
        <v>3.1426282581069388E-3</v>
      </c>
      <c r="AA520" s="29">
        <f t="shared" si="34"/>
        <v>0.11217710683406391</v>
      </c>
      <c r="AB520" s="17">
        <f t="shared" si="35"/>
        <v>429</v>
      </c>
      <c r="AC520" s="23">
        <f>X520</f>
        <v>40.39688118055458</v>
      </c>
      <c r="AD520" s="17">
        <f>AA520*$AA$2</f>
        <v>714.68034763982121</v>
      </c>
    </row>
    <row r="521" spans="21:30" x14ac:dyDescent="0.25">
      <c r="U521" s="18">
        <v>170.33099999999999</v>
      </c>
      <c r="V521" s="17">
        <v>-45.457999999999998</v>
      </c>
      <c r="W521" s="17" t="s">
        <v>623</v>
      </c>
      <c r="X521" s="23">
        <f t="shared" si="36"/>
        <v>16.988600981030618</v>
      </c>
      <c r="Y521" s="101">
        <v>289.14598869714109</v>
      </c>
      <c r="Z521" s="43">
        <f t="shared" si="33"/>
        <v>6.2748329198140159E-3</v>
      </c>
      <c r="AA521" s="29">
        <f t="shared" si="34"/>
        <v>0.15859384009931432</v>
      </c>
      <c r="AB521" s="17">
        <f t="shared" si="35"/>
        <v>526</v>
      </c>
      <c r="AC521" s="23">
        <f>X521</f>
        <v>16.988600981030618</v>
      </c>
      <c r="AD521" s="17">
        <f>AA521*$AA$2</f>
        <v>1010.4013552727315</v>
      </c>
    </row>
    <row r="522" spans="21:30" x14ac:dyDescent="0.25">
      <c r="U522" s="18">
        <v>173.94499999999999</v>
      </c>
      <c r="V522" s="17">
        <v>-42.072000000000003</v>
      </c>
      <c r="W522" s="17" t="s">
        <v>624</v>
      </c>
      <c r="X522" s="23">
        <f t="shared" si="36"/>
        <v>22.744781512335027</v>
      </c>
      <c r="Y522" s="101">
        <v>387.11618133994216</v>
      </c>
      <c r="Z522" s="43">
        <f t="shared" si="33"/>
        <v>1.9836942741938437E-3</v>
      </c>
      <c r="AA522" s="29">
        <f t="shared" si="34"/>
        <v>8.9106842490948343E-2</v>
      </c>
      <c r="AB522" s="17">
        <f t="shared" si="35"/>
        <v>387</v>
      </c>
      <c r="AC522" s="23">
        <f>X522</f>
        <v>22.744781512335027</v>
      </c>
      <c r="AD522" s="17">
        <f>AA522*$AA$2</f>
        <v>567.69969350983195</v>
      </c>
    </row>
    <row r="523" spans="21:30" x14ac:dyDescent="0.25">
      <c r="U523" s="18">
        <v>168.01499999999999</v>
      </c>
      <c r="V523" s="17">
        <v>-45.973999999999997</v>
      </c>
      <c r="W523" s="17" t="s">
        <v>625</v>
      </c>
      <c r="X523" s="23">
        <f t="shared" si="36"/>
        <v>40.225131712455664</v>
      </c>
      <c r="Y523" s="101">
        <v>684.63174174599533</v>
      </c>
      <c r="Z523" s="43">
        <f t="shared" si="33"/>
        <v>8.0463154283394612E-3</v>
      </c>
      <c r="AA523" s="29">
        <f t="shared" si="34"/>
        <v>0.1796439766474755</v>
      </c>
      <c r="AB523" s="17">
        <f t="shared" si="35"/>
        <v>581</v>
      </c>
      <c r="AC523" s="23">
        <f>X523</f>
        <v>40.225131712455664</v>
      </c>
      <c r="AD523" s="17">
        <f>AA523*$AA$2</f>
        <v>1144.5117752210665</v>
      </c>
    </row>
    <row r="524" spans="21:30" x14ac:dyDescent="0.25">
      <c r="U524" s="18">
        <v>169.07210000000001</v>
      </c>
      <c r="V524" s="17">
        <v>-46.190300000000001</v>
      </c>
      <c r="W524" s="17" t="s">
        <v>626</v>
      </c>
      <c r="X524" s="23">
        <f t="shared" si="36"/>
        <v>47.317334129341255</v>
      </c>
      <c r="Y524" s="101">
        <v>805.34102688138819</v>
      </c>
      <c r="Z524" s="43">
        <f t="shared" si="33"/>
        <v>7.7816836333974588E-3</v>
      </c>
      <c r="AA524" s="29">
        <f t="shared" si="34"/>
        <v>0.1766573258417366</v>
      </c>
      <c r="AB524" s="17">
        <f t="shared" si="35"/>
        <v>574</v>
      </c>
      <c r="AC524" s="23">
        <f>X524</f>
        <v>47.317334129341255</v>
      </c>
      <c r="AD524" s="17">
        <f>AA524*$AA$2</f>
        <v>1125.483822937704</v>
      </c>
    </row>
    <row r="525" spans="21:30" x14ac:dyDescent="0.25">
      <c r="U525" s="18">
        <v>174.096</v>
      </c>
      <c r="V525" s="17">
        <v>-41.335999999999999</v>
      </c>
      <c r="W525" s="17" t="s">
        <v>627</v>
      </c>
      <c r="X525" s="23">
        <f t="shared" si="36"/>
        <v>62.820724068104738</v>
      </c>
      <c r="Y525" s="101">
        <v>1069.2087236391426</v>
      </c>
      <c r="Z525" s="43">
        <f t="shared" si="33"/>
        <v>1.4476573022852162E-3</v>
      </c>
      <c r="AA525" s="29">
        <f t="shared" si="34"/>
        <v>7.6114556103223915E-2</v>
      </c>
      <c r="AB525" s="17">
        <f t="shared" si="35"/>
        <v>349</v>
      </c>
      <c r="AC525" s="23">
        <f>X525</f>
        <v>62.820724068104738</v>
      </c>
      <c r="AD525" s="17">
        <f>AA525*$AA$2</f>
        <v>484.92583693363957</v>
      </c>
    </row>
    <row r="526" spans="21:30" x14ac:dyDescent="0.25">
      <c r="U526" s="18">
        <v>173.685</v>
      </c>
      <c r="V526" s="17">
        <v>-41.463000000000001</v>
      </c>
      <c r="W526" s="17" t="s">
        <v>628</v>
      </c>
      <c r="X526" s="23">
        <f t="shared" si="36"/>
        <v>74.138804111394009</v>
      </c>
      <c r="Y526" s="101">
        <v>1261.842445975926</v>
      </c>
      <c r="Z526" s="43">
        <f t="shared" si="33"/>
        <v>1.5661206548479123E-3</v>
      </c>
      <c r="AA526" s="29">
        <f t="shared" si="34"/>
        <v>7.916915855049754E-2</v>
      </c>
      <c r="AB526" s="17">
        <f t="shared" si="35"/>
        <v>361</v>
      </c>
      <c r="AC526" s="23">
        <f>X526</f>
        <v>74.138804111394009</v>
      </c>
      <c r="AD526" s="17">
        <f>AA526*$AA$2</f>
        <v>504.38670912521985</v>
      </c>
    </row>
    <row r="527" spans="21:30" x14ac:dyDescent="0.25">
      <c r="U527" s="18">
        <v>171.30799999999999</v>
      </c>
      <c r="V527" s="17">
        <v>-44.127000000000002</v>
      </c>
      <c r="W527" s="17" t="s">
        <v>629</v>
      </c>
      <c r="X527" s="23">
        <f t="shared" si="36"/>
        <v>22.064941652501556</v>
      </c>
      <c r="Y527" s="101">
        <v>375.54530692557648</v>
      </c>
      <c r="Z527" s="43">
        <f t="shared" si="33"/>
        <v>4.3831316805799971E-3</v>
      </c>
      <c r="AA527" s="29">
        <f t="shared" si="34"/>
        <v>0.13250736796101106</v>
      </c>
      <c r="AB527" s="17">
        <f t="shared" si="35"/>
        <v>477</v>
      </c>
      <c r="AC527" s="23">
        <f>X527</f>
        <v>22.064941652501556</v>
      </c>
      <c r="AD527" s="17">
        <f>AA527*$AA$2</f>
        <v>844.2044412796015</v>
      </c>
    </row>
    <row r="528" spans="21:30" x14ac:dyDescent="0.25">
      <c r="U528" s="18">
        <v>171.196</v>
      </c>
      <c r="V528" s="17">
        <v>-43.975999999999999</v>
      </c>
      <c r="W528" s="17" t="s">
        <v>630</v>
      </c>
      <c r="X528" s="23">
        <f t="shared" si="36"/>
        <v>44.051039741263395</v>
      </c>
      <c r="Y528" s="101">
        <v>749.74869639630299</v>
      </c>
      <c r="Z528" s="43">
        <f t="shared" si="33"/>
        <v>4.2575485469643504E-3</v>
      </c>
      <c r="AA528" s="29">
        <f t="shared" si="34"/>
        <v>0.13059256555525486</v>
      </c>
      <c r="AB528" s="17">
        <f t="shared" si="35"/>
        <v>472</v>
      </c>
      <c r="AC528" s="23">
        <f>X528</f>
        <v>44.051039741263395</v>
      </c>
      <c r="AD528" s="17">
        <f>AA528*$AA$2</f>
        <v>832.00523515252871</v>
      </c>
    </row>
    <row r="529" spans="21:30" x14ac:dyDescent="0.25">
      <c r="U529" s="18">
        <v>167.73599999999999</v>
      </c>
      <c r="V529" s="17">
        <v>-46.286999999999999</v>
      </c>
      <c r="W529" s="17" t="s">
        <v>631</v>
      </c>
      <c r="X529" s="23">
        <f t="shared" si="36"/>
        <v>57.060333765469444</v>
      </c>
      <c r="Y529" s="101">
        <v>971.16688068828989</v>
      </c>
      <c r="Z529" s="43">
        <f t="shared" si="33"/>
        <v>8.6301121122994671E-3</v>
      </c>
      <c r="AA529" s="29">
        <f t="shared" si="34"/>
        <v>0.18606507783133092</v>
      </c>
      <c r="AB529" s="17">
        <f t="shared" si="35"/>
        <v>597</v>
      </c>
      <c r="AC529" s="23">
        <f>X529</f>
        <v>57.060333765469444</v>
      </c>
      <c r="AD529" s="17">
        <f>AA529*$AA$2</f>
        <v>1185.4206108634094</v>
      </c>
    </row>
    <row r="530" spans="21:30" x14ac:dyDescent="0.25">
      <c r="U530" s="18">
        <v>168.82900000000001</v>
      </c>
      <c r="V530" s="17">
        <v>-45.921999999999997</v>
      </c>
      <c r="W530" s="17" t="s">
        <v>632</v>
      </c>
      <c r="X530" s="23">
        <f t="shared" si="36"/>
        <v>28.552874726839576</v>
      </c>
      <c r="Y530" s="101">
        <v>485.9699278508096</v>
      </c>
      <c r="Z530" s="43">
        <f t="shared" si="33"/>
        <v>7.5400425603883124E-3</v>
      </c>
      <c r="AA530" s="29">
        <f t="shared" si="34"/>
        <v>0.17388582330649821</v>
      </c>
      <c r="AB530" s="17">
        <f t="shared" si="35"/>
        <v>561</v>
      </c>
      <c r="AC530" s="23">
        <f>X530</f>
        <v>28.552874726839576</v>
      </c>
      <c r="AD530" s="17">
        <f>AA530*$AA$2</f>
        <v>1107.8265802857002</v>
      </c>
    </row>
    <row r="531" spans="21:30" x14ac:dyDescent="0.25">
      <c r="U531" s="18">
        <v>170.71440000000001</v>
      </c>
      <c r="V531" s="17">
        <v>-45.475499999999997</v>
      </c>
      <c r="W531" s="17" t="s">
        <v>633</v>
      </c>
      <c r="X531" s="23">
        <f t="shared" si="36"/>
        <v>20.152084112502923</v>
      </c>
      <c r="Y531" s="101">
        <v>342.98847159479976</v>
      </c>
      <c r="Z531" s="43">
        <f t="shared" si="33"/>
        <v>6.1576704914834768E-3</v>
      </c>
      <c r="AA531" s="29">
        <f t="shared" si="34"/>
        <v>0.15710316524708715</v>
      </c>
      <c r="AB531" s="17">
        <f t="shared" si="35"/>
        <v>524</v>
      </c>
      <c r="AC531" s="23">
        <f>X531</f>
        <v>20.152084112502923</v>
      </c>
      <c r="AD531" s="17">
        <f>AA531*$AA$2</f>
        <v>1000.9042657891922</v>
      </c>
    </row>
    <row r="532" spans="21:30" x14ac:dyDescent="0.25">
      <c r="U532" s="18">
        <v>169.47</v>
      </c>
      <c r="V532" s="17">
        <v>-46.563000000000002</v>
      </c>
      <c r="W532" s="17" t="s">
        <v>634</v>
      </c>
      <c r="X532" s="23">
        <f t="shared" si="36"/>
        <v>56.017343168294445</v>
      </c>
      <c r="Y532" s="101">
        <v>953.41518072437145</v>
      </c>
      <c r="Z532" s="43">
        <f t="shared" si="33"/>
        <v>8.1184637541081624E-3</v>
      </c>
      <c r="AA532" s="29">
        <f t="shared" si="34"/>
        <v>0.18044976250826225</v>
      </c>
      <c r="AB532" s="17">
        <f t="shared" si="35"/>
        <v>586</v>
      </c>
      <c r="AC532" s="23">
        <f>X532</f>
        <v>56.017343168294445</v>
      </c>
      <c r="AD532" s="17">
        <f>AA532*$AA$2</f>
        <v>1149.6454369401388</v>
      </c>
    </row>
    <row r="533" spans="21:30" x14ac:dyDescent="0.25">
      <c r="U533" s="18">
        <v>171.25899999999999</v>
      </c>
      <c r="V533" s="17">
        <v>-43.906599999999997</v>
      </c>
      <c r="W533" s="17" t="s">
        <v>635</v>
      </c>
      <c r="X533" s="23">
        <f t="shared" si="36"/>
        <v>43.054283517980245</v>
      </c>
      <c r="Y533" s="101">
        <v>732.78390547602373</v>
      </c>
      <c r="Z533" s="43">
        <f t="shared" si="33"/>
        <v>4.1654541207738795E-3</v>
      </c>
      <c r="AA533" s="29">
        <f t="shared" si="34"/>
        <v>0.12917044048055379</v>
      </c>
      <c r="AB533" s="17">
        <f t="shared" si="35"/>
        <v>469</v>
      </c>
      <c r="AC533" s="23">
        <f>X533</f>
        <v>43.054283517980245</v>
      </c>
      <c r="AD533" s="17">
        <f>AA533*$AA$2</f>
        <v>822.94487630160813</v>
      </c>
    </row>
    <row r="534" spans="21:30" x14ac:dyDescent="0.25">
      <c r="U534" s="18">
        <v>174.011</v>
      </c>
      <c r="V534" s="17">
        <v>-41.295000000000002</v>
      </c>
      <c r="W534" s="17" t="s">
        <v>636</v>
      </c>
      <c r="X534" s="23">
        <f t="shared" si="36"/>
        <v>67.058440517762506</v>
      </c>
      <c r="Y534" s="101">
        <v>1141.3346576123179</v>
      </c>
      <c r="Z534" s="43">
        <f t="shared" si="33"/>
        <v>1.4265085687322555E-3</v>
      </c>
      <c r="AA534" s="29">
        <f t="shared" si="34"/>
        <v>7.5556267619976678E-2</v>
      </c>
      <c r="AB534" s="17">
        <f t="shared" si="35"/>
        <v>345</v>
      </c>
      <c r="AC534" s="23">
        <f>X534</f>
        <v>67.058440517762506</v>
      </c>
      <c r="AD534" s="17">
        <f>AA534*$AA$2</f>
        <v>481.36898100687142</v>
      </c>
    </row>
    <row r="535" spans="21:30" x14ac:dyDescent="0.25">
      <c r="U535" s="18">
        <v>174.00399999999999</v>
      </c>
      <c r="V535" s="17">
        <v>-41.298999999999999</v>
      </c>
      <c r="W535" s="17" t="s">
        <v>637</v>
      </c>
      <c r="X535" s="23">
        <f t="shared" si="36"/>
        <v>68.368144772524161</v>
      </c>
      <c r="Y535" s="101">
        <v>1163.6258240283612</v>
      </c>
      <c r="Z535" s="43">
        <f t="shared" si="33"/>
        <v>1.4296170403269716E-3</v>
      </c>
      <c r="AA535" s="29">
        <f t="shared" si="34"/>
        <v>7.5638583501816459E-2</v>
      </c>
      <c r="AB535" s="17">
        <f t="shared" si="35"/>
        <v>346</v>
      </c>
      <c r="AC535" s="23">
        <f>X535</f>
        <v>68.368144772524161</v>
      </c>
      <c r="AD535" s="17">
        <f>AA535*$AA$2</f>
        <v>481.89341549007264</v>
      </c>
    </row>
    <row r="536" spans="21:30" x14ac:dyDescent="0.25">
      <c r="U536" s="18">
        <v>170.25700000000001</v>
      </c>
      <c r="V536" s="17">
        <v>-45.732999999999997</v>
      </c>
      <c r="W536" s="17" t="s">
        <v>638</v>
      </c>
      <c r="X536" s="23">
        <f t="shared" si="36"/>
        <v>24.323196707204236</v>
      </c>
      <c r="Y536" s="101">
        <v>413.9808079566161</v>
      </c>
      <c r="Z536" s="43">
        <f t="shared" si="33"/>
        <v>6.6572362067346628E-3</v>
      </c>
      <c r="AA536" s="29">
        <f t="shared" si="34"/>
        <v>0.16336537962809713</v>
      </c>
      <c r="AB536" s="17">
        <f t="shared" si="35"/>
        <v>537</v>
      </c>
      <c r="AC536" s="23">
        <f>X536</f>
        <v>24.323196707204236</v>
      </c>
      <c r="AD536" s="17">
        <f>AA536*$AA$2</f>
        <v>1040.8008336106068</v>
      </c>
    </row>
    <row r="537" spans="21:30" x14ac:dyDescent="0.25">
      <c r="U537" s="18">
        <v>167.86199999999999</v>
      </c>
      <c r="V537" s="17">
        <v>-45.564</v>
      </c>
      <c r="W537" s="17" t="s">
        <v>639</v>
      </c>
      <c r="X537" s="23">
        <f t="shared" si="36"/>
        <v>45.05424716502494</v>
      </c>
      <c r="Y537" s="101">
        <v>766.8232867487244</v>
      </c>
      <c r="Z537" s="43">
        <f t="shared" si="33"/>
        <v>7.6046816736497751E-3</v>
      </c>
      <c r="AA537" s="29">
        <f t="shared" si="34"/>
        <v>0.17463146685013484</v>
      </c>
      <c r="AB537" s="17">
        <f t="shared" si="35"/>
        <v>567</v>
      </c>
      <c r="AC537" s="23">
        <f>X537</f>
        <v>45.05424716502494</v>
      </c>
      <c r="AD537" s="17">
        <f>AA537*$AA$2</f>
        <v>1112.5770753022091</v>
      </c>
    </row>
    <row r="538" spans="21:30" x14ac:dyDescent="0.25">
      <c r="U538" s="18">
        <v>173.93299999999999</v>
      </c>
      <c r="V538" s="17">
        <v>-41.106000000000002</v>
      </c>
      <c r="W538" s="17" t="s">
        <v>640</v>
      </c>
      <c r="X538" s="23">
        <f t="shared" si="36"/>
        <v>93.953690253410727</v>
      </c>
      <c r="Y538" s="101">
        <v>1599.0918081130505</v>
      </c>
      <c r="Z538" s="43">
        <f t="shared" si="33"/>
        <v>1.3118501299070385E-3</v>
      </c>
      <c r="AA538" s="29">
        <f t="shared" si="34"/>
        <v>7.2454790921142806E-2</v>
      </c>
      <c r="AB538" s="17">
        <f t="shared" si="35"/>
        <v>321</v>
      </c>
      <c r="AC538" s="23">
        <f>X538</f>
        <v>93.953690253410727</v>
      </c>
      <c r="AD538" s="17">
        <f>AA538*$AA$2</f>
        <v>461.6094729586008</v>
      </c>
    </row>
    <row r="539" spans="21:30" x14ac:dyDescent="0.25">
      <c r="U539" s="18">
        <v>169.071</v>
      </c>
      <c r="V539" s="17">
        <v>-46.542999999999999</v>
      </c>
      <c r="W539" s="17" t="s">
        <v>641</v>
      </c>
      <c r="X539" s="23">
        <f t="shared" si="36"/>
        <v>68.271598069253187</v>
      </c>
      <c r="Y539" s="101">
        <v>1161.9825991386892</v>
      </c>
      <c r="Z539" s="43">
        <f t="shared" si="33"/>
        <v>8.2738632297073671E-3</v>
      </c>
      <c r="AA539" s="29">
        <f t="shared" si="34"/>
        <v>0.18217336138726906</v>
      </c>
      <c r="AB539" s="17">
        <f t="shared" si="35"/>
        <v>591</v>
      </c>
      <c r="AC539" s="23">
        <f>X539</f>
        <v>68.271598069253187</v>
      </c>
      <c r="AD539" s="17">
        <f>AA539*$AA$2</f>
        <v>1160.6264853982912</v>
      </c>
    </row>
    <row r="540" spans="21:30" x14ac:dyDescent="0.25">
      <c r="U540" s="18">
        <v>168.66300000000001</v>
      </c>
      <c r="V540" s="17">
        <v>-45.036999999999999</v>
      </c>
      <c r="W540" s="17" t="s">
        <v>642</v>
      </c>
      <c r="X540" s="23">
        <f t="shared" si="36"/>
        <v>35.080652680538265</v>
      </c>
      <c r="Y540" s="101">
        <v>597.0727086227613</v>
      </c>
      <c r="Z540" s="43">
        <f t="shared" si="33"/>
        <v>6.5121415712155297E-3</v>
      </c>
      <c r="AA540" s="29">
        <f t="shared" si="34"/>
        <v>0.16157136961701196</v>
      </c>
      <c r="AB540" s="17">
        <f t="shared" si="35"/>
        <v>535</v>
      </c>
      <c r="AC540" s="23">
        <f>X540</f>
        <v>35.080652680538265</v>
      </c>
      <c r="AD540" s="17">
        <f>AA540*$AA$2</f>
        <v>1029.3711958299832</v>
      </c>
    </row>
    <row r="541" spans="21:30" x14ac:dyDescent="0.25">
      <c r="U541" s="18">
        <v>168.73500000000001</v>
      </c>
      <c r="V541" s="17">
        <v>-45.024000000000001</v>
      </c>
      <c r="W541" s="17" t="s">
        <v>643</v>
      </c>
      <c r="X541" s="23">
        <f t="shared" si="36"/>
        <v>25.089682331981297</v>
      </c>
      <c r="Y541" s="101">
        <v>427.02639329032166</v>
      </c>
      <c r="Z541" s="43">
        <f t="shared" si="33"/>
        <v>6.4590530440291711E-3</v>
      </c>
      <c r="AA541" s="29">
        <f t="shared" si="34"/>
        <v>0.1609100072042973</v>
      </c>
      <c r="AB541" s="17">
        <f t="shared" si="35"/>
        <v>533</v>
      </c>
      <c r="AC541" s="23">
        <f>X541</f>
        <v>25.089682331981297</v>
      </c>
      <c r="AD541" s="17">
        <f>AA541*$AA$2</f>
        <v>1025.157655898578</v>
      </c>
    </row>
    <row r="542" spans="21:30" x14ac:dyDescent="0.25">
      <c r="U542" s="18">
        <v>169.44800000000001</v>
      </c>
      <c r="V542" s="17">
        <v>-45.78</v>
      </c>
      <c r="W542" s="17" t="s">
        <v>644</v>
      </c>
      <c r="X542" s="23">
        <f t="shared" si="36"/>
        <v>36.473073634692767</v>
      </c>
      <c r="Y542" s="101">
        <v>620.77171326247094</v>
      </c>
      <c r="Z542" s="43">
        <f t="shared" si="33"/>
        <v>7.0571982537169535E-3</v>
      </c>
      <c r="AA542" s="29">
        <f t="shared" si="34"/>
        <v>0.16821251288173222</v>
      </c>
      <c r="AB542" s="17">
        <f t="shared" si="35"/>
        <v>548</v>
      </c>
      <c r="AC542" s="23">
        <f>X542</f>
        <v>36.473073634692767</v>
      </c>
      <c r="AD542" s="17">
        <f>AA542*$AA$2</f>
        <v>1071.6819195695159</v>
      </c>
    </row>
    <row r="543" spans="21:30" x14ac:dyDescent="0.25">
      <c r="U543" s="18">
        <v>171.73259999999999</v>
      </c>
      <c r="V543" s="17">
        <v>-43.608600000000003</v>
      </c>
      <c r="W543" s="17" t="s">
        <v>645</v>
      </c>
      <c r="X543" s="23">
        <f t="shared" si="36"/>
        <v>31.14689861024274</v>
      </c>
      <c r="Y543" s="101">
        <v>530.12021434633141</v>
      </c>
      <c r="Z543" s="43">
        <f t="shared" si="33"/>
        <v>3.7252767797988713E-3</v>
      </c>
      <c r="AA543" s="29">
        <f t="shared" si="34"/>
        <v>0.12214600915885314</v>
      </c>
      <c r="AB543" s="17">
        <f t="shared" si="35"/>
        <v>452</v>
      </c>
      <c r="AC543" s="23">
        <f>X543</f>
        <v>31.14689861024274</v>
      </c>
      <c r="AD543" s="17">
        <f>AA543*$AA$2</f>
        <v>778.19222435105337</v>
      </c>
    </row>
    <row r="544" spans="21:30" x14ac:dyDescent="0.25">
      <c r="U544" s="18">
        <v>171.86</v>
      </c>
      <c r="V544" s="17">
        <v>-42.116999999999997</v>
      </c>
      <c r="W544" s="17" t="s">
        <v>646</v>
      </c>
      <c r="X544" s="23">
        <f t="shared" si="36"/>
        <v>99.681453603056752</v>
      </c>
      <c r="Y544" s="101">
        <v>1696.5783403240259</v>
      </c>
      <c r="Z544" s="43">
        <f t="shared" si="33"/>
        <v>2.3732123243723219E-3</v>
      </c>
      <c r="AA544" s="29">
        <f t="shared" si="34"/>
        <v>9.7469832935923983E-2</v>
      </c>
      <c r="AB544" s="17">
        <f t="shared" si="35"/>
        <v>401</v>
      </c>
      <c r="AC544" s="23">
        <f>X544</f>
        <v>99.681453603056752</v>
      </c>
      <c r="AD544" s="17">
        <f>AA544*$AA$2</f>
        <v>620.98030563477175</v>
      </c>
    </row>
    <row r="545" spans="21:30" x14ac:dyDescent="0.25">
      <c r="U545" s="18">
        <v>169.83799999999999</v>
      </c>
      <c r="V545" s="17">
        <v>-44.369</v>
      </c>
      <c r="W545" s="17" t="s">
        <v>647</v>
      </c>
      <c r="X545" s="23">
        <f t="shared" si="36"/>
        <v>30.658859810918013</v>
      </c>
      <c r="Y545" s="101">
        <v>521.81379398182457</v>
      </c>
      <c r="Z545" s="43">
        <f t="shared" si="33"/>
        <v>5.1854064437490913E-3</v>
      </c>
      <c r="AA545" s="29">
        <f t="shared" si="34"/>
        <v>0.14414429058579437</v>
      </c>
      <c r="AB545" s="17">
        <f t="shared" si="35"/>
        <v>502</v>
      </c>
      <c r="AC545" s="23">
        <f>X545</f>
        <v>30.658859810918013</v>
      </c>
      <c r="AD545" s="17">
        <f>AA545*$AA$2</f>
        <v>918.34327532209591</v>
      </c>
    </row>
    <row r="546" spans="21:30" x14ac:dyDescent="0.25">
      <c r="U546" s="18">
        <v>172.88499999999999</v>
      </c>
      <c r="V546" s="17">
        <v>-42.719000000000001</v>
      </c>
      <c r="W546" s="17" t="s">
        <v>648</v>
      </c>
      <c r="X546" s="23">
        <f t="shared" si="36"/>
        <v>22.725948838593755</v>
      </c>
      <c r="Y546" s="101">
        <v>386.79564923286569</v>
      </c>
      <c r="Z546" s="43">
        <f t="shared" si="33"/>
        <v>2.6435755504660313E-3</v>
      </c>
      <c r="AA546" s="29">
        <f t="shared" si="34"/>
        <v>0.10287678722943959</v>
      </c>
      <c r="AB546" s="17">
        <f t="shared" si="35"/>
        <v>412</v>
      </c>
      <c r="AC546" s="23">
        <f>X546</f>
        <v>22.725948838593755</v>
      </c>
      <c r="AD546" s="17">
        <f>AA546*$AA$2</f>
        <v>655.42801143875965</v>
      </c>
    </row>
    <row r="547" spans="21:30" x14ac:dyDescent="0.25">
      <c r="U547" s="18">
        <v>173.261</v>
      </c>
      <c r="V547" s="17">
        <v>-41.359000000000002</v>
      </c>
      <c r="W547" s="17" t="s">
        <v>649</v>
      </c>
      <c r="X547" s="23">
        <f t="shared" si="36"/>
        <v>66.138292422580861</v>
      </c>
      <c r="Y547" s="101">
        <v>1125.6737370323262</v>
      </c>
      <c r="Z547" s="43">
        <f t="shared" si="33"/>
        <v>1.54745835746889E-3</v>
      </c>
      <c r="AA547" s="29">
        <f t="shared" si="34"/>
        <v>7.8695799786736326E-2</v>
      </c>
      <c r="AB547" s="17">
        <f t="shared" si="35"/>
        <v>358</v>
      </c>
      <c r="AC547" s="23">
        <f>X547</f>
        <v>66.138292422580861</v>
      </c>
      <c r="AD547" s="17">
        <f>AA547*$AA$2</f>
        <v>501.37094044129714</v>
      </c>
    </row>
    <row r="548" spans="21:30" x14ac:dyDescent="0.25">
      <c r="U548" s="18">
        <v>168.31399999999999</v>
      </c>
      <c r="V548" s="17">
        <v>-44.75</v>
      </c>
      <c r="W548" s="17" t="s">
        <v>650</v>
      </c>
      <c r="X548" s="23">
        <f t="shared" si="36"/>
        <v>130.02745672362425</v>
      </c>
      <c r="Y548" s="101">
        <v>2213.0673134360845</v>
      </c>
      <c r="Z548" s="43">
        <f t="shared" si="33"/>
        <v>6.3661382531135279E-3</v>
      </c>
      <c r="AA548" s="29">
        <f t="shared" si="34"/>
        <v>0.15974596768616528</v>
      </c>
      <c r="AB548" s="17">
        <f t="shared" si="35"/>
        <v>529</v>
      </c>
      <c r="AC548" s="23">
        <f>X548</f>
        <v>130.02745672362425</v>
      </c>
      <c r="AD548" s="17">
        <f>AA548*$AA$2</f>
        <v>1017.7415601285589</v>
      </c>
    </row>
    <row r="549" spans="21:30" x14ac:dyDescent="0.25">
      <c r="U549" s="18">
        <v>169.31399999999999</v>
      </c>
      <c r="V549" s="17">
        <v>-45.542999999999999</v>
      </c>
      <c r="W549" s="17" t="s">
        <v>651</v>
      </c>
      <c r="X549" s="23">
        <f t="shared" si="36"/>
        <v>20.020270735648833</v>
      </c>
      <c r="Y549" s="101">
        <v>340.74500792074309</v>
      </c>
      <c r="Z549" s="43">
        <f t="shared" si="33"/>
        <v>6.8127846726939809E-3</v>
      </c>
      <c r="AA549" s="29">
        <f t="shared" si="34"/>
        <v>0.16526720763655015</v>
      </c>
      <c r="AB549" s="17">
        <f t="shared" si="35"/>
        <v>542</v>
      </c>
      <c r="AC549" s="23">
        <f>X549</f>
        <v>20.020270735648833</v>
      </c>
      <c r="AD549" s="17">
        <f>AA549*$AA$2</f>
        <v>1052.917379852461</v>
      </c>
    </row>
    <row r="550" spans="21:30" x14ac:dyDescent="0.25">
      <c r="U550" s="18">
        <v>169.39099999999999</v>
      </c>
      <c r="V550" s="17">
        <v>-45.542999999999999</v>
      </c>
      <c r="W550" s="17" t="s">
        <v>652</v>
      </c>
      <c r="X550" s="23">
        <f t="shared" si="36"/>
        <v>20.846967259211898</v>
      </c>
      <c r="Y550" s="101">
        <v>354.8153827517865</v>
      </c>
      <c r="Z550" s="43">
        <f t="shared" si="33"/>
        <v>6.77718128790102E-3</v>
      </c>
      <c r="AA550" s="29">
        <f t="shared" si="34"/>
        <v>0.16483381850096585</v>
      </c>
      <c r="AB550" s="17">
        <f t="shared" si="35"/>
        <v>540</v>
      </c>
      <c r="AC550" s="23">
        <f>X550</f>
        <v>20.846967259211898</v>
      </c>
      <c r="AD550" s="17">
        <f>AA550*$AA$2</f>
        <v>1050.1562576696533</v>
      </c>
    </row>
    <row r="551" spans="21:30" x14ac:dyDescent="0.25">
      <c r="U551" s="18">
        <v>173.489</v>
      </c>
      <c r="V551" s="17">
        <v>-42.375999999999998</v>
      </c>
      <c r="W551" s="17" t="s">
        <v>653</v>
      </c>
      <c r="X551" s="23">
        <f t="shared" si="36"/>
        <v>38.497273983748116</v>
      </c>
      <c r="Y551" s="101">
        <v>655.22360320339294</v>
      </c>
      <c r="Z551" s="43">
        <f t="shared" si="33"/>
        <v>2.268618530841949E-3</v>
      </c>
      <c r="AA551" s="29">
        <f t="shared" si="34"/>
        <v>9.5296089172795292E-2</v>
      </c>
      <c r="AB551" s="17">
        <f t="shared" si="35"/>
        <v>399</v>
      </c>
      <c r="AC551" s="23">
        <f>X551</f>
        <v>38.497273983748116</v>
      </c>
      <c r="AD551" s="17">
        <f>AA551*$AA$2</f>
        <v>607.13138411987882</v>
      </c>
    </row>
    <row r="552" spans="21:30" x14ac:dyDescent="0.25">
      <c r="U552" s="18">
        <v>174.14930000000001</v>
      </c>
      <c r="V552" s="17">
        <v>-41.616300000000003</v>
      </c>
      <c r="W552" s="17" t="s">
        <v>654</v>
      </c>
      <c r="X552" s="23">
        <f t="shared" si="36"/>
        <v>19.74381244615633</v>
      </c>
      <c r="Y552" s="101">
        <v>336.03968783358073</v>
      </c>
      <c r="Z552" s="43">
        <f t="shared" si="33"/>
        <v>1.6348919263826599E-3</v>
      </c>
      <c r="AA552" s="29">
        <f t="shared" si="34"/>
        <v>8.0889644856855999E-2</v>
      </c>
      <c r="AB552" s="17">
        <f t="shared" si="35"/>
        <v>367</v>
      </c>
      <c r="AC552" s="23">
        <f>X552</f>
        <v>19.74381244615633</v>
      </c>
      <c r="AD552" s="17">
        <f>AA552*$AA$2</f>
        <v>515.34792738302963</v>
      </c>
    </row>
    <row r="553" spans="21:30" x14ac:dyDescent="0.25">
      <c r="U553" s="18">
        <v>173.82599999999999</v>
      </c>
      <c r="V553" s="17">
        <v>-41.536000000000001</v>
      </c>
      <c r="W553" s="17" t="s">
        <v>655</v>
      </c>
      <c r="X553" s="23">
        <f t="shared" si="36"/>
        <v>26.711684469007636</v>
      </c>
      <c r="Y553" s="101">
        <v>454.63286966250996</v>
      </c>
      <c r="Z553" s="43">
        <f t="shared" si="33"/>
        <v>1.6026823949750293E-3</v>
      </c>
      <c r="AA553" s="29">
        <f t="shared" si="34"/>
        <v>8.0088434234394837E-2</v>
      </c>
      <c r="AB553" s="17">
        <f t="shared" si="35"/>
        <v>363</v>
      </c>
      <c r="AC553" s="23">
        <f>X553</f>
        <v>26.711684469007636</v>
      </c>
      <c r="AD553" s="17">
        <f>AA553*$AA$2</f>
        <v>510.24341450732953</v>
      </c>
    </row>
    <row r="554" spans="21:30" x14ac:dyDescent="0.25">
      <c r="U554" s="18">
        <v>168.733</v>
      </c>
      <c r="V554" s="17">
        <v>-44.744999999999997</v>
      </c>
      <c r="W554" s="17" t="s">
        <v>656</v>
      </c>
      <c r="X554" s="23">
        <f t="shared" si="36"/>
        <v>43.77288302155214</v>
      </c>
      <c r="Y554" s="101">
        <v>745.01446902681744</v>
      </c>
      <c r="Z554" s="43">
        <f t="shared" si="33"/>
        <v>6.1341010115844082E-3</v>
      </c>
      <c r="AA554" s="29">
        <f t="shared" si="34"/>
        <v>0.15680158934424948</v>
      </c>
      <c r="AB554" s="17">
        <f t="shared" si="35"/>
        <v>523</v>
      </c>
      <c r="AC554" s="23">
        <f>X554</f>
        <v>43.77288302155214</v>
      </c>
      <c r="AD554" s="17">
        <f>AA554*$AA$2</f>
        <v>998.9829257122135</v>
      </c>
    </row>
    <row r="555" spans="21:30" x14ac:dyDescent="0.25">
      <c r="U555" s="18">
        <v>171.24799999999999</v>
      </c>
      <c r="V555" s="17">
        <v>-44.375</v>
      </c>
      <c r="W555" s="17" t="s">
        <v>657</v>
      </c>
      <c r="X555" s="23">
        <f t="shared" si="36"/>
        <v>19.798111316306287</v>
      </c>
      <c r="Y555" s="101">
        <v>336.96385460353298</v>
      </c>
      <c r="Z555" s="43">
        <f t="shared" si="33"/>
        <v>4.67206249938182E-3</v>
      </c>
      <c r="AA555" s="29">
        <f t="shared" si="34"/>
        <v>0.13681164775340068</v>
      </c>
      <c r="AB555" s="17">
        <f t="shared" si="35"/>
        <v>490</v>
      </c>
      <c r="AC555" s="23">
        <f>X555</f>
        <v>19.798111316306287</v>
      </c>
      <c r="AD555" s="17">
        <f>AA555*$AA$2</f>
        <v>871.62700783691571</v>
      </c>
    </row>
    <row r="556" spans="21:30" x14ac:dyDescent="0.25">
      <c r="U556" s="18">
        <v>171.917</v>
      </c>
      <c r="V556" s="17">
        <v>-43.76</v>
      </c>
      <c r="W556" s="17" t="s">
        <v>658</v>
      </c>
      <c r="X556" s="23">
        <f t="shared" si="36"/>
        <v>24.553875839448203</v>
      </c>
      <c r="Y556" s="101">
        <v>417.90696678740841</v>
      </c>
      <c r="Z556" s="43">
        <f t="shared" si="33"/>
        <v>3.8298533907339663E-3</v>
      </c>
      <c r="AA556" s="29">
        <f t="shared" si="34"/>
        <v>0.12385075956377865</v>
      </c>
      <c r="AB556" s="17">
        <f t="shared" si="35"/>
        <v>459</v>
      </c>
      <c r="AC556" s="23">
        <f>X556</f>
        <v>24.553875839448203</v>
      </c>
      <c r="AD556" s="17">
        <f>AA556*$AA$2</f>
        <v>789.05318918083378</v>
      </c>
    </row>
    <row r="557" spans="21:30" x14ac:dyDescent="0.25">
      <c r="U557" s="18">
        <v>173.30500000000001</v>
      </c>
      <c r="V557" s="17">
        <v>-42.747999999999998</v>
      </c>
      <c r="W557" s="17" t="s">
        <v>659</v>
      </c>
      <c r="X557" s="23">
        <f t="shared" si="36"/>
        <v>30.285333049394904</v>
      </c>
      <c r="Y557" s="101">
        <v>515.45636850070127</v>
      </c>
      <c r="Z557" s="43">
        <f t="shared" si="33"/>
        <v>2.6052209106726984E-3</v>
      </c>
      <c r="AA557" s="29">
        <f t="shared" si="34"/>
        <v>0.10212710612620138</v>
      </c>
      <c r="AB557" s="17">
        <f t="shared" si="35"/>
        <v>410</v>
      </c>
      <c r="AC557" s="23">
        <f>X557</f>
        <v>30.285333049394904</v>
      </c>
      <c r="AD557" s="17">
        <f>AA557*$AA$2</f>
        <v>650.65179313002898</v>
      </c>
    </row>
    <row r="558" spans="21:30" x14ac:dyDescent="0.25">
      <c r="U558" s="18">
        <v>171.48339999999999</v>
      </c>
      <c r="V558" s="17">
        <v>-43.689799999999998</v>
      </c>
      <c r="W558" s="17" t="s">
        <v>660</v>
      </c>
      <c r="X558" s="23">
        <f t="shared" si="36"/>
        <v>32.353090480597352</v>
      </c>
      <c r="Y558" s="101">
        <v>550.64959997976689</v>
      </c>
      <c r="Z558" s="43">
        <f t="shared" si="33"/>
        <v>3.8763444722165388E-3</v>
      </c>
      <c r="AA558" s="29">
        <f t="shared" si="34"/>
        <v>0.12460118033333782</v>
      </c>
      <c r="AB558" s="17">
        <f t="shared" si="35"/>
        <v>462</v>
      </c>
      <c r="AC558" s="23">
        <f>X558</f>
        <v>32.353090480597352</v>
      </c>
      <c r="AD558" s="17">
        <f>AA558*$AA$2</f>
        <v>793.8341199036953</v>
      </c>
    </row>
    <row r="559" spans="21:30" x14ac:dyDescent="0.25">
      <c r="U559" s="18">
        <v>172.18100000000001</v>
      </c>
      <c r="V559" s="17">
        <v>-42.335999999999999</v>
      </c>
      <c r="W559" s="17" t="s">
        <v>661</v>
      </c>
      <c r="X559" s="23">
        <f t="shared" si="36"/>
        <v>137.81238775741079</v>
      </c>
      <c r="Y559" s="101">
        <v>2345.5668396311316</v>
      </c>
      <c r="Z559" s="43">
        <f t="shared" si="33"/>
        <v>2.4658354157082361E-3</v>
      </c>
      <c r="AA559" s="29">
        <f t="shared" si="34"/>
        <v>9.93552186212351E-2</v>
      </c>
      <c r="AB559" s="17">
        <f t="shared" si="35"/>
        <v>404</v>
      </c>
      <c r="AC559" s="23">
        <f>X559</f>
        <v>137.81238775741079</v>
      </c>
      <c r="AD559" s="17">
        <f>AA559*$AA$2</f>
        <v>632.99209783588879</v>
      </c>
    </row>
    <row r="560" spans="21:30" x14ac:dyDescent="0.25">
      <c r="U560" s="18">
        <v>172.25</v>
      </c>
      <c r="V560" s="17">
        <v>-42.063000000000002</v>
      </c>
      <c r="W560" s="17" t="s">
        <v>662</v>
      </c>
      <c r="X560" s="23">
        <f t="shared" si="36"/>
        <v>100.88738761360064</v>
      </c>
      <c r="Y560" s="101">
        <v>1717.1033371834828</v>
      </c>
      <c r="Z560" s="43">
        <f t="shared" si="33"/>
        <v>2.2355675132453168E-3</v>
      </c>
      <c r="AA560" s="29">
        <f t="shared" si="34"/>
        <v>9.4598846147048721E-2</v>
      </c>
      <c r="AB560" s="17">
        <f t="shared" si="35"/>
        <v>397</v>
      </c>
      <c r="AC560" s="23">
        <f>X560</f>
        <v>100.88738761360064</v>
      </c>
      <c r="AD560" s="17">
        <f>AA560*$AA$2</f>
        <v>602.68924880284737</v>
      </c>
    </row>
    <row r="561" spans="21:30" x14ac:dyDescent="0.25">
      <c r="U561" s="18">
        <v>171.45150000000001</v>
      </c>
      <c r="V561" s="17">
        <v>-43.647599999999997</v>
      </c>
      <c r="W561" s="17" t="s">
        <v>663</v>
      </c>
      <c r="X561" s="23">
        <f t="shared" si="36"/>
        <v>47.700471036533358</v>
      </c>
      <c r="Y561" s="101">
        <v>811.86201704179769</v>
      </c>
      <c r="Z561" s="43">
        <f t="shared" si="33"/>
        <v>3.8432871924402373E-3</v>
      </c>
      <c r="AA561" s="29">
        <f t="shared" si="34"/>
        <v>0.12406806081278177</v>
      </c>
      <c r="AB561" s="17">
        <f t="shared" si="35"/>
        <v>460</v>
      </c>
      <c r="AC561" s="23">
        <f>X561</f>
        <v>47.700471036533358</v>
      </c>
      <c r="AD561" s="17">
        <f>AA561*$AA$2</f>
        <v>790.43761543823268</v>
      </c>
    </row>
    <row r="562" spans="21:30" x14ac:dyDescent="0.25">
      <c r="U562" s="18">
        <v>168.1285</v>
      </c>
      <c r="V562" s="17">
        <v>-46.900500000000001</v>
      </c>
      <c r="W562" s="17" t="s">
        <v>664</v>
      </c>
      <c r="X562" s="23">
        <f t="shared" si="36"/>
        <v>75.333897429573724</v>
      </c>
      <c r="Y562" s="101">
        <v>1282.1829342513447</v>
      </c>
      <c r="Z562" s="43">
        <f t="shared" si="33"/>
        <v>9.2750209827398046E-3</v>
      </c>
      <c r="AA562" s="29">
        <f t="shared" si="34"/>
        <v>0.19291281989399126</v>
      </c>
      <c r="AB562" s="17">
        <f t="shared" si="35"/>
        <v>600</v>
      </c>
      <c r="AC562" s="23">
        <f>X562</f>
        <v>75.333897429573724</v>
      </c>
      <c r="AD562" s="17">
        <f>AA562*$AA$2</f>
        <v>1229.0475755446182</v>
      </c>
    </row>
    <row r="563" spans="21:30" x14ac:dyDescent="0.25">
      <c r="U563" s="18">
        <v>169.25700000000001</v>
      </c>
      <c r="V563" s="17">
        <v>-45.944000000000003</v>
      </c>
      <c r="W563" s="17" t="s">
        <v>665</v>
      </c>
      <c r="X563" s="23">
        <f t="shared" si="36"/>
        <v>35.432652759318941</v>
      </c>
      <c r="Y563" s="101">
        <v>603.06374996360842</v>
      </c>
      <c r="Z563" s="43">
        <f t="shared" si="33"/>
        <v>7.3615995054868918E-3</v>
      </c>
      <c r="AA563" s="29">
        <f t="shared" si="34"/>
        <v>0.17181076973761888</v>
      </c>
      <c r="AB563" s="17">
        <f t="shared" si="35"/>
        <v>554</v>
      </c>
      <c r="AC563" s="23">
        <f>X563</f>
        <v>35.432652759318941</v>
      </c>
      <c r="AD563" s="17">
        <f>AA563*$AA$2</f>
        <v>1094.6064139983698</v>
      </c>
    </row>
    <row r="564" spans="21:30" x14ac:dyDescent="0.25">
      <c r="U564" s="18">
        <v>169.44390000000001</v>
      </c>
      <c r="V564" s="17">
        <v>-46.5762</v>
      </c>
      <c r="W564" s="17" t="s">
        <v>666</v>
      </c>
      <c r="X564" s="23">
        <f t="shared" si="36"/>
        <v>58.798397351178934</v>
      </c>
      <c r="Y564" s="101">
        <v>1000.7487229170654</v>
      </c>
      <c r="Z564" s="43">
        <f t="shared" si="33"/>
        <v>8.148927709144849E-3</v>
      </c>
      <c r="AA564" s="29">
        <f t="shared" si="34"/>
        <v>0.18078893134796295</v>
      </c>
      <c r="AB564" s="17">
        <f t="shared" si="35"/>
        <v>587</v>
      </c>
      <c r="AC564" s="23">
        <f>X564</f>
        <v>58.798397351178934</v>
      </c>
      <c r="AD564" s="17">
        <f>AA564*$AA$2</f>
        <v>1151.8062816178719</v>
      </c>
    </row>
    <row r="565" spans="21:30" x14ac:dyDescent="0.25">
      <c r="U565" s="18">
        <v>167.83</v>
      </c>
      <c r="V565" s="17">
        <v>-45.192</v>
      </c>
      <c r="W565" s="17" t="s">
        <v>667</v>
      </c>
      <c r="X565" s="23">
        <f t="shared" si="36"/>
        <v>60.308767888856835</v>
      </c>
      <c r="Y565" s="101">
        <v>1026.4552294683433</v>
      </c>
      <c r="Z565" s="43">
        <f t="shared" si="33"/>
        <v>7.1646017927875002E-3</v>
      </c>
      <c r="AA565" s="29">
        <f t="shared" si="34"/>
        <v>0.16949074291018454</v>
      </c>
      <c r="AB565" s="17">
        <f t="shared" si="35"/>
        <v>551</v>
      </c>
      <c r="AC565" s="23">
        <f>X565</f>
        <v>60.308767888856835</v>
      </c>
      <c r="AD565" s="17">
        <f>AA565*$AA$2</f>
        <v>1079.8255230807856</v>
      </c>
    </row>
    <row r="566" spans="21:30" x14ac:dyDescent="0.25">
      <c r="U566" s="18">
        <v>167.71799999999999</v>
      </c>
      <c r="V566" s="17">
        <v>-45.426000000000002</v>
      </c>
      <c r="W566" s="17" t="s">
        <v>668</v>
      </c>
      <c r="X566" s="23">
        <f t="shared" si="36"/>
        <v>50.980378422920012</v>
      </c>
      <c r="Y566" s="101">
        <v>867.68604075809856</v>
      </c>
      <c r="Z566" s="43">
        <f t="shared" si="33"/>
        <v>7.5177704387501942E-3</v>
      </c>
      <c r="AA566" s="29">
        <f t="shared" si="34"/>
        <v>0.17362816934579828</v>
      </c>
      <c r="AB566" s="17">
        <f t="shared" si="35"/>
        <v>559</v>
      </c>
      <c r="AC566" s="23">
        <f>X566</f>
        <v>50.980378422920012</v>
      </c>
      <c r="AD566" s="17">
        <f>AA566*$AA$2</f>
        <v>1106.1850669020807</v>
      </c>
    </row>
    <row r="567" spans="21:30" x14ac:dyDescent="0.25">
      <c r="U567" s="18">
        <v>167.81399999999999</v>
      </c>
      <c r="V567" s="17">
        <v>-45.417000000000002</v>
      </c>
      <c r="W567" s="17" t="s">
        <v>669</v>
      </c>
      <c r="X567" s="23">
        <f t="shared" si="36"/>
        <v>48.084484489773125</v>
      </c>
      <c r="Y567" s="101">
        <v>818.39792601593854</v>
      </c>
      <c r="Z567" s="43">
        <f t="shared" si="33"/>
        <v>7.4492049784695216E-3</v>
      </c>
      <c r="AA567" s="29">
        <f t="shared" si="34"/>
        <v>0.17283258608998428</v>
      </c>
      <c r="AB567" s="17">
        <f t="shared" si="35"/>
        <v>558</v>
      </c>
      <c r="AC567" s="23">
        <f>X567</f>
        <v>48.084484489773125</v>
      </c>
      <c r="AD567" s="17">
        <f>AA567*$AA$2</f>
        <v>1101.1164059792898</v>
      </c>
    </row>
    <row r="568" spans="21:30" x14ac:dyDescent="0.25">
      <c r="U568" s="18">
        <v>167.875</v>
      </c>
      <c r="V568" s="17">
        <v>-45.395000000000003</v>
      </c>
      <c r="W568" s="17" t="s">
        <v>670</v>
      </c>
      <c r="X568" s="23">
        <f t="shared" si="36"/>
        <v>46.006309838241435</v>
      </c>
      <c r="Y568" s="101">
        <v>783.02739344686927</v>
      </c>
      <c r="Z568" s="43">
        <f t="shared" si="33"/>
        <v>7.3858840111488688E-3</v>
      </c>
      <c r="AA568" s="29">
        <f t="shared" si="34"/>
        <v>0.17209462213866897</v>
      </c>
      <c r="AB568" s="17">
        <f t="shared" si="35"/>
        <v>555</v>
      </c>
      <c r="AC568" s="23">
        <f>X568</f>
        <v>46.006309838241435</v>
      </c>
      <c r="AD568" s="17">
        <f>AA568*$AA$2</f>
        <v>1096.41483764546</v>
      </c>
    </row>
    <row r="569" spans="21:30" x14ac:dyDescent="0.25">
      <c r="U569" s="18">
        <v>169.65899999999999</v>
      </c>
      <c r="V569" s="17">
        <v>-46.223999999999997</v>
      </c>
      <c r="W569" s="17" t="s">
        <v>671</v>
      </c>
      <c r="X569" s="23">
        <f t="shared" si="36"/>
        <v>30.244477806247694</v>
      </c>
      <c r="Y569" s="101">
        <v>514.76101226233573</v>
      </c>
      <c r="Z569" s="43">
        <f t="shared" si="33"/>
        <v>7.5604320993232239E-3</v>
      </c>
      <c r="AA569" s="29">
        <f t="shared" si="34"/>
        <v>0.17412136778924114</v>
      </c>
      <c r="AB569" s="17">
        <f t="shared" si="35"/>
        <v>564</v>
      </c>
      <c r="AC569" s="23">
        <f>X569</f>
        <v>30.244477806247694</v>
      </c>
      <c r="AD569" s="17">
        <f>AA569*$AA$2</f>
        <v>1109.3272341852553</v>
      </c>
    </row>
    <row r="570" spans="21:30" x14ac:dyDescent="0.25">
      <c r="U570" s="18">
        <v>170.73099999999999</v>
      </c>
      <c r="V570" s="17">
        <v>-44.215000000000003</v>
      </c>
      <c r="W570" s="17" t="s">
        <v>672</v>
      </c>
      <c r="X570" s="23">
        <f t="shared" si="36"/>
        <v>29.369897308477427</v>
      </c>
      <c r="Y570" s="101">
        <v>499.87565219028579</v>
      </c>
      <c r="Z570" s="43">
        <f t="shared" si="33"/>
        <v>4.6675476581866295E-3</v>
      </c>
      <c r="AA570" s="29">
        <f t="shared" si="34"/>
        <v>0.13674542465055861</v>
      </c>
      <c r="AB570" s="17">
        <f t="shared" si="35"/>
        <v>489</v>
      </c>
      <c r="AC570" s="23">
        <f>X570</f>
        <v>29.369897308477427</v>
      </c>
      <c r="AD570" s="17">
        <f>AA570*$AA$2</f>
        <v>871.20510044870889</v>
      </c>
    </row>
    <row r="571" spans="21:30" x14ac:dyDescent="0.25">
      <c r="U571" s="18">
        <v>171.988</v>
      </c>
      <c r="V571" s="17">
        <v>-43.69</v>
      </c>
      <c r="W571" s="17" t="s">
        <v>673</v>
      </c>
      <c r="X571" s="23">
        <f t="shared" si="36"/>
        <v>22.768328587382452</v>
      </c>
      <c r="Y571" s="101">
        <v>387.51695255724934</v>
      </c>
      <c r="Z571" s="43">
        <f t="shared" si="33"/>
        <v>3.7411252094859079E-3</v>
      </c>
      <c r="AA571" s="29">
        <f t="shared" si="34"/>
        <v>0.12240588024775688</v>
      </c>
      <c r="AB571" s="17">
        <f t="shared" si="35"/>
        <v>453</v>
      </c>
      <c r="AC571" s="23">
        <f>X571</f>
        <v>22.768328587382452</v>
      </c>
      <c r="AD571" s="17">
        <f>AA571*$AA$2</f>
        <v>779.8478630584591</v>
      </c>
    </row>
    <row r="572" spans="21:30" x14ac:dyDescent="0.25">
      <c r="U572" s="18">
        <v>168.76499999999999</v>
      </c>
      <c r="V572" s="17">
        <v>-46.186</v>
      </c>
      <c r="W572" s="17" t="s">
        <v>674</v>
      </c>
      <c r="X572" s="23">
        <f t="shared" si="36"/>
        <v>47.305737635707281</v>
      </c>
      <c r="Y572" s="101">
        <v>805.14365455973791</v>
      </c>
      <c r="Z572" s="43">
        <f t="shared" si="33"/>
        <v>7.9273358117880142E-3</v>
      </c>
      <c r="AA572" s="29">
        <f t="shared" si="34"/>
        <v>0.17830728959995337</v>
      </c>
      <c r="AB572" s="17">
        <f t="shared" si="35"/>
        <v>577</v>
      </c>
      <c r="AC572" s="23">
        <f>X572</f>
        <v>47.305737635707281</v>
      </c>
      <c r="AD572" s="17">
        <f>AA572*$AA$2</f>
        <v>1135.9957420413029</v>
      </c>
    </row>
    <row r="573" spans="21:30" x14ac:dyDescent="0.25">
      <c r="U573" s="18">
        <v>171.285</v>
      </c>
      <c r="V573" s="17">
        <v>-44.25</v>
      </c>
      <c r="W573" s="17" t="s">
        <v>675</v>
      </c>
      <c r="X573" s="23">
        <f t="shared" si="36"/>
        <v>18.653454388213021</v>
      </c>
      <c r="Y573" s="101">
        <v>317.48179368738562</v>
      </c>
      <c r="Z573" s="43">
        <f t="shared" si="33"/>
        <v>4.5231884027110399E-3</v>
      </c>
      <c r="AA573" s="29">
        <f t="shared" si="34"/>
        <v>0.13461091555847574</v>
      </c>
      <c r="AB573" s="17">
        <f t="shared" si="35"/>
        <v>482</v>
      </c>
      <c r="AC573" s="23">
        <f>X573</f>
        <v>18.653454388213021</v>
      </c>
      <c r="AD573" s="17">
        <f>AA573*$AA$2</f>
        <v>857.60614302304896</v>
      </c>
    </row>
    <row r="574" spans="21:30" x14ac:dyDescent="0.25">
      <c r="U574" s="18">
        <v>171.398</v>
      </c>
      <c r="V574" s="17">
        <v>-44.11</v>
      </c>
      <c r="W574" s="17" t="s">
        <v>676</v>
      </c>
      <c r="X574" s="23">
        <f t="shared" si="36"/>
        <v>20.571871996602507</v>
      </c>
      <c r="Y574" s="101">
        <v>350.13326138217468</v>
      </c>
      <c r="Z574" s="43">
        <f t="shared" si="33"/>
        <v>4.3379336152118341E-3</v>
      </c>
      <c r="AA574" s="29">
        <f t="shared" si="34"/>
        <v>0.13182140529953948</v>
      </c>
      <c r="AB574" s="17">
        <f t="shared" si="35"/>
        <v>475</v>
      </c>
      <c r="AC574" s="23">
        <f>X574</f>
        <v>20.571871996602507</v>
      </c>
      <c r="AD574" s="17">
        <f>AA574*$AA$2</f>
        <v>839.83417316336602</v>
      </c>
    </row>
    <row r="575" spans="21:30" x14ac:dyDescent="0.25">
      <c r="U575" s="18">
        <v>174.43199999999999</v>
      </c>
      <c r="V575" s="17">
        <v>-41.116</v>
      </c>
      <c r="W575" s="17" t="s">
        <v>677</v>
      </c>
      <c r="X575" s="23">
        <f t="shared" si="36"/>
        <v>23.796899806343323</v>
      </c>
      <c r="Y575" s="101">
        <v>405.02323470396334</v>
      </c>
      <c r="Z575" s="43">
        <f t="shared" si="33"/>
        <v>1.2903716378766209E-3</v>
      </c>
      <c r="AA575" s="29">
        <f t="shared" si="34"/>
        <v>7.1858946271481136E-2</v>
      </c>
      <c r="AB575" s="17">
        <f t="shared" si="35"/>
        <v>313</v>
      </c>
      <c r="AC575" s="23">
        <f>X575</f>
        <v>23.796899806343323</v>
      </c>
      <c r="AD575" s="17">
        <f>AA575*$AA$2</f>
        <v>457.8133466956063</v>
      </c>
    </row>
    <row r="576" spans="21:30" x14ac:dyDescent="0.25">
      <c r="U576" s="18">
        <v>173.98599999999999</v>
      </c>
      <c r="V576" s="17">
        <v>-41.743000000000002</v>
      </c>
      <c r="W576" s="17" t="s">
        <v>678</v>
      </c>
      <c r="X576" s="23">
        <f t="shared" si="36"/>
        <v>26.141683663935886</v>
      </c>
      <c r="Y576" s="101">
        <v>444.93145596018877</v>
      </c>
      <c r="Z576" s="43">
        <f t="shared" si="33"/>
        <v>1.7355900972804367E-3</v>
      </c>
      <c r="AA576" s="29">
        <f t="shared" si="34"/>
        <v>8.3344948707137753E-2</v>
      </c>
      <c r="AB576" s="17">
        <f t="shared" si="35"/>
        <v>379</v>
      </c>
      <c r="AC576" s="23">
        <f>X576</f>
        <v>26.141683663935886</v>
      </c>
      <c r="AD576" s="17">
        <f>AA576*$AA$2</f>
        <v>530.99066821317467</v>
      </c>
    </row>
    <row r="577" spans="21:30" x14ac:dyDescent="0.25">
      <c r="U577" s="18">
        <v>173.203</v>
      </c>
      <c r="V577" s="17">
        <v>-41.749000000000002</v>
      </c>
      <c r="W577" s="17" t="s">
        <v>679</v>
      </c>
      <c r="X577" s="23">
        <f t="shared" si="36"/>
        <v>51.870966717147105</v>
      </c>
      <c r="Y577" s="101">
        <v>882.84385352584377</v>
      </c>
      <c r="Z577" s="43">
        <f t="shared" si="33"/>
        <v>1.8247540135643522E-3</v>
      </c>
      <c r="AA577" s="29">
        <f t="shared" si="34"/>
        <v>8.5460283268170442E-2</v>
      </c>
      <c r="AB577" s="17">
        <f t="shared" si="35"/>
        <v>383</v>
      </c>
      <c r="AC577" s="23">
        <f>X577</f>
        <v>51.870966717147105</v>
      </c>
      <c r="AD577" s="17">
        <f>AA577*$AA$2</f>
        <v>544.4674647015139</v>
      </c>
    </row>
    <row r="578" spans="21:30" x14ac:dyDescent="0.25">
      <c r="U578" s="18">
        <v>173.33099999999999</v>
      </c>
      <c r="V578" s="17">
        <v>-41.634</v>
      </c>
      <c r="W578" s="17" t="s">
        <v>680</v>
      </c>
      <c r="X578" s="23">
        <f t="shared" si="36"/>
        <v>44.210211030345953</v>
      </c>
      <c r="Y578" s="101">
        <v>752.45779173648805</v>
      </c>
      <c r="Z578" s="43">
        <f t="shared" si="33"/>
        <v>1.7253134098581399E-3</v>
      </c>
      <c r="AA578" s="29">
        <f t="shared" si="34"/>
        <v>8.3097690926970891E-2</v>
      </c>
      <c r="AB578" s="17">
        <f t="shared" si="35"/>
        <v>376</v>
      </c>
      <c r="AC578" s="23">
        <f>X578</f>
        <v>44.210211030345953</v>
      </c>
      <c r="AD578" s="17">
        <f>AA578*$AA$2</f>
        <v>529.41538889573155</v>
      </c>
    </row>
    <row r="579" spans="21:30" x14ac:dyDescent="0.25">
      <c r="U579" s="18">
        <v>171.25649999999999</v>
      </c>
      <c r="V579" s="17">
        <v>-44.396000000000001</v>
      </c>
      <c r="W579" s="17" t="s">
        <v>681</v>
      </c>
      <c r="X579" s="23">
        <f t="shared" si="36"/>
        <v>16.65150625063691</v>
      </c>
      <c r="Y579" s="101">
        <v>283.40863638584023</v>
      </c>
      <c r="Z579" s="43">
        <f t="shared" si="33"/>
        <v>4.6927877693684226E-3</v>
      </c>
      <c r="AA579" s="29">
        <f t="shared" si="34"/>
        <v>0.1371152354760419</v>
      </c>
      <c r="AB579" s="17">
        <f t="shared" si="35"/>
        <v>491</v>
      </c>
      <c r="AC579" s="23">
        <f>X579</f>
        <v>16.65150625063691</v>
      </c>
      <c r="AD579" s="17">
        <f>AA579*$AA$2</f>
        <v>873.56116521786294</v>
      </c>
    </row>
    <row r="580" spans="21:30" x14ac:dyDescent="0.25">
      <c r="U580" s="18">
        <v>174.14500000000001</v>
      </c>
      <c r="V580" s="17">
        <v>-41.021000000000001</v>
      </c>
      <c r="W580" s="17" t="s">
        <v>682</v>
      </c>
      <c r="X580" s="23">
        <f t="shared" si="36"/>
        <v>72.065428340087735</v>
      </c>
      <c r="Y580" s="101">
        <v>1226.5535903482933</v>
      </c>
      <c r="Z580" s="43">
        <f t="shared" si="33"/>
        <v>1.2448510845606254E-3</v>
      </c>
      <c r="AA580" s="29">
        <f t="shared" si="34"/>
        <v>7.0579543189000699E-2</v>
      </c>
      <c r="AB580" s="17">
        <f t="shared" si="35"/>
        <v>306</v>
      </c>
      <c r="AC580" s="23">
        <f>X580</f>
        <v>72.065428340087735</v>
      </c>
      <c r="AD580" s="17">
        <f>AA580*$AA$2</f>
        <v>449.66226965712343</v>
      </c>
    </row>
    <row r="581" spans="21:30" x14ac:dyDescent="0.25">
      <c r="U581" s="18">
        <v>168.376</v>
      </c>
      <c r="V581" s="17">
        <v>-46.587000000000003</v>
      </c>
      <c r="W581" s="17" t="s">
        <v>683</v>
      </c>
      <c r="X581" s="23">
        <f t="shared" si="36"/>
        <v>46.374877254893974</v>
      </c>
      <c r="Y581" s="101">
        <v>789.30041087829545</v>
      </c>
      <c r="Z581" s="43">
        <f t="shared" ref="Z581:Z603" si="37">SIN(ABS(V581-$C$9)*PI()/180/2)^2+COS($C$9*PI()/180)*COS(V581*PI()/180)*SIN(ABS(U581-$C$8)*PI()/180/2)^2</f>
        <v>8.6881945914320385E-3</v>
      </c>
      <c r="AA581" s="29">
        <f t="shared" ref="AA581:AA603" si="38">2*ATAN2(SQRT(1-Z581),SQRT(Z581))</f>
        <v>0.18669197532885404</v>
      </c>
      <c r="AB581" s="17">
        <f t="shared" ref="AB581:AB603" si="39">RANK(AD581,AD:AD,1)</f>
        <v>598</v>
      </c>
      <c r="AC581" s="23">
        <f>X581</f>
        <v>46.374877254893974</v>
      </c>
      <c r="AD581" s="17">
        <f>AA581*$AA$2</f>
        <v>1189.414574820129</v>
      </c>
    </row>
    <row r="582" spans="21:30" x14ac:dyDescent="0.25">
      <c r="U582" s="18">
        <v>170.821</v>
      </c>
      <c r="V582" s="17">
        <v>-45.386000000000003</v>
      </c>
      <c r="W582" s="17" t="s">
        <v>684</v>
      </c>
      <c r="X582" s="23">
        <f t="shared" ref="X582:X603" si="40">Y582/17.02</f>
        <v>19.938579307956442</v>
      </c>
      <c r="Y582" s="101">
        <v>339.35461982141862</v>
      </c>
      <c r="Z582" s="43">
        <f t="shared" si="37"/>
        <v>6.0078072095863444E-3</v>
      </c>
      <c r="AA582" s="29">
        <f t="shared" si="38"/>
        <v>0.15517573467989687</v>
      </c>
      <c r="AB582" s="17">
        <f t="shared" si="39"/>
        <v>519</v>
      </c>
      <c r="AC582" s="23">
        <f>X582</f>
        <v>19.938579307956442</v>
      </c>
      <c r="AD582" s="17">
        <f>AA582*$AA$2</f>
        <v>988.62460564562298</v>
      </c>
    </row>
    <row r="583" spans="21:30" x14ac:dyDescent="0.25">
      <c r="U583" s="18">
        <v>167.68700000000001</v>
      </c>
      <c r="V583" s="17">
        <v>-46.136000000000003</v>
      </c>
      <c r="W583" s="17" t="s">
        <v>685</v>
      </c>
      <c r="X583" s="23">
        <f t="shared" si="40"/>
        <v>56.901398243987458</v>
      </c>
      <c r="Y583" s="101">
        <v>968.46179811266654</v>
      </c>
      <c r="Z583" s="43">
        <f t="shared" si="37"/>
        <v>8.4542562655580619E-3</v>
      </c>
      <c r="AA583" s="29">
        <f t="shared" si="38"/>
        <v>0.18415416469744095</v>
      </c>
      <c r="AB583" s="17">
        <f t="shared" si="39"/>
        <v>594</v>
      </c>
      <c r="AC583" s="23">
        <f>X583</f>
        <v>56.901398243987458</v>
      </c>
      <c r="AD583" s="17">
        <f>AA583*$AA$2</f>
        <v>1173.2461832873962</v>
      </c>
    </row>
    <row r="584" spans="21:30" x14ac:dyDescent="0.25">
      <c r="U584" s="18">
        <v>173.75659999999999</v>
      </c>
      <c r="V584" s="17">
        <v>-41.606200000000001</v>
      </c>
      <c r="W584" s="17" t="s">
        <v>686</v>
      </c>
      <c r="X584" s="23">
        <f t="shared" si="40"/>
        <v>23.573028014815961</v>
      </c>
      <c r="Y584" s="101">
        <v>401.21293681216764</v>
      </c>
      <c r="Z584" s="43">
        <f t="shared" si="37"/>
        <v>1.6576676601442691E-3</v>
      </c>
      <c r="AA584" s="29">
        <f t="shared" si="38"/>
        <v>8.1451443813288407E-2</v>
      </c>
      <c r="AB584" s="17">
        <f t="shared" si="39"/>
        <v>370</v>
      </c>
      <c r="AC584" s="23">
        <f>X584</f>
        <v>23.573028014815961</v>
      </c>
      <c r="AD584" s="17">
        <f>AA584*$AA$2</f>
        <v>518.92714853446046</v>
      </c>
    </row>
    <row r="585" spans="21:30" x14ac:dyDescent="0.25">
      <c r="U585" s="18">
        <v>174.10400000000001</v>
      </c>
      <c r="V585" s="17">
        <v>-41.615000000000002</v>
      </c>
      <c r="W585" s="17" t="s">
        <v>687</v>
      </c>
      <c r="X585" s="23">
        <f t="shared" si="40"/>
        <v>25.089682331981297</v>
      </c>
      <c r="Y585" s="101">
        <v>427.02639329032166</v>
      </c>
      <c r="Z585" s="43">
        <f t="shared" si="37"/>
        <v>1.6367080121399251E-3</v>
      </c>
      <c r="AA585" s="29">
        <f t="shared" si="38"/>
        <v>8.0934584205313839E-2</v>
      </c>
      <c r="AB585" s="17">
        <f t="shared" si="39"/>
        <v>369</v>
      </c>
      <c r="AC585" s="23">
        <f>X585</f>
        <v>25.089682331981297</v>
      </c>
      <c r="AD585" s="17">
        <f>AA585*$AA$2</f>
        <v>515.63423597205451</v>
      </c>
    </row>
    <row r="586" spans="21:30" x14ac:dyDescent="0.25">
      <c r="U586" s="18">
        <v>169.059</v>
      </c>
      <c r="V586" s="17">
        <v>-44.984999999999999</v>
      </c>
      <c r="W586" s="17" t="s">
        <v>688</v>
      </c>
      <c r="X586" s="23">
        <f t="shared" si="40"/>
        <v>26.539333631850859</v>
      </c>
      <c r="Y586" s="101">
        <v>451.69945841410163</v>
      </c>
      <c r="Z586" s="43">
        <f t="shared" si="37"/>
        <v>6.2488549213576342E-3</v>
      </c>
      <c r="AA586" s="29">
        <f t="shared" si="38"/>
        <v>0.15826451956051032</v>
      </c>
      <c r="AB586" s="17">
        <f t="shared" si="39"/>
        <v>525</v>
      </c>
      <c r="AC586" s="23">
        <f>X586</f>
        <v>26.539333631850859</v>
      </c>
      <c r="AD586" s="17">
        <f>AA586*$AA$2</f>
        <v>1008.3032541200113</v>
      </c>
    </row>
    <row r="587" spans="21:30" x14ac:dyDescent="0.25">
      <c r="U587" s="18">
        <v>172.81700000000001</v>
      </c>
      <c r="V587" s="17">
        <v>-40.984000000000002</v>
      </c>
      <c r="W587" s="17" t="s">
        <v>689</v>
      </c>
      <c r="X587" s="23">
        <f t="shared" si="40"/>
        <v>129.96563631638372</v>
      </c>
      <c r="Y587" s="101">
        <v>2212.0151301048509</v>
      </c>
      <c r="Z587" s="43">
        <f t="shared" si="37"/>
        <v>1.3818002515045146E-3</v>
      </c>
      <c r="AA587" s="29">
        <f t="shared" si="38"/>
        <v>7.4362280176899567E-2</v>
      </c>
      <c r="AB587" s="17">
        <f t="shared" si="39"/>
        <v>337</v>
      </c>
      <c r="AC587" s="23">
        <f>X587</f>
        <v>129.96563631638372</v>
      </c>
      <c r="AD587" s="17">
        <f>AA587*$AA$2</f>
        <v>473.76208700702716</v>
      </c>
    </row>
    <row r="588" spans="21:30" x14ac:dyDescent="0.25">
      <c r="U588" s="18">
        <v>174.083</v>
      </c>
      <c r="V588" s="17">
        <v>-41.74</v>
      </c>
      <c r="W588" s="17" t="s">
        <v>690</v>
      </c>
      <c r="X588" s="23">
        <f t="shared" si="40"/>
        <v>22.93807169253488</v>
      </c>
      <c r="Y588" s="101">
        <v>390.40598020694364</v>
      </c>
      <c r="Z588" s="43">
        <f t="shared" si="37"/>
        <v>1.7267919562561653E-3</v>
      </c>
      <c r="AA588" s="29">
        <f t="shared" si="38"/>
        <v>8.3133310037924138E-2</v>
      </c>
      <c r="AB588" s="17">
        <f t="shared" si="39"/>
        <v>377</v>
      </c>
      <c r="AC588" s="23">
        <f>X588</f>
        <v>22.93807169253488</v>
      </c>
      <c r="AD588" s="17">
        <f>AA588*$AA$2</f>
        <v>529.64231825161471</v>
      </c>
    </row>
    <row r="589" spans="21:30" x14ac:dyDescent="0.25">
      <c r="U589" s="18">
        <v>170.077</v>
      </c>
      <c r="V589" s="17">
        <v>-46.015999999999998</v>
      </c>
      <c r="W589" s="17" t="s">
        <v>691</v>
      </c>
      <c r="X589" s="23">
        <f t="shared" si="40"/>
        <v>25.215660600286917</v>
      </c>
      <c r="Y589" s="101">
        <v>429.17054341688333</v>
      </c>
      <c r="Z589" s="43">
        <f t="shared" si="37"/>
        <v>7.1036485199366031E-3</v>
      </c>
      <c r="AA589" s="29">
        <f t="shared" si="38"/>
        <v>0.16876650315305067</v>
      </c>
      <c r="AB589" s="17">
        <f t="shared" si="39"/>
        <v>549</v>
      </c>
      <c r="AC589" s="23">
        <f>X589</f>
        <v>25.215660600286917</v>
      </c>
      <c r="AD589" s="17">
        <f>AA589*$AA$2</f>
        <v>1075.2113915880859</v>
      </c>
    </row>
    <row r="590" spans="21:30" x14ac:dyDescent="0.25">
      <c r="U590" s="18">
        <v>168.84299999999999</v>
      </c>
      <c r="V590" s="17">
        <v>-45.725999999999999</v>
      </c>
      <c r="W590" s="17" t="s">
        <v>692</v>
      </c>
      <c r="X590" s="23">
        <f t="shared" si="40"/>
        <v>34.979504672562925</v>
      </c>
      <c r="Y590" s="101">
        <v>595.35116952702094</v>
      </c>
      <c r="Z590" s="43">
        <f t="shared" si="37"/>
        <v>7.2761345793719264E-3</v>
      </c>
      <c r="AA590" s="29">
        <f t="shared" si="38"/>
        <v>0.17080808835662675</v>
      </c>
      <c r="AB590" s="17">
        <f t="shared" si="39"/>
        <v>552</v>
      </c>
      <c r="AC590" s="23">
        <f>X590</f>
        <v>34.979504672562925</v>
      </c>
      <c r="AD590" s="17">
        <f>AA590*$AA$2</f>
        <v>1088.2183309200691</v>
      </c>
    </row>
    <row r="591" spans="21:30" x14ac:dyDescent="0.25">
      <c r="U591" s="18">
        <v>169.18299999999999</v>
      </c>
      <c r="V591" s="17">
        <v>-46.521999999999998</v>
      </c>
      <c r="W591" s="17" t="s">
        <v>693</v>
      </c>
      <c r="X591" s="23">
        <f t="shared" si="40"/>
        <v>65.094760791478748</v>
      </c>
      <c r="Y591" s="101">
        <v>1107.9128286709683</v>
      </c>
      <c r="Z591" s="43">
        <f t="shared" si="37"/>
        <v>8.1910869779052761E-3</v>
      </c>
      <c r="AA591" s="29">
        <f t="shared" si="38"/>
        <v>0.18125727386644383</v>
      </c>
      <c r="AB591" s="17">
        <f t="shared" si="39"/>
        <v>589</v>
      </c>
      <c r="AC591" s="23">
        <f>X591</f>
        <v>65.094760791478748</v>
      </c>
      <c r="AD591" s="17">
        <f>AA591*$AA$2</f>
        <v>1154.7900918031137</v>
      </c>
    </row>
    <row r="592" spans="21:30" x14ac:dyDescent="0.25">
      <c r="U592" s="18">
        <v>171.036</v>
      </c>
      <c r="V592" s="17">
        <v>-44.741</v>
      </c>
      <c r="W592" s="17" t="s">
        <v>694</v>
      </c>
      <c r="X592" s="23">
        <f t="shared" si="40"/>
        <v>16.479384083453724</v>
      </c>
      <c r="Y592" s="101">
        <v>280.47911710038238</v>
      </c>
      <c r="Z592" s="43">
        <f t="shared" si="37"/>
        <v>5.1550415546950269E-3</v>
      </c>
      <c r="AA592" s="29">
        <f t="shared" si="38"/>
        <v>0.14372089814708056</v>
      </c>
      <c r="AB592" s="17">
        <f t="shared" si="39"/>
        <v>501</v>
      </c>
      <c r="AC592" s="23">
        <f>X592</f>
        <v>16.479384083453724</v>
      </c>
      <c r="AD592" s="17">
        <f>AA592*$AA$2</f>
        <v>915.64584209505017</v>
      </c>
    </row>
    <row r="593" spans="21:30" x14ac:dyDescent="0.25">
      <c r="U593" s="18">
        <v>172.75970000000001</v>
      </c>
      <c r="V593" s="17">
        <v>-43.052900000000001</v>
      </c>
      <c r="W593" s="17" t="s">
        <v>695</v>
      </c>
      <c r="X593" s="23">
        <f t="shared" si="40"/>
        <v>19.947651444702299</v>
      </c>
      <c r="Y593" s="101">
        <v>339.50902758883313</v>
      </c>
      <c r="Z593" s="43">
        <f t="shared" si="37"/>
        <v>2.9629934015066371E-3</v>
      </c>
      <c r="AA593" s="29">
        <f t="shared" si="38"/>
        <v>0.10892060371084288</v>
      </c>
      <c r="AB593" s="17">
        <f t="shared" si="39"/>
        <v>427</v>
      </c>
      <c r="AC593" s="23">
        <f>X593</f>
        <v>19.947651444702299</v>
      </c>
      <c r="AD593" s="17">
        <f>AA593*$AA$2</f>
        <v>693.93316624177999</v>
      </c>
    </row>
    <row r="594" spans="21:30" x14ac:dyDescent="0.25">
      <c r="U594" s="18">
        <v>173.57400000000001</v>
      </c>
      <c r="V594" s="17">
        <v>-41.546999999999997</v>
      </c>
      <c r="W594" s="17" t="s">
        <v>696</v>
      </c>
      <c r="X594" s="23">
        <f t="shared" si="40"/>
        <v>38.519148933713552</v>
      </c>
      <c r="Y594" s="101">
        <v>655.59591485180465</v>
      </c>
      <c r="Z594" s="43">
        <f t="shared" si="37"/>
        <v>1.6352343483713467E-3</v>
      </c>
      <c r="AA594" s="29">
        <f t="shared" si="38"/>
        <v>8.0898120052299391E-2</v>
      </c>
      <c r="AB594" s="17">
        <f t="shared" si="39"/>
        <v>368</v>
      </c>
      <c r="AC594" s="23">
        <f>X594</f>
        <v>38.519148933713552</v>
      </c>
      <c r="AD594" s="17">
        <f>AA594*$AA$2</f>
        <v>515.40192285319938</v>
      </c>
    </row>
    <row r="595" spans="21:30" x14ac:dyDescent="0.25">
      <c r="U595" s="18">
        <v>174.035</v>
      </c>
      <c r="V595" s="17">
        <v>-41.164000000000001</v>
      </c>
      <c r="W595" s="17" t="s">
        <v>697</v>
      </c>
      <c r="X595" s="23">
        <f t="shared" si="40"/>
        <v>108.72237954020723</v>
      </c>
      <c r="Y595" s="101">
        <v>1850.454899774327</v>
      </c>
      <c r="Z595" s="43">
        <f t="shared" si="37"/>
        <v>1.340730361378592E-3</v>
      </c>
      <c r="AA595" s="29">
        <f t="shared" si="38"/>
        <v>7.3248344040453786E-2</v>
      </c>
      <c r="AB595" s="17">
        <f t="shared" si="39"/>
        <v>327</v>
      </c>
      <c r="AC595" s="23">
        <f>X595</f>
        <v>108.72237954020723</v>
      </c>
      <c r="AD595" s="17">
        <f>AA595*$AA$2</f>
        <v>466.6651998817311</v>
      </c>
    </row>
    <row r="596" spans="21:30" x14ac:dyDescent="0.25">
      <c r="U596" s="18">
        <v>171.16300000000001</v>
      </c>
      <c r="V596" s="17">
        <v>-44.28</v>
      </c>
      <c r="W596" s="17" t="s">
        <v>698</v>
      </c>
      <c r="X596" s="23">
        <f t="shared" si="40"/>
        <v>17.105733848172839</v>
      </c>
      <c r="Y596" s="101">
        <v>291.13959009590172</v>
      </c>
      <c r="Z596" s="43">
        <f t="shared" si="37"/>
        <v>4.593830361926227E-3</v>
      </c>
      <c r="AA596" s="29">
        <f t="shared" si="38"/>
        <v>0.13565960450233921</v>
      </c>
      <c r="AB596" s="17">
        <f t="shared" si="39"/>
        <v>485</v>
      </c>
      <c r="AC596" s="23">
        <f>X596</f>
        <v>17.105733848172839</v>
      </c>
      <c r="AD596" s="17">
        <f>AA596*$AA$2</f>
        <v>864.28734028440317</v>
      </c>
    </row>
    <row r="597" spans="21:30" x14ac:dyDescent="0.25">
      <c r="U597" s="18">
        <v>174.17099999999999</v>
      </c>
      <c r="V597" s="17">
        <v>-41.831000000000003</v>
      </c>
      <c r="W597" s="17" t="s">
        <v>699</v>
      </c>
      <c r="X597" s="23">
        <f t="shared" si="40"/>
        <v>26.063337604566904</v>
      </c>
      <c r="Y597" s="101">
        <v>443.59800602972871</v>
      </c>
      <c r="Z597" s="43">
        <f t="shared" si="37"/>
        <v>1.7876214341609798E-3</v>
      </c>
      <c r="AA597" s="29">
        <f t="shared" si="38"/>
        <v>8.4585758793863625E-2</v>
      </c>
      <c r="AB597" s="17">
        <f t="shared" si="39"/>
        <v>382</v>
      </c>
      <c r="AC597" s="23">
        <f>X597</f>
        <v>26.063337604566904</v>
      </c>
      <c r="AD597" s="17">
        <f>AA597*$AA$2</f>
        <v>538.89586927570519</v>
      </c>
    </row>
    <row r="598" spans="21:30" x14ac:dyDescent="0.25">
      <c r="U598" s="18">
        <v>167.95699999999999</v>
      </c>
      <c r="V598" s="17">
        <v>-45.893999999999998</v>
      </c>
      <c r="W598" s="17" t="s">
        <v>700</v>
      </c>
      <c r="X598" s="23">
        <f t="shared" si="40"/>
        <v>47.108720907036641</v>
      </c>
      <c r="Y598" s="101">
        <v>801.79042983776355</v>
      </c>
      <c r="Z598" s="43">
        <f t="shared" si="37"/>
        <v>7.9741125353011283E-3</v>
      </c>
      <c r="AA598" s="29">
        <f t="shared" si="38"/>
        <v>0.17883398593910158</v>
      </c>
      <c r="AB598" s="17">
        <f t="shared" si="39"/>
        <v>578</v>
      </c>
      <c r="AC598" s="23">
        <f>X598</f>
        <v>47.108720907036641</v>
      </c>
      <c r="AD598" s="17">
        <f>AA598*$AA$2</f>
        <v>1139.3513244180162</v>
      </c>
    </row>
    <row r="599" spans="21:30" x14ac:dyDescent="0.25">
      <c r="U599" s="18">
        <v>173.18299999999999</v>
      </c>
      <c r="V599" s="17">
        <v>-42.491</v>
      </c>
      <c r="W599" s="17" t="s">
        <v>701</v>
      </c>
      <c r="X599" s="23">
        <f t="shared" si="40"/>
        <v>53.328971637600844</v>
      </c>
      <c r="Y599" s="101">
        <v>907.65909727196629</v>
      </c>
      <c r="Z599" s="43">
        <f t="shared" si="37"/>
        <v>2.4032291296687278E-3</v>
      </c>
      <c r="AA599" s="29">
        <f t="shared" si="38"/>
        <v>9.8084795378364259E-2</v>
      </c>
      <c r="AB599" s="17">
        <f t="shared" si="39"/>
        <v>402</v>
      </c>
      <c r="AC599" s="23">
        <f>X599</f>
        <v>53.328971637600844</v>
      </c>
      <c r="AD599" s="17">
        <f>AA599*$AA$2</f>
        <v>624.89823135555866</v>
      </c>
    </row>
    <row r="600" spans="21:30" x14ac:dyDescent="0.25">
      <c r="U600" s="18">
        <v>171.79509999999999</v>
      </c>
      <c r="V600" s="17">
        <v>-43.793500000000002</v>
      </c>
      <c r="W600" s="17" t="s">
        <v>702</v>
      </c>
      <c r="X600" s="23">
        <f t="shared" si="40"/>
        <v>24.544251862463305</v>
      </c>
      <c r="Y600" s="101">
        <v>417.74316669912542</v>
      </c>
      <c r="Z600" s="43">
        <f t="shared" si="37"/>
        <v>3.89547820587541E-3</v>
      </c>
      <c r="AA600" s="29">
        <f t="shared" si="38"/>
        <v>0.12490871853282273</v>
      </c>
      <c r="AB600" s="17">
        <f t="shared" si="39"/>
        <v>463</v>
      </c>
      <c r="AC600" s="23">
        <f>X600</f>
        <v>24.544251862463305</v>
      </c>
      <c r="AD600" s="17">
        <f>AA600*$AA$2</f>
        <v>795.79344577261361</v>
      </c>
    </row>
    <row r="601" spans="21:30" x14ac:dyDescent="0.25">
      <c r="U601" s="18">
        <v>171.75299999999999</v>
      </c>
      <c r="V601" s="17">
        <v>-43.523000000000003</v>
      </c>
      <c r="W601" s="17" t="s">
        <v>703</v>
      </c>
      <c r="X601" s="23">
        <f t="shared" si="40"/>
        <v>42.654023631599649</v>
      </c>
      <c r="Y601" s="101">
        <v>725.97148220982604</v>
      </c>
      <c r="Z601" s="43">
        <f t="shared" si="37"/>
        <v>3.6350738887874125E-3</v>
      </c>
      <c r="AA601" s="29">
        <f t="shared" si="38"/>
        <v>0.1206563224267418</v>
      </c>
      <c r="AB601" s="17">
        <f t="shared" si="39"/>
        <v>449</v>
      </c>
      <c r="AC601" s="23">
        <f>X601</f>
        <v>42.654023631599649</v>
      </c>
      <c r="AD601" s="17">
        <f>AA601*$AA$2</f>
        <v>768.70143018077204</v>
      </c>
    </row>
    <row r="602" spans="21:30" x14ac:dyDescent="0.25">
      <c r="U602" s="18">
        <v>168.328</v>
      </c>
      <c r="V602" s="17">
        <v>-46.156999999999996</v>
      </c>
      <c r="W602" s="17" t="s">
        <v>704</v>
      </c>
      <c r="X602" s="23">
        <f t="shared" si="40"/>
        <v>37.137133496518693</v>
      </c>
      <c r="Y602" s="101">
        <v>632.07401211074819</v>
      </c>
      <c r="Z602" s="43">
        <f t="shared" si="37"/>
        <v>8.1172006874562289E-3</v>
      </c>
      <c r="AA602" s="29">
        <f t="shared" si="38"/>
        <v>0.18043568660762771</v>
      </c>
      <c r="AB602" s="17">
        <f t="shared" si="39"/>
        <v>585</v>
      </c>
      <c r="AC602" s="23">
        <f>X602</f>
        <v>37.137133496518693</v>
      </c>
      <c r="AD602" s="17">
        <f>AA602*$AA$2</f>
        <v>1149.5557593771962</v>
      </c>
    </row>
    <row r="603" spans="21:30" x14ac:dyDescent="0.25">
      <c r="U603" s="19">
        <v>171.16370000000001</v>
      </c>
      <c r="V603" s="73">
        <v>-44.003300000000003</v>
      </c>
      <c r="W603" s="73" t="s">
        <v>705</v>
      </c>
      <c r="X603" s="106">
        <f t="shared" si="40"/>
        <v>41.470818496905231</v>
      </c>
      <c r="Y603" s="102">
        <v>705.83333081732701</v>
      </c>
      <c r="Z603" s="43">
        <f t="shared" si="37"/>
        <v>4.2964376715850698E-3</v>
      </c>
      <c r="AA603" s="29">
        <f t="shared" si="38"/>
        <v>0.13118848936823643</v>
      </c>
      <c r="AB603" s="17">
        <f t="shared" si="39"/>
        <v>473</v>
      </c>
      <c r="AC603" s="23">
        <f>X603</f>
        <v>41.470818496905231</v>
      </c>
      <c r="AD603" s="17">
        <f>AA603*$AA$2</f>
        <v>835.80186576503434</v>
      </c>
    </row>
  </sheetData>
  <sortState xmlns:xlrd2="http://schemas.microsoft.com/office/spreadsheetml/2017/richdata2" ref="AD4:AD609">
    <sortCondition ref="AD4:AD609"/>
  </sortState>
  <dataValidations count="6">
    <dataValidation type="list" allowBlank="1" showInputMessage="1" showErrorMessage="1" sqref="C11:C13 C18" xr:uid="{00000000-0002-0000-0000-000000000000}">
      <formula1>"Yes,No"</formula1>
    </dataValidation>
    <dataValidation type="list" allowBlank="1" showInputMessage="1" showErrorMessage="1" sqref="C14" xr:uid="{00000000-0002-0000-0000-000001000000}">
      <formula1>"Conventional,Minimum"</formula1>
    </dataValidation>
    <dataValidation type="list" allowBlank="1" showInputMessage="1" showErrorMessage="1" sqref="C17" xr:uid="{00000000-0002-0000-0000-000002000000}">
      <formula1>"No,0.25%,0.5%,1.0%,2.0%"</formula1>
    </dataValidation>
    <dataValidation type="list" allowBlank="1" showInputMessage="1" showErrorMessage="1" sqref="B5" xr:uid="{DA13B266-AB7E-4365-B00B-85AFFDD1D83A}">
      <formula1>$F$4:$F$5</formula1>
    </dataValidation>
    <dataValidation type="list" allowBlank="1" showInputMessage="1" showErrorMessage="1" sqref="C7" xr:uid="{00000000-0002-0000-0000-000004000000}">
      <formula1>$Q$46:$Q$47</formula1>
    </dataValidation>
    <dataValidation type="list" allowBlank="1" showInputMessage="1" showErrorMessage="1" sqref="C4" xr:uid="{00000000-0002-0000-0000-000003000000}">
      <formula1>$Q$15:$Q$26</formula1>
    </dataValidation>
  </dataValidations>
  <hyperlinks>
    <hyperlink ref="J45" r:id="rId1" xr:uid="{CD0A255F-3BDB-4657-A34C-145FF32E4B5F}"/>
  </hyperlinks>
  <pageMargins left="0.7" right="0.7" top="0.75" bottom="0.75" header="0.3" footer="0.3"/>
  <pageSetup paperSize="9" scale="81" orientation="landscape" horizontalDpi="4294967294" verticalDpi="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Barber</dc:creator>
  <cp:lastModifiedBy>Henry</cp:lastModifiedBy>
  <cp:lastPrinted>2014-09-15T22:09:36Z</cp:lastPrinted>
  <dcterms:created xsi:type="dcterms:W3CDTF">2014-09-15T08:09:46Z</dcterms:created>
  <dcterms:modified xsi:type="dcterms:W3CDTF">2019-11-26T00:18:32Z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1ab0d5c0-fcd5-4ffd-adcc-b28c7dd1db5b</vt:lpwstr>
  </property>
</Properties>
</file>