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ibalin\Documents\GitHub\cryspy\doc\tests\"/>
    </mc:Choice>
  </mc:AlternateContent>
  <bookViews>
    <workbookView xWindow="0" yWindow="0" windowWidth="18816" windowHeight="95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E52" i="1"/>
  <c r="D52" i="1"/>
  <c r="H29" i="1"/>
  <c r="J34" i="1"/>
  <c r="I34" i="1"/>
  <c r="H34" i="1"/>
  <c r="L38" i="1"/>
  <c r="L37" i="1"/>
  <c r="L36" i="1"/>
  <c r="J42" i="1"/>
  <c r="I42" i="1"/>
  <c r="J41" i="1"/>
  <c r="I41" i="1"/>
  <c r="J40" i="1"/>
  <c r="I40" i="1"/>
  <c r="H42" i="1"/>
  <c r="H41" i="1"/>
  <c r="H40" i="1"/>
  <c r="H44" i="1" s="1"/>
  <c r="J44" i="1" l="1"/>
  <c r="I44" i="1"/>
  <c r="P24" i="1"/>
  <c r="O24" i="1"/>
  <c r="N24" i="1"/>
  <c r="P22" i="1"/>
  <c r="P21" i="1"/>
  <c r="P20" i="1"/>
  <c r="O22" i="1"/>
  <c r="O21" i="1"/>
  <c r="O20" i="1"/>
  <c r="N22" i="1"/>
  <c r="N21" i="1"/>
  <c r="N20" i="1"/>
  <c r="N30" i="1"/>
  <c r="M30" i="1"/>
  <c r="N29" i="1"/>
  <c r="M29" i="1"/>
  <c r="N28" i="1"/>
  <c r="M28" i="1"/>
  <c r="L22" i="1"/>
  <c r="L21" i="1"/>
  <c r="L20" i="1"/>
  <c r="J18" i="1"/>
  <c r="I18" i="1"/>
  <c r="H18" i="1"/>
  <c r="H28" i="1"/>
  <c r="L28" i="1" s="1"/>
  <c r="B20" i="1" a="1"/>
  <c r="B20" i="1" s="1"/>
  <c r="J30" i="1"/>
  <c r="I30" i="1"/>
  <c r="I29" i="1"/>
  <c r="J29" i="1"/>
  <c r="J28" i="1"/>
  <c r="I28" i="1"/>
  <c r="H30" i="1"/>
  <c r="L30" i="1" s="1"/>
  <c r="L29" i="1"/>
  <c r="L3" i="1"/>
  <c r="L2" i="1"/>
  <c r="L1" i="1"/>
  <c r="B11" i="1" a="1"/>
  <c r="B11" i="1" s="1"/>
  <c r="G5" i="1" a="1"/>
  <c r="G7" i="1" s="1"/>
  <c r="G1" i="1" a="1"/>
  <c r="H1" i="1" s="1"/>
  <c r="J32" i="1" l="1"/>
  <c r="B21" i="1"/>
  <c r="C22" i="1"/>
  <c r="B22" i="1"/>
  <c r="D20" i="1"/>
  <c r="C20" i="1"/>
  <c r="D21" i="1"/>
  <c r="C21" i="1"/>
  <c r="D22" i="1"/>
  <c r="I32" i="1"/>
  <c r="H32" i="1"/>
  <c r="C13" i="1"/>
  <c r="B13" i="1"/>
  <c r="D12" i="1"/>
  <c r="C12" i="1"/>
  <c r="B12" i="1"/>
  <c r="D11" i="1"/>
  <c r="C11" i="1"/>
  <c r="D13" i="1"/>
  <c r="H7" i="1"/>
  <c r="G5" i="1"/>
  <c r="I7" i="1"/>
  <c r="H5" i="1"/>
  <c r="I5" i="1"/>
  <c r="G6" i="1"/>
  <c r="H6" i="1"/>
  <c r="I6" i="1"/>
  <c r="I2" i="1"/>
  <c r="H2" i="1"/>
  <c r="I3" i="1"/>
  <c r="G1" i="1"/>
  <c r="H3" i="1"/>
  <c r="G3" i="1"/>
  <c r="G2" i="1"/>
  <c r="I1" i="1"/>
  <c r="B28" i="1" l="1"/>
  <c r="B30" i="1"/>
  <c r="C30" i="1"/>
  <c r="C28" i="1"/>
  <c r="C29" i="1"/>
  <c r="D30" i="1"/>
  <c r="D28" i="1"/>
  <c r="D29" i="1"/>
  <c r="B29" i="1"/>
  <c r="G11" i="1" a="1"/>
  <c r="C32" i="1" l="1"/>
  <c r="D32" i="1"/>
  <c r="B32" i="1"/>
  <c r="G11" i="1"/>
  <c r="G13" i="1"/>
  <c r="H11" i="1"/>
  <c r="I13" i="1"/>
  <c r="I12" i="1"/>
  <c r="H12" i="1"/>
  <c r="G12" i="1"/>
  <c r="I11" i="1"/>
  <c r="H13" i="1"/>
</calcChain>
</file>

<file path=xl/sharedStrings.xml><?xml version="1.0" encoding="utf-8"?>
<sst xmlns="http://schemas.openxmlformats.org/spreadsheetml/2006/main" count="21" uniqueCount="17">
  <si>
    <t>B_norm</t>
  </si>
  <si>
    <t>M</t>
  </si>
  <si>
    <t>B_norm^-1</t>
  </si>
  <si>
    <t>M^-1</t>
  </si>
  <si>
    <t>M^-1 B_norm</t>
  </si>
  <si>
    <t>B_norm^-1 M</t>
  </si>
  <si>
    <t>H_XYZ</t>
  </si>
  <si>
    <t>chi_XYZ</t>
  </si>
  <si>
    <t>m_XYZ</t>
  </si>
  <si>
    <t>H_loc</t>
  </si>
  <si>
    <t>chi_loc</t>
  </si>
  <si>
    <t>m_loc</t>
  </si>
  <si>
    <t>G_recip.norm.</t>
  </si>
  <si>
    <t>moment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</si>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</sst>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9C5D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4" workbookViewId="0">
      <selection activeCell="J49" sqref="J49:M49"/>
    </sheetView>
  </sheetViews>
  <sheetFormatPr baseColWidth="10" defaultRowHeight="14.4" x14ac:dyDescent="0.3"/>
  <cols>
    <col min="6" max="6" width="13.109375" customWidth="1"/>
  </cols>
  <sheetData>
    <row r="1" spans="1:12" x14ac:dyDescent="0.3">
      <c r="A1" t="s">
        <v>0</v>
      </c>
      <c r="B1">
        <v>1</v>
      </c>
      <c r="C1">
        <v>0.56133</v>
      </c>
      <c r="D1">
        <v>0.21578</v>
      </c>
      <c r="F1" t="s">
        <v>2</v>
      </c>
      <c r="G1">
        <f t="array" ref="G1:I3">MINVERSE(B1:D3)</f>
        <v>1</v>
      </c>
      <c r="H1">
        <v>-0.67827064125956082</v>
      </c>
      <c r="I1">
        <v>-0.25683481670430064</v>
      </c>
      <c r="K1">
        <v>1.09999359</v>
      </c>
      <c r="L1">
        <f>K1^0.5</f>
        <v>1.0488057923181011</v>
      </c>
    </row>
    <row r="2" spans="1:12" x14ac:dyDescent="0.3">
      <c r="B2">
        <v>0</v>
      </c>
      <c r="C2">
        <v>0.82759000000000005</v>
      </c>
      <c r="D2">
        <v>-5.11E-2</v>
      </c>
      <c r="G2">
        <v>0</v>
      </c>
      <c r="H2">
        <v>1.2083277951642721</v>
      </c>
      <c r="I2">
        <v>6.332227497989365E-2</v>
      </c>
      <c r="K2">
        <v>11.41560445</v>
      </c>
      <c r="L2">
        <f>K2^0.5</f>
        <v>3.3786986326098987</v>
      </c>
    </row>
    <row r="3" spans="1:12" x14ac:dyDescent="0.3">
      <c r="B3">
        <v>0</v>
      </c>
      <c r="C3">
        <v>0</v>
      </c>
      <c r="D3">
        <v>0.97509999999999997</v>
      </c>
      <c r="G3">
        <v>0</v>
      </c>
      <c r="H3">
        <v>0</v>
      </c>
      <c r="I3">
        <v>1.0255358424776946</v>
      </c>
      <c r="K3">
        <v>113.94408113999999</v>
      </c>
      <c r="L3">
        <f>K3^0.5</f>
        <v>10.67445929028726</v>
      </c>
    </row>
    <row r="5" spans="1:12" x14ac:dyDescent="0.3">
      <c r="A5" t="s">
        <v>1</v>
      </c>
      <c r="B5">
        <v>2.7523200000000001</v>
      </c>
      <c r="C5">
        <v>0</v>
      </c>
      <c r="D5">
        <v>0</v>
      </c>
      <c r="F5" t="s">
        <v>3</v>
      </c>
      <c r="G5">
        <f t="array" ref="G5:I7">MINVERSE(B5:D7)</f>
        <v>0.36332984536681778</v>
      </c>
      <c r="H5">
        <v>0</v>
      </c>
      <c r="I5">
        <v>0</v>
      </c>
    </row>
    <row r="6" spans="1:12" x14ac:dyDescent="0.3">
      <c r="B6">
        <v>-1.8668199999999999</v>
      </c>
      <c r="C6">
        <v>7.4897200000000002</v>
      </c>
      <c r="D6">
        <v>0</v>
      </c>
      <c r="G6">
        <v>9.056031759901341E-2</v>
      </c>
      <c r="H6">
        <v>0.13351633972965612</v>
      </c>
      <c r="I6">
        <v>0</v>
      </c>
    </row>
    <row r="7" spans="1:12" x14ac:dyDescent="0.3">
      <c r="B7">
        <v>-0.70689999999999997</v>
      </c>
      <c r="C7">
        <v>0.39251999999999998</v>
      </c>
      <c r="D7">
        <v>12</v>
      </c>
      <c r="G7">
        <v>1.844092765215323E-2</v>
      </c>
      <c r="H7">
        <v>-4.3673194725570514E-3</v>
      </c>
      <c r="I7">
        <v>8.3333333333333329E-2</v>
      </c>
    </row>
    <row r="11" spans="1:12" x14ac:dyDescent="0.3">
      <c r="A11" t="s">
        <v>4</v>
      </c>
      <c r="B11">
        <f t="array" ref="B11:D13">MMULT(G5:I7,B1:D3)</f>
        <v>0.36332984536681778</v>
      </c>
      <c r="C11">
        <v>0.20394794209975584</v>
      </c>
      <c r="D11">
        <v>7.8399314033251941E-2</v>
      </c>
      <c r="F11" t="s">
        <v>5</v>
      </c>
      <c r="G11">
        <f t="array" ref="G11:I13">MMULT(G1:I3,B5:D7)</f>
        <v>4.2000857304444432</v>
      </c>
      <c r="H11">
        <v>-5.1808699895073298</v>
      </c>
      <c r="I11">
        <v>-3.0820178004516077</v>
      </c>
    </row>
    <row r="12" spans="1:12" x14ac:dyDescent="0.3">
      <c r="B12">
        <v>9.056031759901341E-2</v>
      </c>
      <c r="C12">
        <v>0.16133101067472033</v>
      </c>
      <c r="D12">
        <v>1.2718420371329687E-2</v>
      </c>
      <c r="G12">
        <v>-2.3004930107518531</v>
      </c>
      <c r="H12">
        <v>9.0748921133728615</v>
      </c>
      <c r="I12">
        <v>0.7598672997587238</v>
      </c>
    </row>
    <row r="13" spans="1:12" x14ac:dyDescent="0.3">
      <c r="B13">
        <v>1.844092765215323E-2</v>
      </c>
      <c r="C13">
        <v>6.7370959966896824E-3</v>
      </c>
      <c r="D13">
        <v>8.5460686727162616E-2</v>
      </c>
      <c r="G13">
        <v>-0.72495128704748224</v>
      </c>
      <c r="H13">
        <v>0.40254332888934463</v>
      </c>
      <c r="I13">
        <v>12.306430109732336</v>
      </c>
    </row>
    <row r="15" spans="1:12" x14ac:dyDescent="0.3">
      <c r="A15" t="s">
        <v>12</v>
      </c>
      <c r="B15">
        <v>1</v>
      </c>
      <c r="C15">
        <v>0.56133054000000004</v>
      </c>
      <c r="D15">
        <v>0.21578148999999999</v>
      </c>
    </row>
    <row r="16" spans="1:12" x14ac:dyDescent="0.3">
      <c r="B16">
        <v>0.56133054000000004</v>
      </c>
      <c r="C16">
        <v>1</v>
      </c>
      <c r="D16">
        <v>7.8832310000000003E-2</v>
      </c>
    </row>
    <row r="17" spans="1:16" x14ac:dyDescent="0.3">
      <c r="B17">
        <v>0.21578148999999999</v>
      </c>
      <c r="C17">
        <v>7.8832310000000003E-2</v>
      </c>
      <c r="D17">
        <v>1</v>
      </c>
    </row>
    <row r="18" spans="1:16" x14ac:dyDescent="0.3">
      <c r="H18">
        <f>SUMSQ(H20:H22)</f>
        <v>1.0000000074667426</v>
      </c>
      <c r="I18">
        <f>SUMSQ(I20:I22)</f>
        <v>1.0000000045481339</v>
      </c>
      <c r="J18">
        <f>SUMSQ(J20:J22)</f>
        <v>1.0000000003261333</v>
      </c>
    </row>
    <row r="20" spans="1:16" x14ac:dyDescent="0.3">
      <c r="A20" t="s">
        <v>9</v>
      </c>
      <c r="B20">
        <f t="array" ref="B20:D22">MMULT(G1:I3,H20:J22)</f>
        <v>0.18775195537478195</v>
      </c>
      <c r="C20">
        <v>-0.91722294849542851</v>
      </c>
      <c r="D20">
        <v>-4.6996727780253378E-2</v>
      </c>
      <c r="G20" t="s">
        <v>6</v>
      </c>
      <c r="H20">
        <v>-0.15121071999999999</v>
      </c>
      <c r="I20">
        <v>-0.98976096999999996</v>
      </c>
      <c r="J20">
        <v>0.45731117999999998</v>
      </c>
      <c r="L20">
        <f>SUMSQ(H20:J20)</f>
        <v>1.2116249749312515</v>
      </c>
      <c r="N20">
        <f t="shared" ref="N20:O22" si="0">H20*I20</f>
        <v>0.1496624689015984</v>
      </c>
      <c r="O20">
        <f t="shared" si="0"/>
        <v>-0.45262875710864459</v>
      </c>
      <c r="P20">
        <f>H20*J20</f>
        <v>-6.9150352791849598E-2</v>
      </c>
    </row>
    <row r="21" spans="1:16" x14ac:dyDescent="0.3">
      <c r="B21">
        <v>-0.85974392396531862</v>
      </c>
      <c r="C21">
        <v>-0.15280669793879145</v>
      </c>
      <c r="D21">
        <v>0.59694498759390857</v>
      </c>
      <c r="H21">
        <v>-0.74553100000000005</v>
      </c>
      <c r="I21">
        <v>-0.12959601000000001</v>
      </c>
      <c r="J21">
        <v>0.45395068999999999</v>
      </c>
      <c r="L21">
        <f>SUMSQ(H21:J21)</f>
        <v>0.77868282672039624</v>
      </c>
      <c r="N21">
        <f t="shared" si="0"/>
        <v>9.6617842931310011E-2</v>
      </c>
      <c r="O21">
        <f t="shared" si="0"/>
        <v>-5.8830198160746902E-2</v>
      </c>
      <c r="P21">
        <f>H21*J21</f>
        <v>-0.33843431186639</v>
      </c>
    </row>
    <row r="22" spans="1:16" x14ac:dyDescent="0.3">
      <c r="B22">
        <v>0.66566587016716239</v>
      </c>
      <c r="C22">
        <v>6.1344713362732027E-2</v>
      </c>
      <c r="D22">
        <v>0.78424681571120902</v>
      </c>
      <c r="H22">
        <v>0.64909079000000003</v>
      </c>
      <c r="I22">
        <v>5.9817229999999999E-2</v>
      </c>
      <c r="J22">
        <v>0.76471906999999995</v>
      </c>
      <c r="L22">
        <f>SUMSQ(H22:J22)</f>
        <v>1.0096922106893618</v>
      </c>
      <c r="N22">
        <f t="shared" si="0"/>
        <v>3.8826813076311702E-2</v>
      </c>
      <c r="O22">
        <f t="shared" si="0"/>
        <v>4.5743376495576096E-2</v>
      </c>
      <c r="P22">
        <f>H22*J22</f>
        <v>0.49637210527436526</v>
      </c>
    </row>
    <row r="24" spans="1:16" x14ac:dyDescent="0.3">
      <c r="A24" t="s">
        <v>10</v>
      </c>
      <c r="B24">
        <v>3.1</v>
      </c>
      <c r="C24">
        <v>0.4</v>
      </c>
      <c r="D24">
        <v>-0.7</v>
      </c>
      <c r="G24" t="s">
        <v>7</v>
      </c>
      <c r="H24">
        <v>3.1734851800000001</v>
      </c>
      <c r="I24">
        <v>1.65365136</v>
      </c>
      <c r="J24">
        <v>2.92133142</v>
      </c>
      <c r="N24">
        <f>SUM(N20:N22)</f>
        <v>0.28510712490922013</v>
      </c>
      <c r="O24">
        <f>SUM(O20:O22)</f>
        <v>-0.46571557877381536</v>
      </c>
      <c r="P24">
        <f>SUM(P20:P22)</f>
        <v>8.8787440616125646E-2</v>
      </c>
    </row>
    <row r="25" spans="1:16" x14ac:dyDescent="0.3">
      <c r="B25">
        <v>0.4</v>
      </c>
      <c r="C25">
        <v>2.9</v>
      </c>
      <c r="D25">
        <v>5.2</v>
      </c>
      <c r="H25">
        <v>0.36680879</v>
      </c>
      <c r="I25">
        <v>2.3301095300000001</v>
      </c>
      <c r="J25">
        <v>4.1557402000000003</v>
      </c>
    </row>
    <row r="26" spans="1:16" x14ac:dyDescent="0.3">
      <c r="B26">
        <v>-0.7</v>
      </c>
      <c r="C26">
        <v>5.2</v>
      </c>
      <c r="D26">
        <v>5.7</v>
      </c>
      <c r="H26">
        <v>-0.68257245</v>
      </c>
      <c r="I26">
        <v>6.58982797</v>
      </c>
      <c r="J26">
        <v>6.1964052900000004</v>
      </c>
    </row>
    <row r="28" spans="1:16" x14ac:dyDescent="0.3">
      <c r="A28" t="s">
        <v>11</v>
      </c>
      <c r="B28">
        <f t="shared" ref="B28:D30" si="1">$B24*B$20+$C24*B$21+$D24*B$22</f>
        <v>-0.22783261704131708</v>
      </c>
      <c r="C28">
        <f t="shared" si="1"/>
        <v>-2.9474551188652569</v>
      </c>
      <c r="D28">
        <f t="shared" si="1"/>
        <v>-0.45588463207906826</v>
      </c>
      <c r="G28" t="s">
        <v>8</v>
      </c>
      <c r="H28">
        <f t="shared" ref="H28:J30" si="2">$H24*H$20+$I24*H$21+$J24*H$22</f>
        <v>0.18349598821033219</v>
      </c>
      <c r="I28">
        <f t="shared" si="2"/>
        <v>-3.1805524347681318</v>
      </c>
      <c r="J28">
        <f t="shared" si="2"/>
        <v>4.43594427493393</v>
      </c>
      <c r="L28">
        <f>H28/H20</f>
        <v>-1.2135117682815888</v>
      </c>
      <c r="M28">
        <f t="shared" ref="M28:N28" si="3">I28/I20</f>
        <v>3.2134550979193812</v>
      </c>
      <c r="N28">
        <f t="shared" si="3"/>
        <v>9.7000564799966842</v>
      </c>
    </row>
    <row r="29" spans="1:16" x14ac:dyDescent="0.3">
      <c r="B29">
        <f t="shared" si="1"/>
        <v>1.0433059275197336</v>
      </c>
      <c r="C29">
        <f t="shared" si="1"/>
        <v>-0.49103609393446007</v>
      </c>
      <c r="D29">
        <f t="shared" si="1"/>
        <v>5.7904252146085202</v>
      </c>
      <c r="H29">
        <f>$H25*H$20+$I25*H$21+$J25*H$22</f>
        <v>0.90481838020409922</v>
      </c>
      <c r="I29">
        <f t="shared" si="2"/>
        <v>-0.41644105438225554</v>
      </c>
      <c r="J29">
        <f t="shared" si="2"/>
        <v>4.4034743704139618</v>
      </c>
      <c r="L29">
        <f>H29/H21</f>
        <v>-1.21365628016018</v>
      </c>
      <c r="M29">
        <f t="shared" ref="M29:N29" si="4">I29/I21</f>
        <v>3.2133786710119816</v>
      </c>
      <c r="N29">
        <f t="shared" si="4"/>
        <v>9.7003363303929824</v>
      </c>
    </row>
    <row r="30" spans="1:16" x14ac:dyDescent="0.3">
      <c r="B30">
        <f t="shared" si="1"/>
        <v>-0.80779931342917832</v>
      </c>
      <c r="C30">
        <f t="shared" si="1"/>
        <v>0.19712610083265697</v>
      </c>
      <c r="D30">
        <f t="shared" si="1"/>
        <v>7.6072184944883929</v>
      </c>
      <c r="H30">
        <f t="shared" si="2"/>
        <v>-0.78767915983912662</v>
      </c>
      <c r="I30">
        <f t="shared" si="2"/>
        <v>0.1922199591140234</v>
      </c>
      <c r="J30">
        <f t="shared" si="2"/>
        <v>7.4178182321296884</v>
      </c>
      <c r="L30">
        <f>H30/H22</f>
        <v>-1.2135115333235995</v>
      </c>
      <c r="M30">
        <f t="shared" ref="M30:N30" si="5">I30/I22</f>
        <v>3.213454703837396</v>
      </c>
      <c r="N30">
        <f t="shared" si="5"/>
        <v>9.7000565608095641</v>
      </c>
    </row>
    <row r="32" spans="1:16" x14ac:dyDescent="0.3">
      <c r="A32" t="s">
        <v>13</v>
      </c>
      <c r="B32">
        <f>(($B$15*B28+$C$15*B29+$D$15*B30)*B28+($B$16*B28+$C$16*B29+$D$16*B30)*B29 + ($B$17*B28+$C$17*B29+$D$17*B30)*B30)^0.5</f>
        <v>1.2135190254041401</v>
      </c>
      <c r="C32">
        <f>(($B$15*C28+$C$15*C29+$D$15*C30)*C28+($B$16*C28+$C$16*C29+$D$16*C30)*C29 + ($B$17*C28+$C$17*C29+$D$17*C30)*C30)^0.5</f>
        <v>3.2134551056588716</v>
      </c>
      <c r="D32">
        <f>(($B$15*D28+$C$15*D29+$D$15*D30)*D28+($B$16*D28+$C$16*D29+$D$16*D30)*D29 + ($B$17*D28+$C$17*D29+$D$17*D30)*D30)^0.5</f>
        <v>9.7000707662069257</v>
      </c>
      <c r="G32" t="s">
        <v>13</v>
      </c>
      <c r="H32">
        <f>SUMSQ(H28:H30)^0.5</f>
        <v>1.2135919980328351</v>
      </c>
      <c r="I32">
        <f>SUMSQ(I28:I30)^0.5</f>
        <v>3.2134538202324134</v>
      </c>
      <c r="J32">
        <f>SUMSQ(J28:J30)^0.5</f>
        <v>9.7001141986126829</v>
      </c>
    </row>
    <row r="34" spans="4:12" x14ac:dyDescent="0.3">
      <c r="H34">
        <f>SUMSQ(H36:H38)</f>
        <v>1.0000000001177258</v>
      </c>
      <c r="I34">
        <f>SUMSQ(I36:I38)</f>
        <v>0.99999999047977461</v>
      </c>
      <c r="J34">
        <f>SUMSQ(J36:J38)</f>
        <v>0.99999999654198279</v>
      </c>
    </row>
    <row r="36" spans="4:12" x14ac:dyDescent="0.3">
      <c r="G36" t="s">
        <v>6</v>
      </c>
      <c r="H36">
        <v>-5.7730040000000003E-2</v>
      </c>
      <c r="I36">
        <v>-0.94414242999999998</v>
      </c>
      <c r="J36">
        <v>-0.32444152999999998</v>
      </c>
      <c r="L36">
        <f>SUMSQ(H36:J36)</f>
        <v>0.99999999203344736</v>
      </c>
    </row>
    <row r="37" spans="4:12" x14ac:dyDescent="0.3">
      <c r="H37">
        <v>-0.66355790999999997</v>
      </c>
      <c r="I37">
        <v>0.27909668999999998</v>
      </c>
      <c r="J37">
        <v>-0.69411522000000003</v>
      </c>
      <c r="L37">
        <f>SUMSQ(H37:J37)</f>
        <v>1.0000000009281726</v>
      </c>
    </row>
    <row r="38" spans="4:12" x14ac:dyDescent="0.3">
      <c r="H38">
        <v>-0.74589419000000001</v>
      </c>
      <c r="I38">
        <v>-0.17521444</v>
      </c>
      <c r="J38">
        <v>0.64260543999999997</v>
      </c>
      <c r="L38">
        <f>SUMSQ(H38:J38)</f>
        <v>0.99999999417786323</v>
      </c>
    </row>
    <row r="40" spans="4:12" x14ac:dyDescent="0.3">
      <c r="G40" t="s">
        <v>8</v>
      </c>
      <c r="H40">
        <f>$H24*H$36+$I24*H$37+$J24*H$38</f>
        <v>-3.4595029999335147</v>
      </c>
      <c r="I40">
        <f t="shared" ref="I40:J40" si="6">$H24*I$36+$I24*I$37+$J24*I$38</f>
        <v>-3.0465528372338939</v>
      </c>
      <c r="J40">
        <f t="shared" si="6"/>
        <v>-0.30017150224629985</v>
      </c>
    </row>
    <row r="41" spans="4:12" x14ac:dyDescent="0.3">
      <c r="H41">
        <f>$H25*H$36+$I25*H$37+$J25*H$38</f>
        <v>-4.6670809662463721</v>
      </c>
      <c r="I41">
        <f t="shared" ref="I41:J41" si="7">$H25*I$36+$I25*I$37+$J25*I$38</f>
        <v>-0.42413957710399214</v>
      </c>
      <c r="J41">
        <f t="shared" si="7"/>
        <v>0.93412876566159264</v>
      </c>
    </row>
    <row r="42" spans="4:12" x14ac:dyDescent="0.3">
      <c r="H42">
        <f>$H26*H$36+$I26*H$37+$J26*H$38</f>
        <v>-8.9551902448876088</v>
      </c>
      <c r="I42">
        <f t="shared" ref="I42:J42" si="8">$H26*I$36+$I26*I$37+$J26*I$38</f>
        <v>1.3979451027900849</v>
      </c>
      <c r="J42">
        <f t="shared" si="8"/>
        <v>-0.37080129334607781</v>
      </c>
    </row>
    <row r="44" spans="4:12" x14ac:dyDescent="0.3">
      <c r="G44" t="s">
        <v>13</v>
      </c>
      <c r="H44">
        <f>SUMSQ(H40:H42)^0.5</f>
        <v>10.674513481849107</v>
      </c>
      <c r="I44">
        <f>SUMSQ(I40:I42)^0.5</f>
        <v>3.3787022777005111</v>
      </c>
      <c r="J44">
        <f>SUMSQ(J40:J42)^0.5</f>
        <v>1.0489008917645057</v>
      </c>
    </row>
    <row r="48" spans="4:12" x14ac:dyDescent="0.3">
      <c r="D48" t="s">
        <v>14</v>
      </c>
      <c r="E48" t="s">
        <v>15</v>
      </c>
      <c r="F48" t="s">
        <v>16</v>
      </c>
    </row>
    <row r="49" spans="4:7" x14ac:dyDescent="0.3">
      <c r="D49">
        <v>1.0488057900000001</v>
      </c>
      <c r="E49">
        <v>3.3786986300000001</v>
      </c>
      <c r="F49">
        <v>10.67445929</v>
      </c>
    </row>
    <row r="50" spans="4:7" x14ac:dyDescent="0.3">
      <c r="D50" s="1"/>
    </row>
    <row r="52" spans="4:7" x14ac:dyDescent="0.3">
      <c r="D52">
        <f>D49/E49</f>
        <v>0.31041708801355866</v>
      </c>
      <c r="E52">
        <f>E49/F49</f>
        <v>0.31652175892086803</v>
      </c>
      <c r="G52">
        <f>D52-E52</f>
        <v>-6.104670907309373E-3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KIBALIN Iurii</dc:creator>
  <cp:lastModifiedBy>KIBALIN Iurii</cp:lastModifiedBy>
  <dcterms:created xsi:type="dcterms:W3CDTF">2021-05-25T13:27:42Z</dcterms:created>
  <dcterms:modified xsi:type="dcterms:W3CDTF">2021-05-25T21:42:19Z</dcterms:modified>
</cp:coreProperties>
</file>