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7e320bc0f40f99/Documents/"/>
    </mc:Choice>
  </mc:AlternateContent>
  <xr:revisionPtr revIDLastSave="16" documentId="13_ncr:1_{0CDE8E8C-859F-4711-A45A-12F910EF592D}" xr6:coauthVersionLast="47" xr6:coauthVersionMax="47" xr10:uidLastSave="{B0133DD6-9277-400C-A466-2115A2E71B3C}"/>
  <bookViews>
    <workbookView xWindow="-120" yWindow="-120" windowWidth="20730" windowHeight="11040" xr2:uid="{A9006961-563E-40D5-83AB-E5706E430D6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L8" i="1"/>
  <c r="M9" i="1"/>
  <c r="M10" i="1"/>
  <c r="M11" i="1"/>
  <c r="M12" i="1"/>
  <c r="M13" i="1"/>
  <c r="M14" i="1"/>
  <c r="M15" i="1"/>
  <c r="M16" i="1"/>
  <c r="M8" i="1"/>
  <c r="I8" i="1"/>
  <c r="L9" i="1"/>
  <c r="L10" i="1"/>
  <c r="L11" i="1"/>
  <c r="L12" i="1"/>
  <c r="L13" i="1"/>
  <c r="L14" i="1"/>
  <c r="L15" i="1"/>
  <c r="L16" i="1"/>
  <c r="D8" i="1"/>
  <c r="D9" i="1"/>
  <c r="D10" i="1"/>
  <c r="D11" i="1"/>
  <c r="D12" i="1"/>
  <c r="D13" i="1"/>
  <c r="D14" i="1"/>
  <c r="D15" i="1"/>
  <c r="K10" i="1"/>
  <c r="K11" i="1"/>
  <c r="K12" i="1"/>
  <c r="K13" i="1"/>
  <c r="K14" i="1"/>
  <c r="K15" i="1"/>
  <c r="K16" i="1"/>
  <c r="I16" i="1"/>
  <c r="I15" i="1"/>
  <c r="I14" i="1"/>
  <c r="I13" i="1"/>
  <c r="I12" i="1"/>
  <c r="I11" i="1"/>
  <c r="I10" i="1"/>
  <c r="I9" i="1"/>
  <c r="G9" i="1"/>
  <c r="G10" i="1"/>
  <c r="J10" i="1"/>
  <c r="G11" i="1"/>
  <c r="G12" i="1"/>
  <c r="J12" i="1"/>
  <c r="G13" i="1"/>
  <c r="G14" i="1"/>
  <c r="J14" i="1"/>
  <c r="G15" i="1"/>
  <c r="G16" i="1"/>
  <c r="G8" i="1"/>
  <c r="J8" i="1"/>
  <c r="D16" i="1"/>
  <c r="E17" i="1"/>
  <c r="E18" i="1"/>
  <c r="H18" i="1"/>
  <c r="H17" i="1"/>
  <c r="E20" i="1"/>
  <c r="E19" i="1"/>
  <c r="J16" i="1"/>
  <c r="J15" i="1"/>
  <c r="J13" i="1"/>
  <c r="J11" i="1"/>
  <c r="J9" i="1"/>
</calcChain>
</file>

<file path=xl/sharedStrings.xml><?xml version="1.0" encoding="utf-8"?>
<sst xmlns="http://schemas.openxmlformats.org/spreadsheetml/2006/main" count="67" uniqueCount="53">
  <si>
    <t>DATA GAJI KARAYAWAN</t>
  </si>
  <si>
    <t>PT. INDO KOMPUTER</t>
  </si>
  <si>
    <t>BULAN : SEPTEMBER 2004</t>
  </si>
  <si>
    <t>No</t>
  </si>
  <si>
    <t>Nama Karyawan</t>
  </si>
  <si>
    <t>Jabatan</t>
  </si>
  <si>
    <t>Gaji Pokok</t>
  </si>
  <si>
    <t>Nilai Kerja</t>
  </si>
  <si>
    <t>Jumlah Anak</t>
  </si>
  <si>
    <t xml:space="preserve">Tunjangan Anak </t>
  </si>
  <si>
    <t>Jam Lembur/Bulan</t>
  </si>
  <si>
    <t>Honor Lembur</t>
  </si>
  <si>
    <t>Jumlah Gaji</t>
  </si>
  <si>
    <t>Kualitas Karyawan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</si>
  <si>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</si>
  <si>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</si>
  <si>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</si>
  <si>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</si>
  <si>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</si>
  <si>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</si>
  <si>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</si>
  <si>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</si>
  <si>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</si>
  <si>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Akunting</t>
  </si>
  <si>
    <t>Direktur</t>
  </si>
  <si>
    <t>Teknisi</t>
  </si>
  <si>
    <t>Staf</t>
  </si>
  <si>
    <t>Manager</t>
  </si>
  <si>
    <t>Jumlah Nilai Kerja Karyawan</t>
  </si>
  <si>
    <t>Rata-Rata</t>
  </si>
  <si>
    <t>Nilai Tertinggi</t>
  </si>
  <si>
    <t>Nilai Terendah</t>
  </si>
  <si>
    <t>Jam Lembur Tertinggi</t>
  </si>
  <si>
    <t>Jam Lembur Terendah</t>
  </si>
  <si>
    <t>Tunjangan</t>
  </si>
  <si>
    <t>rumus MAX</t>
  </si>
  <si>
    <t>rumus MIN</t>
  </si>
  <si>
    <t>rumus AVERAGE</t>
  </si>
  <si>
    <t>rumus SUM</t>
  </si>
  <si>
    <t>Honor/Jam :</t>
  </si>
  <si>
    <t>MUHAMMAD RIFKI SUMARNA</t>
  </si>
  <si>
    <t>10 TKJ 1</t>
  </si>
  <si>
    <t>SIMULASI KOMUNIKASI DIGITAL</t>
  </si>
  <si>
    <t>KUALITAS KARYAWAN MENGGUNAKAN RUMUS IF DAN AND</t>
  </si>
  <si>
    <t>MENGGUNAKAN RUMUS VLOOKUP DAN HLOOKUP</t>
  </si>
  <si>
    <t>Audit Keuangan</t>
  </si>
  <si>
    <t>Monitoring Keuangan</t>
  </si>
  <si>
    <t>Laporan Bulanan</t>
  </si>
  <si>
    <t>Operasi Produksi</t>
  </si>
  <si>
    <t>Audit Kinerja</t>
  </si>
  <si>
    <t>Tugas Tambahan</t>
  </si>
  <si>
    <t>Transfot Tambahan</t>
  </si>
  <si>
    <t>HONOR LEMBUR = JAM LEMBUR DIKALIKAN DENGAN HONOR/JAM MENGGUNAKAN SIMBOL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</si>
</sst>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2" fillId="0" borderId="3" xfId="0" applyFont="1" applyBorder="1"/>
    <xf numFmtId="0" fontId="0" fillId="0" borderId="4" xfId="0" applyBorder="1"/>
    <xf numFmtId="0" fontId="2" fillId="0" borderId="4" xfId="0" applyFont="1" applyBorder="1"/>
    <xf numFmtId="0" fontId="2" fillId="0" borderId="3" xfId="0" applyFont="1" applyBorder="1" applyAlignment="1"/>
    <xf numFmtId="0" fontId="0" fillId="0" borderId="5" xfId="0" applyBorder="1"/>
    <xf numFmtId="0" fontId="0" fillId="0" borderId="0" xfId="0" applyAlignment="1">
      <alignment horizontal="left"/>
    </xf>
    <xf numFmtId="0" fontId="0" fillId="0" borderId="6" xfId="0" applyFill="1" applyBorder="1"/>
    <xf numFmtId="0" fontId="0" fillId="0" borderId="0" xfId="0" applyBorder="1"/>
    <xf numFmtId="0" fontId="0" fillId="0" borderId="0" xfId="0" applyAlignment="1"/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1" fillId="2" borderId="3" xfId="0" applyFont="1" applyFill="1" applyBorder="1"/>
    <xf numFmtId="0" fontId="0" fillId="0" borderId="3" xfId="0" applyBorder="1" applyAlignment="1">
      <alignment horizontal="left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F2BDF-A1D6-4962-BE97-A311871340CC}">
  <dimension ref="A1:M35"/>
  <sheetViews>
    <sheetView tabSelected="1" topLeftCell="D16" zoomScale="90" zoomScaleNormal="90" workbookViewId="0">
      <selection activeCell="Q19" sqref="Q19"/>
    </sheetView>
  </sheetViews>
  <sheetFormatPr defaultRowHeight="15" x14ac:dyDescent="0.25"/>
  <cols>
    <col min="1" max="1" width="4.7109375" customWidth="1"/>
    <col min="2" max="2" width="19.7109375" customWidth="1"/>
    <col min="3" max="3" width="17.28515625" customWidth="1"/>
    <col min="4" max="4" width="22.28515625" customWidth="1"/>
    <col min="5" max="5" width="20.5703125" customWidth="1"/>
    <col min="6" max="6" width="13.85546875" customWidth="1"/>
    <col min="7" max="8" width="18.140625" customWidth="1"/>
    <col min="9" max="9" width="18.28515625" customWidth="1"/>
    <col min="10" max="10" width="17.85546875" customWidth="1"/>
    <col min="11" max="11" width="18.42578125" customWidth="1"/>
    <col min="12" max="12" width="23.85546875" customWidth="1"/>
    <col min="13" max="13" width="18.28515625" customWidth="1"/>
  </cols>
  <sheetData>
    <row r="1" spans="1:13" ht="15.75" x14ac:dyDescent="0.25">
      <c r="A1" s="15" t="s">
        <v>0</v>
      </c>
      <c r="F1" s="15" t="s">
        <v>40</v>
      </c>
    </row>
    <row r="2" spans="1:13" ht="15.75" x14ac:dyDescent="0.25">
      <c r="A2" s="15" t="s">
        <v>1</v>
      </c>
      <c r="G2" s="15" t="s">
        <v>41</v>
      </c>
    </row>
    <row r="3" spans="1:13" ht="16.5" thickBot="1" x14ac:dyDescent="0.3">
      <c r="A3" s="16" t="s">
        <v>2</v>
      </c>
      <c r="B3" s="4"/>
      <c r="C3" s="4"/>
      <c r="D3" s="4"/>
      <c r="E3" s="4"/>
      <c r="F3" s="16" t="s">
        <v>42</v>
      </c>
      <c r="G3" s="4"/>
      <c r="H3" s="4"/>
      <c r="I3" s="4"/>
      <c r="J3" s="4"/>
      <c r="K3" s="4"/>
      <c r="L3" s="4"/>
      <c r="M3" s="4"/>
    </row>
    <row r="4" spans="1:13" ht="15.75" thickTop="1" x14ac:dyDescent="0.25"/>
    <row r="5" spans="1:13" x14ac:dyDescent="0.25">
      <c r="I5" s="1" t="s">
        <v>39</v>
      </c>
      <c r="J5" s="11">
        <v>5000</v>
      </c>
    </row>
    <row r="6" spans="1:13" x14ac:dyDescent="0.25">
      <c r="J6" s="14"/>
      <c r="K6" s="14"/>
    </row>
    <row r="7" spans="1:13" ht="27" customHeight="1" x14ac:dyDescent="0.25">
      <c r="A7" s="2" t="s">
        <v>3</v>
      </c>
      <c r="B7" s="2" t="s">
        <v>4</v>
      </c>
      <c r="C7" s="2" t="s">
        <v>5</v>
      </c>
      <c r="D7" s="18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 t="s">
        <v>50</v>
      </c>
      <c r="M7" s="2" t="s">
        <v>51</v>
      </c>
    </row>
    <row r="8" spans="1:13" x14ac:dyDescent="0.25">
      <c r="A8" s="5">
        <v>1</v>
      </c>
      <c r="B8" s="3" t="s">
        <v>14</v>
      </c>
      <c r="C8" s="3" t="s">
        <v>23</v>
      </c>
      <c r="D8" s="19">
        <f>VLOOKUP(C8,$B$26:$C$30,2,0)</f>
        <v>1100000</v>
      </c>
      <c r="E8" s="5">
        <v>70</v>
      </c>
      <c r="F8" s="5">
        <v>2</v>
      </c>
      <c r="G8" s="5">
        <f t="shared" ref="G8:G16" si="0">HLOOKUP(F8,$H$27:$M$28,2,1)</f>
        <v>2500000</v>
      </c>
      <c r="H8" s="5">
        <v>10</v>
      </c>
      <c r="I8" s="5">
        <f>H8*J5</f>
        <v>50000</v>
      </c>
      <c r="J8" s="5">
        <f t="shared" ref="J8:J16" si="1">SUM(D8,G8,I8)</f>
        <v>3650000</v>
      </c>
      <c r="K8" s="5" t="str">
        <f>IF(E8&gt;=90,"PUJIAN",IF(AND(E8&gt;=80,E8&lt;90),"BAIK",IF(AND(E8&gt;=70,E8&lt;80),"CUKUP","PERLU TES SKILL")))</f>
        <v>CUKUP</v>
      </c>
      <c r="L8" s="3" t="str">
        <f t="shared" ref="L8:L16" si="2">VLOOKUP(C8,$B$26:$D$30,3,0)</f>
        <v>Audit Kinerja</v>
      </c>
      <c r="M8" s="5">
        <f>VLOOKUP(C8,$B$26:$E$30,4,0)</f>
        <v>8000000</v>
      </c>
    </row>
    <row r="9" spans="1:13" x14ac:dyDescent="0.25">
      <c r="A9" s="5">
        <v>2</v>
      </c>
      <c r="B9" s="3" t="s">
        <v>15</v>
      </c>
      <c r="C9" s="3" t="s">
        <v>24</v>
      </c>
      <c r="D9" s="19">
        <f t="shared" ref="D9:D15" si="3">VLOOKUP(C9,$B$26:$C$30,2,0)</f>
        <v>2000000</v>
      </c>
      <c r="E9" s="5">
        <v>86</v>
      </c>
      <c r="F9" s="5">
        <v>4</v>
      </c>
      <c r="G9" s="5">
        <f t="shared" si="0"/>
        <v>3500000</v>
      </c>
      <c r="H9" s="5">
        <v>10</v>
      </c>
      <c r="I9" s="5">
        <f>H9*J5</f>
        <v>50000</v>
      </c>
      <c r="J9" s="5">
        <f t="shared" si="1"/>
        <v>5550000</v>
      </c>
      <c r="K9" s="5" t="str">
        <f>IF(E9&gt;=90,"PUJIAN",IF(AND(E9&gt;=80,E9&lt;90),"BAIK",IF(AND(E9&gt;=70,E9&lt;80),"CUKUP","PERLU TES SKILL")))</f>
        <v>BAIK</v>
      </c>
      <c r="L9" s="3" t="str">
        <f t="shared" si="2"/>
        <v>Monitoring Keuangan</v>
      </c>
      <c r="M9" s="5">
        <f t="shared" ref="M9:M16" si="4">VLOOKUP(C9,$B$26:$E$30,4,0)</f>
        <v>7000000</v>
      </c>
    </row>
    <row r="10" spans="1:13" x14ac:dyDescent="0.25">
      <c r="A10" s="5">
        <v>3</v>
      </c>
      <c r="B10" s="3" t="s">
        <v>16</v>
      </c>
      <c r="C10" s="3" t="s">
        <v>25</v>
      </c>
      <c r="D10" s="19">
        <f t="shared" si="3"/>
        <v>1500000</v>
      </c>
      <c r="E10" s="5">
        <v>78</v>
      </c>
      <c r="F10" s="5">
        <v>5</v>
      </c>
      <c r="G10" s="5">
        <f t="shared" si="0"/>
        <v>4000000</v>
      </c>
      <c r="H10" s="5">
        <v>7</v>
      </c>
      <c r="I10" s="5">
        <f>H10*J5</f>
        <v>35000</v>
      </c>
      <c r="J10" s="5">
        <f t="shared" si="1"/>
        <v>5535000</v>
      </c>
      <c r="K10" s="5" t="str">
        <f t="shared" ref="K10:K16" si="5">IF(E10&gt;=90,"PUJIAN",IF(AND(E10&gt;=80,E10&lt;90),"BAIK",IF(AND(E10&gt;=70,E10&lt;80),"CUKUP","PERLU TES SKILL")))</f>
        <v>CUKUP</v>
      </c>
      <c r="L10" s="3" t="str">
        <f t="shared" si="2"/>
        <v>Operasi Produksi</v>
      </c>
      <c r="M10" s="5">
        <f t="shared" si="4"/>
        <v>6000000</v>
      </c>
    </row>
    <row r="11" spans="1:13" x14ac:dyDescent="0.25">
      <c r="A11" s="5">
        <v>4</v>
      </c>
      <c r="B11" s="3" t="s">
        <v>17</v>
      </c>
      <c r="C11" s="3" t="s">
        <v>26</v>
      </c>
      <c r="D11" s="19">
        <f t="shared" si="3"/>
        <v>1250000</v>
      </c>
      <c r="E11" s="5">
        <v>92</v>
      </c>
      <c r="F11" s="5">
        <v>1</v>
      </c>
      <c r="G11" s="5">
        <f t="shared" si="0"/>
        <v>1000000</v>
      </c>
      <c r="H11" s="5">
        <v>10</v>
      </c>
      <c r="I11" s="5">
        <f>H11*J5</f>
        <v>50000</v>
      </c>
      <c r="J11" s="5">
        <f t="shared" si="1"/>
        <v>2300000</v>
      </c>
      <c r="K11" s="5" t="str">
        <f t="shared" si="5"/>
        <v>PUJIAN</v>
      </c>
      <c r="L11" s="3" t="str">
        <f t="shared" si="2"/>
        <v>Laporan Bulanan</v>
      </c>
      <c r="M11" s="5">
        <f t="shared" si="4"/>
        <v>5000000</v>
      </c>
    </row>
    <row r="12" spans="1:13" x14ac:dyDescent="0.25">
      <c r="A12" s="5">
        <v>5</v>
      </c>
      <c r="B12" s="3" t="s">
        <v>18</v>
      </c>
      <c r="C12" s="3" t="s">
        <v>25</v>
      </c>
      <c r="D12" s="19">
        <f t="shared" si="3"/>
        <v>1500000</v>
      </c>
      <c r="E12" s="5">
        <v>80</v>
      </c>
      <c r="F12" s="5">
        <v>4</v>
      </c>
      <c r="G12" s="5">
        <f t="shared" si="0"/>
        <v>3500000</v>
      </c>
      <c r="H12" s="5">
        <v>15</v>
      </c>
      <c r="I12" s="5">
        <f>H12*J5</f>
        <v>75000</v>
      </c>
      <c r="J12" s="5">
        <f t="shared" si="1"/>
        <v>5075000</v>
      </c>
      <c r="K12" s="5" t="str">
        <f t="shared" si="5"/>
        <v>BAIK</v>
      </c>
      <c r="L12" s="3" t="str">
        <f t="shared" si="2"/>
        <v>Operasi Produksi</v>
      </c>
      <c r="M12" s="5">
        <f t="shared" si="4"/>
        <v>6000000</v>
      </c>
    </row>
    <row r="13" spans="1:13" x14ac:dyDescent="0.25">
      <c r="A13" s="5">
        <v>6</v>
      </c>
      <c r="B13" s="3" t="s">
        <v>19</v>
      </c>
      <c r="C13" s="3" t="s">
        <v>26</v>
      </c>
      <c r="D13" s="19">
        <f t="shared" si="3"/>
        <v>1250000</v>
      </c>
      <c r="E13" s="5">
        <v>78</v>
      </c>
      <c r="F13" s="5">
        <v>3</v>
      </c>
      <c r="G13" s="5">
        <f t="shared" si="0"/>
        <v>3000000</v>
      </c>
      <c r="H13" s="5">
        <v>7</v>
      </c>
      <c r="I13" s="5">
        <f>H13*J5</f>
        <v>35000</v>
      </c>
      <c r="J13" s="5">
        <f t="shared" si="1"/>
        <v>4285000</v>
      </c>
      <c r="K13" s="5" t="str">
        <f t="shared" si="5"/>
        <v>CUKUP</v>
      </c>
      <c r="L13" s="3" t="str">
        <f t="shared" si="2"/>
        <v>Laporan Bulanan</v>
      </c>
      <c r="M13" s="5">
        <f t="shared" si="4"/>
        <v>5000000</v>
      </c>
    </row>
    <row r="14" spans="1:13" x14ac:dyDescent="0.25">
      <c r="A14" s="5">
        <v>7</v>
      </c>
      <c r="B14" s="3" t="s">
        <v>20</v>
      </c>
      <c r="C14" s="3" t="s">
        <v>27</v>
      </c>
      <c r="D14" s="19">
        <f t="shared" si="3"/>
        <v>1700000</v>
      </c>
      <c r="E14" s="5">
        <v>95</v>
      </c>
      <c r="F14" s="5">
        <v>1</v>
      </c>
      <c r="G14" s="5">
        <f t="shared" si="0"/>
        <v>1000000</v>
      </c>
      <c r="H14" s="5">
        <v>6</v>
      </c>
      <c r="I14" s="5">
        <f>H14*J5</f>
        <v>30000</v>
      </c>
      <c r="J14" s="5">
        <f t="shared" si="1"/>
        <v>2730000</v>
      </c>
      <c r="K14" s="5" t="str">
        <f t="shared" si="5"/>
        <v>PUJIAN</v>
      </c>
      <c r="L14" s="3" t="str">
        <f t="shared" si="2"/>
        <v>Audit Keuangan</v>
      </c>
      <c r="M14" s="5">
        <f t="shared" si="4"/>
        <v>9000000</v>
      </c>
    </row>
    <row r="15" spans="1:13" x14ac:dyDescent="0.25">
      <c r="A15" s="5">
        <v>8</v>
      </c>
      <c r="B15" s="3" t="s">
        <v>21</v>
      </c>
      <c r="C15" s="3" t="s">
        <v>27</v>
      </c>
      <c r="D15" s="19">
        <f t="shared" si="3"/>
        <v>1700000</v>
      </c>
      <c r="E15" s="5">
        <v>85</v>
      </c>
      <c r="F15" s="5">
        <v>2</v>
      </c>
      <c r="G15" s="5">
        <f t="shared" si="0"/>
        <v>2500000</v>
      </c>
      <c r="H15" s="5">
        <v>5</v>
      </c>
      <c r="I15" s="5">
        <f>H15*J5</f>
        <v>25000</v>
      </c>
      <c r="J15" s="5">
        <f t="shared" si="1"/>
        <v>4225000</v>
      </c>
      <c r="K15" s="5" t="str">
        <f t="shared" si="5"/>
        <v>BAIK</v>
      </c>
      <c r="L15" s="3" t="str">
        <f t="shared" si="2"/>
        <v>Audit Keuangan</v>
      </c>
      <c r="M15" s="5">
        <f t="shared" si="4"/>
        <v>9000000</v>
      </c>
    </row>
    <row r="16" spans="1:13" x14ac:dyDescent="0.25">
      <c r="A16" s="5">
        <v>9</v>
      </c>
      <c r="B16" s="3" t="s">
        <v>22</v>
      </c>
      <c r="C16" s="3" t="s">
        <v>26</v>
      </c>
      <c r="D16" s="19">
        <f t="shared" ref="D16" si="6">VLOOKUP(C16,$B$26:$C$30,2,0)</f>
        <v>1250000</v>
      </c>
      <c r="E16" s="5">
        <v>65</v>
      </c>
      <c r="F16" s="5">
        <v>3</v>
      </c>
      <c r="G16" s="5">
        <f t="shared" si="0"/>
        <v>3000000</v>
      </c>
      <c r="H16" s="5">
        <v>8</v>
      </c>
      <c r="I16" s="5">
        <f>H16*J5</f>
        <v>40000</v>
      </c>
      <c r="J16" s="5">
        <f t="shared" si="1"/>
        <v>4290000</v>
      </c>
      <c r="K16" s="5" t="str">
        <f t="shared" si="5"/>
        <v>PERLU TES SKILL</v>
      </c>
      <c r="L16" s="3" t="str">
        <f t="shared" si="2"/>
        <v>Laporan Bulanan</v>
      </c>
      <c r="M16" s="5">
        <f t="shared" si="4"/>
        <v>5000000</v>
      </c>
    </row>
    <row r="17" spans="1:13" x14ac:dyDescent="0.25">
      <c r="A17" s="13"/>
      <c r="B17" s="12" t="s">
        <v>38</v>
      </c>
      <c r="C17" s="9" t="s">
        <v>28</v>
      </c>
      <c r="D17" s="7"/>
      <c r="E17" s="5">
        <f>SUM(E8:E16)</f>
        <v>729</v>
      </c>
      <c r="F17" s="8" t="s">
        <v>32</v>
      </c>
      <c r="G17" s="7"/>
      <c r="H17" s="5">
        <f>MAX(H8:H16)</f>
        <v>15</v>
      </c>
    </row>
    <row r="18" spans="1:13" x14ac:dyDescent="0.25">
      <c r="B18" t="s">
        <v>37</v>
      </c>
      <c r="C18" s="6" t="s">
        <v>29</v>
      </c>
      <c r="D18" s="7"/>
      <c r="E18" s="5">
        <f>AVERAGE(E8:E16)</f>
        <v>81</v>
      </c>
      <c r="F18" s="8" t="s">
        <v>33</v>
      </c>
      <c r="G18" s="7"/>
      <c r="H18" s="5">
        <f>MIN(H8:H16)</f>
        <v>5</v>
      </c>
    </row>
    <row r="19" spans="1:13" ht="15.75" x14ac:dyDescent="0.25">
      <c r="B19" t="s">
        <v>35</v>
      </c>
      <c r="C19" s="9" t="s">
        <v>30</v>
      </c>
      <c r="D19" s="7"/>
      <c r="E19" s="5">
        <f>MAX(E8:E16)</f>
        <v>95</v>
      </c>
      <c r="I19" s="17" t="s">
        <v>43</v>
      </c>
    </row>
    <row r="20" spans="1:13" ht="15.75" x14ac:dyDescent="0.25">
      <c r="B20" t="s">
        <v>36</v>
      </c>
      <c r="C20" s="6" t="s">
        <v>31</v>
      </c>
      <c r="D20" s="7"/>
      <c r="E20" s="5">
        <f>MIN(E8:E16)</f>
        <v>65</v>
      </c>
      <c r="I20" s="17" t="s">
        <v>52</v>
      </c>
    </row>
    <row r="22" spans="1:13" ht="15.75" thickBot="1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 ht="15.75" x14ac:dyDescent="0.25">
      <c r="F23" s="17" t="s">
        <v>44</v>
      </c>
    </row>
    <row r="25" spans="1:13" ht="15.75" customHeight="1" x14ac:dyDescent="0.25">
      <c r="B25" s="2" t="s">
        <v>5</v>
      </c>
      <c r="C25" s="2" t="s">
        <v>6</v>
      </c>
      <c r="D25" s="2" t="s">
        <v>50</v>
      </c>
      <c r="E25" s="2" t="s">
        <v>51</v>
      </c>
    </row>
    <row r="26" spans="1:13" x14ac:dyDescent="0.25">
      <c r="B26" s="3" t="s">
        <v>24</v>
      </c>
      <c r="C26" s="5">
        <v>2000000</v>
      </c>
      <c r="D26" s="3" t="s">
        <v>46</v>
      </c>
      <c r="E26" s="5">
        <v>7000000</v>
      </c>
    </row>
    <row r="27" spans="1:13" x14ac:dyDescent="0.25">
      <c r="B27" s="3" t="s">
        <v>27</v>
      </c>
      <c r="C27" s="5">
        <v>1700000</v>
      </c>
      <c r="D27" s="3" t="s">
        <v>45</v>
      </c>
      <c r="E27" s="5">
        <v>9000000</v>
      </c>
      <c r="H27" s="2" t="s">
        <v>8</v>
      </c>
      <c r="I27" s="5">
        <v>1</v>
      </c>
      <c r="J27" s="5">
        <v>2</v>
      </c>
      <c r="K27" s="5">
        <v>3</v>
      </c>
      <c r="L27" s="5">
        <v>4</v>
      </c>
      <c r="M27" s="5">
        <v>5</v>
      </c>
    </row>
    <row r="28" spans="1:13" x14ac:dyDescent="0.25">
      <c r="B28" s="3" t="s">
        <v>26</v>
      </c>
      <c r="C28" s="5">
        <v>1250000</v>
      </c>
      <c r="D28" s="3" t="s">
        <v>47</v>
      </c>
      <c r="E28" s="5">
        <v>5000000</v>
      </c>
      <c r="H28" s="2" t="s">
        <v>34</v>
      </c>
      <c r="I28" s="5">
        <v>1000000</v>
      </c>
      <c r="J28" s="5">
        <v>2500000</v>
      </c>
      <c r="K28" s="5">
        <v>3000000</v>
      </c>
      <c r="L28" s="5">
        <v>3500000</v>
      </c>
      <c r="M28" s="5">
        <v>4000000</v>
      </c>
    </row>
    <row r="29" spans="1:13" x14ac:dyDescent="0.25">
      <c r="B29" s="3" t="s">
        <v>25</v>
      </c>
      <c r="C29" s="5">
        <v>1500000</v>
      </c>
      <c r="D29" s="3" t="s">
        <v>48</v>
      </c>
      <c r="E29" s="5">
        <v>6000000</v>
      </c>
    </row>
    <row r="30" spans="1:13" x14ac:dyDescent="0.25">
      <c r="B30" s="3" t="s">
        <v>23</v>
      </c>
      <c r="C30" s="5">
        <v>1100000</v>
      </c>
      <c r="D30" s="3" t="s">
        <v>49</v>
      </c>
      <c r="E30" s="5">
        <v>8000000</v>
      </c>
    </row>
    <row r="31" spans="1:13" x14ac:dyDescent="0.25">
      <c r="H31" s="20"/>
      <c r="I31" s="3"/>
      <c r="J31" s="3"/>
      <c r="K31" s="3"/>
      <c r="L31" s="3"/>
      <c r="M31" s="3"/>
    </row>
    <row r="32" spans="1:13" ht="15" customHeight="1" x14ac:dyDescent="0.25">
      <c r="H32" s="20"/>
      <c r="I32" s="3"/>
      <c r="J32" s="3"/>
      <c r="K32" s="3"/>
      <c r="L32" s="3"/>
      <c r="M32" s="3"/>
    </row>
    <row r="35" spans="7:7" ht="15.75" x14ac:dyDescent="0.25">
      <c r="G35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RIFKI</dc:creator>
  <cp:lastModifiedBy>Rifki TKJ</cp:lastModifiedBy>
  <dcterms:created xsi:type="dcterms:W3CDTF">2022-03-26T22:45:29Z</dcterms:created>
  <dcterms:modified xsi:type="dcterms:W3CDTF">2022-04-24T22:03:14Z</dcterms:modified>
</cp:coreProperties>
</file>