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ikmal\Pictures\Portfolio Data Analytics\"/>
    </mc:Choice>
  </mc:AlternateContent>
  <xr:revisionPtr revIDLastSave="0" documentId="13_ncr:1_{18B6079B-4013-4F08-B575-A515846EA335}" xr6:coauthVersionLast="47" xr6:coauthVersionMax="47" xr10:uidLastSave="{00000000-0000-0000-0000-000000000000}"/>
  <bookViews>
    <workbookView xWindow="-120" yWindow="-120" windowWidth="29040" windowHeight="15720" firstSheet="1" activeTab="3" xr2:uid="{8BC6D2D6-F757-0C4B-901B-94A06448BC91}"/>
  </bookViews>
  <sheets>
    <sheet name="Format" sheetId="2" state="hidden" r:id="rId1"/>
    <sheet name="Data" sheetId="1" r:id="rId2"/>
    <sheet name="Pivot Table" sheetId="5" r:id="rId3"/>
    <sheet name="Dashboard" sheetId="4" r:id="rId4"/>
  </sheets>
  <definedNames>
    <definedName name="Slicer_Month">#N/A</definedName>
    <definedName name="Slicer_Sale_Tea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N7" i="5" l="1"/>
  <c r="EA7" i="5"/>
  <c r="DL7" i="5"/>
  <c r="DL8" i="5" s="1"/>
  <c r="DP7" i="5"/>
  <c r="DP8" i="5" s="1"/>
  <c r="DP9" i="5" s="1"/>
  <c r="DM7" i="5"/>
  <c r="DM8" i="5" s="1"/>
  <c r="DM9" i="5" s="1"/>
  <c r="DQ7" i="5"/>
  <c r="DQ8" i="5" s="1"/>
  <c r="DN7" i="5"/>
  <c r="DN8" i="5" s="1"/>
  <c r="DO7" i="5"/>
  <c r="DC7" i="5"/>
  <c r="DB7" i="5"/>
  <c r="CQ7" i="5"/>
  <c r="CR7" i="5"/>
  <c r="CF8" i="5"/>
  <c r="CF7" i="5"/>
  <c r="CF6" i="5"/>
  <c r="BZ8" i="5"/>
  <c r="BZ9" i="5"/>
  <c r="BZ10" i="5"/>
  <c r="BZ11" i="5"/>
  <c r="BZ12" i="5"/>
  <c r="BZ13" i="5"/>
  <c r="BZ14" i="5"/>
  <c r="BZ15" i="5"/>
  <c r="BZ16" i="5"/>
  <c r="BZ17" i="5"/>
  <c r="BZ18" i="5"/>
  <c r="BZ7" i="5"/>
  <c r="CA8" i="5"/>
  <c r="CA9" i="5"/>
  <c r="CA10" i="5"/>
  <c r="CA11" i="5"/>
  <c r="CA12" i="5"/>
  <c r="CA13" i="5"/>
  <c r="CA14" i="5"/>
  <c r="CA15" i="5"/>
  <c r="CA16" i="5"/>
  <c r="CA17" i="5"/>
  <c r="CA18" i="5"/>
  <c r="CA7" i="5"/>
  <c r="BQ8" i="5"/>
  <c r="BR8" i="5"/>
  <c r="BQ9" i="5"/>
  <c r="BR9" i="5"/>
  <c r="BQ10" i="5"/>
  <c r="BR10" i="5"/>
  <c r="BQ11" i="5"/>
  <c r="BR11" i="5"/>
  <c r="BR7" i="5"/>
  <c r="BQ7" i="5"/>
  <c r="AH5" i="5"/>
  <c r="AH6" i="5"/>
  <c r="AA7" i="5"/>
  <c r="AA6" i="5"/>
  <c r="AA5" i="5"/>
  <c r="Q5" i="5"/>
  <c r="Q6" i="5"/>
  <c r="Q7" i="5"/>
  <c r="Q8" i="5"/>
  <c r="Q9" i="5"/>
  <c r="P6" i="5"/>
  <c r="P7" i="5"/>
  <c r="P8" i="5"/>
  <c r="P9" i="5"/>
  <c r="P5" i="5"/>
  <c r="I6" i="5"/>
  <c r="I5" i="5"/>
  <c r="AI6" i="5"/>
  <c r="AI5" i="5"/>
  <c r="DO8" i="5" l="1"/>
  <c r="DO9" i="5" s="1"/>
  <c r="DN9" i="5"/>
  <c r="DQ9" i="5"/>
  <c r="DL9" i="5"/>
  <c r="CC17" i="5"/>
  <c r="CC9" i="5"/>
  <c r="CC16" i="5"/>
  <c r="CC11" i="5"/>
  <c r="CC8" i="5"/>
  <c r="CB14" i="5"/>
  <c r="CB13" i="5"/>
  <c r="CB12" i="5"/>
  <c r="CB7" i="5"/>
  <c r="CB11" i="5"/>
  <c r="CC7" i="5"/>
  <c r="CB18" i="5"/>
  <c r="CB10" i="5"/>
  <c r="CB15" i="5"/>
  <c r="CC10" i="5"/>
  <c r="CC15" i="5"/>
  <c r="CC14" i="5"/>
  <c r="CB17" i="5"/>
  <c r="CB9" i="5"/>
  <c r="CC13" i="5"/>
  <c r="CC18" i="5"/>
  <c r="CB16" i="5"/>
  <c r="CB8" i="5"/>
  <c r="CC12" i="5"/>
  <c r="DS8" i="5" l="1"/>
</calcChain>
</file>

<file path=xl/sharedStrings.xml><?xml version="1.0" encoding="utf-8"?>
<sst xmlns="http://schemas.openxmlformats.org/spreadsheetml/2006/main" count="10869" uniqueCount="131">
  <si>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</si>
  <si>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</si>
  <si>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</si>
  <si>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</si>
  <si>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</si>
  <si>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</si>
  <si>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</si>
  <si>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</si>
  <si>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</si>
  <si>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</si>
  <si>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</si>
  <si>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</si>
  <si>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</si>
  <si>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</si>
  <si>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</si>
  <si>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</si>
  <si>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</si>
  <si>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</si>
  <si>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</si>
  <si>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</si>
  <si>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</si>
  <si>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</si>
  <si>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</si>
  <si>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</si>
  <si>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</si>
  <si>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</si>
  <si>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</si>
  <si>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</si>
  <si>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</si>
  <si>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</si>
  <si>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</si>
  <si>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</si>
  <si>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</si>
  <si>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</si>
  <si>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</si>
  <si>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</si>
  <si>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</si>
  <si>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</si>
  <si>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</si>
  <si>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</si>
  <si>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</si>
  <si>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</si>
  <si>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</si>
  <si>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</si>
  <si>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</si>
  <si>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</si>
  <si>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</si>
  <si>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</si>
  <si>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</si>
  <si>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</si>
  <si>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</si>
  <si>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</si>
  <si>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</si>
  <si>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</si>
  <si>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</si>
  <si>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</si>
  <si>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</si>
  <si>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</si>
  <si>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</si>
  <si>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</si>
  <si>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</si>
  <si>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</si>
  <si>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</si>
  <si>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</si>
  <si>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</si>
  <si>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</si>
  <si>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</si>
  <si>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</si>
  <si>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</si>
  <si>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</si>
  <si>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</si>
  <si>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</si>
  <si>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</si>
  <si>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</si>
  <si>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</si>
  <si>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</si>
  <si>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</si>
  <si>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</si>
  <si>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</si>
  <si>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Colour Code</t>
  </si>
  <si>
    <t>#E8788C</t>
  </si>
  <si>
    <t>#F7D366</t>
  </si>
  <si>
    <t>#8D7EF3</t>
  </si>
  <si>
    <t>#6821E4</t>
  </si>
  <si>
    <t>Colour Name</t>
  </si>
  <si>
    <t>Colour</t>
  </si>
  <si>
    <t>Deep Blush</t>
  </si>
  <si>
    <t>Dandelion</t>
  </si>
  <si>
    <t>Light Slate Blue</t>
  </si>
  <si>
    <t>Han Purple</t>
  </si>
  <si>
    <t>Dashboard Format</t>
  </si>
  <si>
    <t>Colour Themes</t>
  </si>
  <si>
    <t>Font Type: Arial</t>
  </si>
  <si>
    <t>Sum of Paid Fees</t>
  </si>
  <si>
    <t>Row Labels</t>
  </si>
  <si>
    <t>Count of Fees Status</t>
  </si>
  <si>
    <t>Top 5 Consultan Sales Revenue</t>
  </si>
  <si>
    <t>Total Earnings by Months</t>
  </si>
  <si>
    <t>Sum of Paid Fees2</t>
  </si>
  <si>
    <t>Max</t>
  </si>
  <si>
    <t>Avg</t>
  </si>
  <si>
    <t>Min</t>
  </si>
  <si>
    <t>Paid/Unpaid Calls</t>
  </si>
  <si>
    <t>Grand Total</t>
  </si>
  <si>
    <t>#A5C2E3</t>
  </si>
  <si>
    <t>Sum of Enrolled Courses</t>
  </si>
  <si>
    <t>Average of Enrolled Courses</t>
  </si>
  <si>
    <t>Enrolled Course</t>
  </si>
  <si>
    <t>Count of Area Code</t>
  </si>
  <si>
    <t>Training Model</t>
  </si>
  <si>
    <t>Training Level's Fees By Sales Team</t>
  </si>
  <si>
    <t>Top 5 Training Level</t>
  </si>
  <si>
    <t>Average</t>
  </si>
  <si>
    <t>Average Paid Calls Duration by Months</t>
  </si>
  <si>
    <t>Average of Average call duration</t>
  </si>
  <si>
    <t>Months</t>
  </si>
  <si>
    <t>Duration</t>
  </si>
  <si>
    <t>Total Sales by Sale Team</t>
  </si>
  <si>
    <t>Consultant by Total Sales</t>
  </si>
  <si>
    <t>Adversiting Channel</t>
  </si>
  <si>
    <t>Actual</t>
  </si>
  <si>
    <t>different to reach the highest amount</t>
  </si>
  <si>
    <t>Paid Advertisement</t>
  </si>
  <si>
    <t>Count of Month</t>
  </si>
  <si>
    <t>Average Calls by Month Paid and Unpaid</t>
  </si>
  <si>
    <t>Count of Month2</t>
  </si>
  <si>
    <t>Advertisements by Total Sales</t>
  </si>
  <si>
    <t>Column Labels</t>
  </si>
  <si>
    <t>Total Ads</t>
  </si>
  <si>
    <t>Training Model by Total Sales</t>
  </si>
  <si>
    <t>Advertisements by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</si>
</sst>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quot;$&quot;* #,##0.00_);_(&quot;$&quot;* \(#,##0.00\);_(&quot;$&quot;* &quot;-&quot;??_);_(@_)"/>
    <numFmt numFmtId="165" formatCode="&quot;RM&quot;#,##0.00"/>
    <numFmt numFmtId="166" formatCode="_-* #,##0_-;\-* #,##0_-;_-* &quot;-&quot;??_-;_-@_-"/>
    <numFmt numFmtId="167" formatCode="[&lt;999950]0.0,&quot;K&quot;;[&lt;999950000]0.0,,&quot;M&quot;;0.0,,,&quot;B&quot;"/>
  </numFmts>
  <fonts count="14" x14ac:knownFonts="1">
    <font>
      <sz val="12"/>
      <color theme="1"/>
      <name val="Calibri"/>
      <family val="2"/>
      <scheme val="minor"/>
    </font>
    <font>
      <sz val="12"/>
      <color theme="1"/>
      <name val="Calibri"/>
      <family val="2"/>
      <scheme val="minor"/>
    </font>
    <font>
      <sz val="10"/>
      <color rgb="FF000000"/>
      <name val="Arial"/>
      <family val="2"/>
    </font>
    <font>
      <sz val="11"/>
      <color theme="1"/>
      <name val="Arial"/>
      <family val="2"/>
    </font>
    <font>
      <b/>
      <sz val="11"/>
      <color theme="0"/>
      <name val="Arial"/>
      <family val="2"/>
    </font>
    <font>
      <sz val="12"/>
      <color theme="1"/>
      <name val="Arial"/>
      <family val="2"/>
    </font>
    <font>
      <b/>
      <sz val="12"/>
      <color theme="0"/>
      <name val="Arial"/>
      <family val="2"/>
    </font>
    <font>
      <sz val="12"/>
      <color theme="0"/>
      <name val="Arial"/>
      <family val="2"/>
    </font>
    <font>
      <b/>
      <sz val="12"/>
      <name val="Calibri"/>
      <family val="2"/>
      <scheme val="minor"/>
    </font>
    <font>
      <sz val="12"/>
      <color theme="1"/>
      <name val="Abadi"/>
      <family val="2"/>
    </font>
    <font>
      <sz val="12"/>
      <color theme="0"/>
      <name val="Calibri"/>
      <family val="2"/>
      <scheme val="minor"/>
    </font>
    <font>
      <b/>
      <sz val="12"/>
      <color theme="0"/>
      <name val="Calibri"/>
      <family val="2"/>
      <scheme val="minor"/>
    </font>
    <font>
      <sz val="10.5"/>
      <color rgb="FF000000"/>
      <name val="Abadi"/>
      <family val="2"/>
    </font>
    <font>
      <sz val="12"/>
      <color rgb="FF000000"/>
      <name val="Abadi"/>
      <family val="2"/>
    </font>
  </fonts>
  <fills count="14">
    <fill>
      <patternFill patternType="none"/>
    </fill>
    <fill>
      <patternFill patternType="gray125"/>
    </fill>
    <fill>
      <patternFill patternType="solid">
        <fgColor rgb="FFE8788C"/>
        <bgColor indexed="64"/>
      </patternFill>
    </fill>
    <fill>
      <patternFill patternType="solid">
        <fgColor rgb="FFF7D366"/>
        <bgColor indexed="64"/>
      </patternFill>
    </fill>
    <fill>
      <patternFill patternType="solid">
        <fgColor rgb="FF8D7EF3"/>
        <bgColor indexed="64"/>
      </patternFill>
    </fill>
    <fill>
      <patternFill patternType="solid">
        <fgColor rgb="FF6821E4"/>
        <bgColor indexed="64"/>
      </patternFill>
    </fill>
    <fill>
      <patternFill patternType="solid">
        <fgColor theme="4" tint="0.39997558519241921"/>
        <bgColor indexed="64"/>
      </patternFill>
    </fill>
    <fill>
      <patternFill patternType="solid">
        <fgColor theme="3"/>
        <bgColor indexed="64"/>
      </patternFill>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rgb="FF002060"/>
        <bgColor indexed="64"/>
      </patternFill>
    </fill>
    <fill>
      <patternFill patternType="solid">
        <fgColor rgb="FFA5C2E3"/>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right style="thin">
        <color rgb="FF4958CE"/>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theme="4"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76">
    <xf numFmtId="0" fontId="0" fillId="0" borderId="0" xfId="0"/>
    <xf numFmtId="165" fontId="3" fillId="0" borderId="0" xfId="1" applyNumberFormat="1" applyFont="1" applyFill="1" applyBorder="1" applyAlignment="1">
      <alignment horizontal="center" vertical="center"/>
    </xf>
    <xf numFmtId="0" fontId="5" fillId="0" borderId="0" xfId="0" applyFont="1"/>
    <xf numFmtId="0" fontId="6" fillId="6" borderId="0" xfId="0" applyFont="1" applyFill="1"/>
    <xf numFmtId="0" fontId="7" fillId="6" borderId="0" xfId="0" applyFont="1" applyFill="1"/>
    <xf numFmtId="0" fontId="6" fillId="7" borderId="0" xfId="0" applyFont="1" applyFill="1"/>
    <xf numFmtId="0" fontId="5" fillId="0" borderId="1" xfId="0" applyFont="1" applyBorder="1"/>
    <xf numFmtId="0" fontId="5" fillId="0" borderId="2" xfId="0" applyFont="1" applyBorder="1"/>
    <xf numFmtId="0" fontId="5" fillId="2" borderId="1" xfId="0" applyFont="1" applyFill="1" applyBorder="1"/>
    <xf numFmtId="0" fontId="5" fillId="3" borderId="2" xfId="0" applyFont="1" applyFill="1" applyBorder="1"/>
    <xf numFmtId="0" fontId="5" fillId="4" borderId="2" xfId="0" applyFont="1" applyFill="1" applyBorder="1"/>
    <xf numFmtId="0" fontId="5" fillId="5" borderId="2" xfId="0" applyFont="1" applyFill="1" applyBorder="1"/>
    <xf numFmtId="165" fontId="0" fillId="0" borderId="0" xfId="0" applyNumberFormat="1"/>
    <xf numFmtId="0" fontId="8" fillId="0" borderId="0" xfId="0" applyFont="1"/>
    <xf numFmtId="0" fontId="3" fillId="0" borderId="0" xfId="2" applyFont="1" applyAlignment="1">
      <alignment horizontal="center" vertical="center"/>
    </xf>
    <xf numFmtId="1" fontId="3" fillId="0" borderId="0" xfId="2" applyNumberFormat="1" applyFont="1" applyAlignment="1">
      <alignment horizontal="center" vertical="center"/>
    </xf>
    <xf numFmtId="14" fontId="3" fillId="0" borderId="0" xfId="2" applyNumberFormat="1" applyFont="1" applyAlignment="1">
      <alignment horizontal="center" vertical="center"/>
    </xf>
    <xf numFmtId="3" fontId="3" fillId="0" borderId="0" xfId="2" applyNumberFormat="1" applyFont="1" applyAlignment="1">
      <alignment horizontal="center" vertical="center"/>
    </xf>
    <xf numFmtId="45" fontId="3" fillId="0" borderId="0" xfId="0" applyNumberFormat="1" applyFont="1" applyAlignment="1">
      <alignment horizontal="center" vertical="center"/>
    </xf>
    <xf numFmtId="0" fontId="4" fillId="8" borderId="0" xfId="2" applyFont="1" applyFill="1" applyAlignment="1">
      <alignment horizontal="center" vertical="center"/>
    </xf>
    <xf numFmtId="15" fontId="4" fillId="8" borderId="0" xfId="2" applyNumberFormat="1" applyFont="1" applyFill="1" applyAlignment="1">
      <alignment horizontal="center" vertical="center"/>
    </xf>
    <xf numFmtId="165" fontId="4" fillId="8" borderId="0" xfId="2" applyNumberFormat="1" applyFont="1" applyFill="1" applyAlignment="1">
      <alignment horizontal="center" vertical="center"/>
    </xf>
    <xf numFmtId="0" fontId="3" fillId="9" borderId="0" xfId="2" applyFont="1" applyFill="1" applyAlignment="1">
      <alignment horizontal="center" vertical="center"/>
    </xf>
    <xf numFmtId="1" fontId="3" fillId="9" borderId="0" xfId="2" applyNumberFormat="1" applyFont="1" applyFill="1" applyAlignment="1">
      <alignment horizontal="center" vertical="center"/>
    </xf>
    <xf numFmtId="14" fontId="3" fillId="9" borderId="0" xfId="2" applyNumberFormat="1" applyFont="1" applyFill="1" applyAlignment="1">
      <alignment horizontal="center" vertical="center"/>
    </xf>
    <xf numFmtId="3" fontId="3" fillId="9" borderId="0" xfId="2" applyNumberFormat="1" applyFont="1" applyFill="1" applyAlignment="1">
      <alignment horizontal="center" vertical="center"/>
    </xf>
    <xf numFmtId="165" fontId="3" fillId="9" borderId="0" xfId="1" applyNumberFormat="1" applyFont="1" applyFill="1" applyBorder="1" applyAlignment="1">
      <alignment horizontal="center" vertical="center"/>
    </xf>
    <xf numFmtId="45" fontId="3" fillId="9" borderId="0" xfId="0" applyNumberFormat="1" applyFont="1" applyFill="1" applyAlignment="1">
      <alignment horizontal="center" vertical="center"/>
    </xf>
    <xf numFmtId="0" fontId="0" fillId="10" borderId="3" xfId="0" applyFill="1" applyBorder="1"/>
    <xf numFmtId="0" fontId="8" fillId="10" borderId="3" xfId="0" applyFont="1" applyFill="1" applyBorder="1"/>
    <xf numFmtId="0" fontId="0" fillId="11" borderId="0" xfId="0" applyFill="1"/>
    <xf numFmtId="0" fontId="9" fillId="11" borderId="0" xfId="0" applyFont="1" applyFill="1"/>
    <xf numFmtId="0" fontId="10" fillId="12" borderId="0" xfId="0" applyFont="1" applyFill="1"/>
    <xf numFmtId="166" fontId="0" fillId="0" borderId="0" xfId="0" applyNumberFormat="1"/>
    <xf numFmtId="0" fontId="0" fillId="0" borderId="4" xfId="0" applyBorder="1"/>
    <xf numFmtId="0" fontId="0" fillId="0" borderId="0" xfId="0" pivotButton="1"/>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166" fontId="0" fillId="0" borderId="6" xfId="3" applyNumberFormat="1" applyFont="1" applyBorder="1"/>
    <xf numFmtId="166" fontId="0" fillId="0" borderId="8" xfId="3" applyNumberFormat="1" applyFont="1" applyBorder="1"/>
    <xf numFmtId="166" fontId="0" fillId="0" borderId="0" xfId="3" applyNumberFormat="1" applyFont="1"/>
    <xf numFmtId="0" fontId="0" fillId="0" borderId="5" xfId="0" applyBorder="1"/>
    <xf numFmtId="0" fontId="0" fillId="0" borderId="9" xfId="0" applyBorder="1"/>
    <xf numFmtId="166" fontId="0" fillId="0" borderId="4" xfId="3" applyNumberFormat="1" applyFont="1" applyBorder="1"/>
    <xf numFmtId="0" fontId="0" fillId="0" borderId="7" xfId="0" applyBorder="1"/>
    <xf numFmtId="167" fontId="0" fillId="0" borderId="0" xfId="0" applyNumberFormat="1"/>
    <xf numFmtId="0" fontId="5" fillId="13" borderId="0" xfId="0" applyFont="1" applyFill="1"/>
    <xf numFmtId="166" fontId="0" fillId="0" borderId="10" xfId="3" applyNumberFormat="1" applyFont="1" applyBorder="1"/>
    <xf numFmtId="9" fontId="0" fillId="0" borderId="6" xfId="4" applyFont="1" applyBorder="1"/>
    <xf numFmtId="166" fontId="0" fillId="0" borderId="1" xfId="3" applyNumberFormat="1" applyFont="1" applyBorder="1"/>
    <xf numFmtId="9" fontId="0" fillId="0" borderId="8" xfId="4" applyFont="1" applyBorder="1"/>
    <xf numFmtId="43" fontId="0" fillId="0" borderId="0" xfId="0" applyNumberFormat="1"/>
    <xf numFmtId="0" fontId="12" fillId="0" borderId="0" xfId="0" applyFont="1" applyAlignment="1">
      <alignment horizontal="left" vertical="center"/>
    </xf>
    <xf numFmtId="0" fontId="13" fillId="0" borderId="0" xfId="0" applyFont="1" applyAlignment="1">
      <alignment horizontal="left" vertical="center"/>
    </xf>
    <xf numFmtId="0" fontId="0" fillId="0" borderId="0" xfId="0" applyAlignment="1">
      <alignment horizontal="left" indent="1"/>
    </xf>
    <xf numFmtId="45" fontId="0" fillId="0" borderId="0" xfId="0" applyNumberFormat="1"/>
    <xf numFmtId="0" fontId="0" fillId="0" borderId="0" xfId="0" applyAlignment="1">
      <alignment horizontal="center" vertical="center"/>
    </xf>
    <xf numFmtId="45" fontId="0" fillId="0" borderId="4" xfId="0" applyNumberFormat="1" applyBorder="1" applyAlignment="1">
      <alignment horizontal="center" vertical="center"/>
    </xf>
    <xf numFmtId="45" fontId="0" fillId="0" borderId="8" xfId="0" applyNumberFormat="1" applyBorder="1" applyAlignment="1">
      <alignment horizontal="center" vertical="center"/>
    </xf>
    <xf numFmtId="0" fontId="11" fillId="12" borderId="5" xfId="0" applyFont="1" applyFill="1" applyBorder="1" applyAlignment="1">
      <alignment horizontal="center" vertical="center"/>
    </xf>
    <xf numFmtId="0" fontId="11" fillId="12" borderId="6" xfId="0" applyFont="1" applyFill="1" applyBorder="1" applyAlignment="1">
      <alignment horizontal="center" vertical="center"/>
    </xf>
    <xf numFmtId="45" fontId="0" fillId="0" borderId="0" xfId="0" applyNumberFormat="1" applyAlignment="1">
      <alignment horizontal="center" vertical="center"/>
    </xf>
    <xf numFmtId="45" fontId="0" fillId="0" borderId="6" xfId="0" applyNumberFormat="1" applyBorder="1" applyAlignment="1">
      <alignment horizontal="center" vertical="center"/>
    </xf>
    <xf numFmtId="0" fontId="0" fillId="0" borderId="12" xfId="0" applyBorder="1"/>
    <xf numFmtId="167" fontId="0" fillId="0" borderId="13" xfId="0" applyNumberFormat="1" applyBorder="1"/>
    <xf numFmtId="0" fontId="11" fillId="12" borderId="14" xfId="0" applyFont="1" applyFill="1" applyBorder="1" applyAlignment="1">
      <alignment horizontal="center" vertical="center" wrapText="1"/>
    </xf>
    <xf numFmtId="0" fontId="11" fillId="12" borderId="11" xfId="0" applyFont="1" applyFill="1" applyBorder="1" applyAlignment="1">
      <alignment horizontal="center" vertical="center" wrapText="1"/>
    </xf>
    <xf numFmtId="167" fontId="0" fillId="0" borderId="1" xfId="0" applyNumberFormat="1" applyBorder="1"/>
    <xf numFmtId="167" fontId="0" fillId="0" borderId="8" xfId="0" applyNumberFormat="1" applyBorder="1"/>
    <xf numFmtId="0" fontId="0" fillId="0" borderId="15" xfId="0" applyBorder="1" applyAlignment="1">
      <alignment horizontal="center" vertical="center"/>
    </xf>
    <xf numFmtId="167" fontId="0" fillId="0" borderId="16" xfId="0" applyNumberFormat="1" applyBorder="1" applyAlignment="1">
      <alignment horizontal="center" vertical="center"/>
    </xf>
    <xf numFmtId="1" fontId="0" fillId="0" borderId="13" xfId="0" applyNumberFormat="1" applyBorder="1"/>
    <xf numFmtId="0" fontId="11" fillId="12" borderId="0" xfId="0" applyFont="1" applyFill="1" applyAlignment="1">
      <alignment horizontal="center" vertical="center" wrapText="1"/>
    </xf>
    <xf numFmtId="0" fontId="0" fillId="0" borderId="16" xfId="0" applyBorder="1" applyAlignment="1">
      <alignment horizontal="center" vertical="center"/>
    </xf>
    <xf numFmtId="0" fontId="0" fillId="0" borderId="0" xfId="0" applyAlignment="1">
      <alignment horizontal="left" vertical="center" wrapText="1"/>
    </xf>
  </cellXfs>
  <cellStyles count="5">
    <cellStyle name="Comma" xfId="3" builtinId="3"/>
    <cellStyle name="Currency" xfId="1" builtinId="4"/>
    <cellStyle name="Normal" xfId="0" builtinId="0"/>
    <cellStyle name="Normal 2" xfId="2" xr:uid="{956AD3D9-F9E9-1446-BC34-0D686802592F}"/>
    <cellStyle name="Percent" xfId="4" builtinId="5"/>
  </cellStyles>
  <dxfs count="236">
    <dxf>
      <numFmt numFmtId="167" formatCode="[&lt;999950]0.0,&quot;K&quot;;[&lt;999950000]0.0,,&quot;M&quot;;0.0,,,&quot;B&quot;"/>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7" formatCode="[&lt;999950]0.0,&quot;K&quot;;[&lt;999950000]0.0,,&quot;M&quot;;0.0,,,&quot;B&quot;"/>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35" formatCode="_-* #,##0.00_-;\-* #,##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ill>
        <patternFill patternType="solid">
          <bgColor rgb="FF002060"/>
        </patternFill>
      </fill>
    </dxf>
    <dxf>
      <numFmt numFmtId="167" formatCode="[&lt;999950]0.0,&quot;K&quot;;[&lt;999950000]0.0,,&quot;M&quot;;0.0,,,&quot;B&quot;"/>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6" formatCode="_-* #,##0_-;\-* #,##0_-;_-* &quot;-&quot;??_-;_-@_-"/>
    </dxf>
    <dxf>
      <font>
        <color theme="0"/>
      </font>
    </dxf>
    <dxf>
      <fill>
        <patternFill patternType="solid">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7" formatCode="[&lt;999950]0.0,&quot;K&quot;;[&lt;999950000]0.0,,&quot;M&quot;;0.0,,,&quot;B&quot;"/>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7" formatCode="[&lt;999950]0.0,&quot;K&quot;;[&lt;999950000]0.0,,&quot;M&quot;;0.0,,,&quot;B&quot;"/>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7" formatCode="[&lt;999950]0.0,&quot;K&quot;;[&lt;999950000]0.0,,&quot;M&quot;;0.0,,,&quot;B&quot;"/>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6" formatCode="_-* #,##0_-;\-* #,##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ill>
        <patternFill patternType="solid">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7" formatCode="[&lt;999950]0.0,&quot;K&quot;;[&lt;999950000]0.0,,&quot;M&quot;;0.0,,,&quot;B&quot;"/>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28" formatCode="mm:ss"/>
    </dxf>
    <dxf>
      <numFmt numFmtId="168" formatCode="_-* #,##0.000000000_-;\-* #,##0.000000000_-;_-* &quot;-&quot;??_-;_-@_-"/>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7" formatCode="[&lt;999950]0.0,&quot;K&quot;;[&lt;999950000]0.0,,&quot;M&quot;;0.0,,,&quot;B&quot;"/>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7" formatCode="[&lt;999950]0.0,&quot;K&quot;;[&lt;999950000]0.0,,&quot;M&quot;;0.0,,,&quot;B&quot;"/>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7" formatCode="[&lt;999950]0.0,&quot;K&quot;;[&lt;999950000]0.0,,&quot;M&quot;;0.0,,,&quot;B&quot;"/>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numFmt numFmtId="167" formatCode="[&lt;999950]0.0,&quot;K&quot;;[&lt;999950000]0.0,,&quot;M&quot;;0.0,,,&quot;B&quot;"/>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font>
        <b/>
        <color theme="0"/>
      </font>
      <fill>
        <patternFill patternType="solid">
          <fgColor indexed="64"/>
          <bgColor rgb="FF002060"/>
        </patternFill>
      </fill>
      <alignment horizontal="center" vertical="center" wrapText="1"/>
    </dxf>
    <dxf>
      <numFmt numFmtId="168" formatCode="_-* #,##0.000000000_-;\-* #,##0.000000000_-;_-* &quot;-&quot;??_-;_-@_-"/>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7" formatCode="[&lt;999950]0.0,&quot;K&quot;;[&lt;999950000]0.0,,&quot;M&quot;;0.0,,,&quot;B&quot;"/>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_-* #,##0_-;\-* #,##0_-;_-* &quot;-&quot;??_-;_-@_-"/>
    </dxf>
    <dxf>
      <font>
        <color theme="0"/>
      </font>
    </dxf>
    <dxf>
      <fill>
        <patternFill patternType="solid">
          <bgColor rgb="FF002060"/>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quot;RM&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d/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0" indent="0" justifyLastLine="0" shrinkToFit="0" readingOrder="0"/>
    </dxf>
    <dxf>
      <font>
        <b/>
        <i val="0"/>
        <color theme="0"/>
        <name val="Abadi"/>
        <family val="2"/>
        <scheme val="none"/>
      </font>
      <fill>
        <patternFill patternType="solid">
          <bgColor rgb="FFA5C2E3"/>
        </patternFill>
      </fill>
      <border diagonalUp="0" diagonalDown="0">
        <left/>
        <right/>
        <top/>
        <bottom/>
        <vertical/>
        <horizontal/>
      </border>
    </dxf>
  </dxfs>
  <tableStyles count="1" defaultTableStyle="TableStyleMedium2" defaultPivotStyle="PivotStyleLight16">
    <tableStyle name="Slicer Style 1" pivot="0" table="0" count="4" xr9:uid="{577EB2ED-2FF0-47F9-83AD-73C4DF017AA4}">
      <tableStyleElement type="wholeTable" dxfId="235"/>
    </tableStyle>
  </tableStyles>
  <colors>
    <mruColors>
      <color rgb="FF6821E4"/>
      <color rgb="FFFED14E"/>
      <color rgb="FF0AEAE0"/>
      <color rgb="FFE8788C"/>
      <color rgb="FFA5C2E3"/>
      <color rgb="FF002060"/>
      <color rgb="FF8D7EF3"/>
      <color rgb="FF9966FF"/>
      <color rgb="FF00B626"/>
      <color rgb="FFF1F2FE"/>
    </mruColors>
  </colors>
  <extLst>
    <ext xmlns:x14="http://schemas.microsoft.com/office/spreadsheetml/2009/9/main" uri="{46F421CA-312F-682f-3DD2-61675219B42D}">
      <x14:dxfs count="3">
        <dxf>
          <font>
            <b val="0"/>
            <i val="0"/>
            <color theme="0"/>
            <name val="Abadi"/>
            <family val="2"/>
            <scheme val="none"/>
          </font>
          <border>
            <left style="thin">
              <color theme="0"/>
            </left>
            <right style="thin">
              <color theme="0"/>
            </right>
            <top style="thin">
              <color theme="0"/>
            </top>
            <bottom style="thin">
              <color theme="0"/>
            </bottom>
          </border>
        </dxf>
        <dxf>
          <font>
            <name val="Abadi"/>
            <family val="2"/>
            <scheme val="none"/>
          </font>
          <border>
            <left style="thin">
              <color theme="0"/>
            </left>
            <right style="thin">
              <color theme="0"/>
            </right>
            <top style="thin">
              <color theme="0"/>
            </top>
            <bottom style="thin">
              <color theme="0"/>
            </bottom>
          </border>
        </dxf>
        <dxf>
          <font>
            <b/>
            <i val="0"/>
            <color rgb="FFA5C2E3"/>
            <name val="Abadi"/>
            <family val="2"/>
            <scheme val="none"/>
          </font>
          <fill>
            <patternFill>
              <bgColor theme="0"/>
            </patternFill>
          </fill>
          <border>
            <left/>
            <right/>
            <top/>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Table!Ear_Monthly</c:name>
    <c:fmtId val="14"/>
  </c:pivotSource>
  <c:chart>
    <c:autoTitleDeleted val="1"/>
    <c:pivotFmts>
      <c:pivotFmt>
        <c:idx val="0"/>
        <c:spPr>
          <a:solidFill>
            <a:schemeClr val="accent1"/>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72000">
                <a:schemeClr val="accent2">
                  <a:alpha val="0"/>
                </a:schemeClr>
              </a:gs>
            </a:gsLst>
            <a:lin ang="5400000" scaled="1"/>
          </a:gradFill>
          <a:ln>
            <a:noFill/>
          </a:ln>
          <a:effectLst/>
        </c:spPr>
        <c:marker>
          <c:symbol val="none"/>
        </c:marker>
      </c:pivotFmt>
      <c:pivotFmt>
        <c:idx val="2"/>
        <c:spPr>
          <a:gradFill>
            <a:gsLst>
              <a:gs pos="0">
                <a:schemeClr val="accent2"/>
              </a:gs>
              <a:gs pos="72000">
                <a:schemeClr val="accent2">
                  <a:alpha val="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6821E4"/>
              </a:gs>
              <a:gs pos="70000">
                <a:srgbClr val="6821E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bg1"/>
            </a:solidFill>
            <a:round/>
          </a:ln>
          <a:effectLst>
            <a:glow rad="63500">
              <a:srgbClr val="6821E4">
                <a:alpha val="40000"/>
              </a:srgb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Table'!$W$4</c:f>
              <c:strCache>
                <c:ptCount val="1"/>
                <c:pt idx="0">
                  <c:v>Sum of Paid Fees2</c:v>
                </c:pt>
              </c:strCache>
            </c:strRef>
          </c:tx>
          <c:spPr>
            <a:gradFill>
              <a:gsLst>
                <a:gs pos="0">
                  <a:srgbClr val="6821E4"/>
                </a:gs>
                <a:gs pos="70000">
                  <a:srgbClr val="6821E4">
                    <a:alpha val="0"/>
                  </a:srgbClr>
                </a:gs>
              </a:gsLst>
              <a:lin ang="5400000" scaled="1"/>
            </a:gradFill>
            <a:ln>
              <a:noFill/>
            </a:ln>
            <a:effectLst/>
          </c:spPr>
          <c:cat>
            <c:strRef>
              <c:f>'Pivot Table'!$U$5:$U$16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Table'!$W$5:$W$16</c:f>
              <c:numCache>
                <c:formatCode>_-* #,##0_-;\-* #,##0_-;_-* "-"??_-;_-@_-</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9945-4157-B630-B58C3CB7D50D}"/>
            </c:ext>
          </c:extLst>
        </c:ser>
        <c:dLbls>
          <c:showLegendKey val="0"/>
          <c:showVal val="0"/>
          <c:showCatName val="0"/>
          <c:showSerName val="0"/>
          <c:showPercent val="0"/>
          <c:showBubbleSize val="0"/>
        </c:dLbls>
        <c:axId val="1618206111"/>
        <c:axId val="1618205151"/>
      </c:areaChart>
      <c:lineChart>
        <c:grouping val="standard"/>
        <c:varyColors val="0"/>
        <c:ser>
          <c:idx val="0"/>
          <c:order val="0"/>
          <c:tx>
            <c:strRef>
              <c:f>'Pivot Table'!$V$4</c:f>
              <c:strCache>
                <c:ptCount val="1"/>
                <c:pt idx="0">
                  <c:v>Sum of Paid Fees</c:v>
                </c:pt>
              </c:strCache>
            </c:strRef>
          </c:tx>
          <c:spPr>
            <a:ln w="15875" cap="rnd">
              <a:solidFill>
                <a:schemeClr val="bg1"/>
              </a:solidFill>
              <a:round/>
            </a:ln>
            <a:effectLst>
              <a:glow rad="63500">
                <a:srgbClr val="6821E4">
                  <a:alpha val="40000"/>
                </a:srgbClr>
              </a:glow>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Table'!$U$5:$U$16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Table'!$V$5:$V$16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9945-4157-B630-B58C3CB7D50D}"/>
            </c:ext>
          </c:extLst>
        </c:ser>
        <c:dLbls>
          <c:dLblPos val="t"/>
          <c:showLegendKey val="0"/>
          <c:showVal val="1"/>
          <c:showCatName val="0"/>
          <c:showSerName val="0"/>
          <c:showPercent val="0"/>
          <c:showBubbleSize val="0"/>
        </c:dLbls>
        <c:marker val="1"/>
        <c:smooth val="0"/>
        <c:axId val="1618206111"/>
        <c:axId val="1618205151"/>
      </c:lineChart>
      <c:catAx>
        <c:axId val="1618206111"/>
        <c:scaling>
          <c:orientation val="minMax"/>
        </c:scaling>
        <c:delete val="1"/>
        <c:axPos val="b"/>
        <c:numFmt formatCode="General" sourceLinked="1"/>
        <c:majorTickMark val="none"/>
        <c:minorTickMark val="none"/>
        <c:tickLblPos val="nextTo"/>
        <c:crossAx val="1618205151"/>
        <c:crosses val="autoZero"/>
        <c:auto val="1"/>
        <c:lblAlgn val="ctr"/>
        <c:lblOffset val="100"/>
        <c:noMultiLvlLbl val="0"/>
      </c:catAx>
      <c:valAx>
        <c:axId val="1618205151"/>
        <c:scaling>
          <c:orientation val="minMax"/>
        </c:scaling>
        <c:delete val="1"/>
        <c:axPos val="l"/>
        <c:numFmt formatCode="_-* #,##0_-;\-* #,##0_-;_-* &quot;-&quot;??_-;_-@_-" sourceLinked="1"/>
        <c:majorTickMark val="none"/>
        <c:minorTickMark val="none"/>
        <c:tickLblPos val="nextTo"/>
        <c:crossAx val="16182061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Table!Avg_Sales</c:name>
    <c:fmtId val="4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E8788C"/>
          </a:solidFill>
          <a:ln>
            <a:noFill/>
          </a:ln>
          <a:effectLst/>
        </c:spPr>
      </c:pivotFmt>
      <c:pivotFmt>
        <c:idx val="3"/>
        <c:spPr>
          <a:solidFill>
            <a:srgbClr val="6821E4"/>
          </a:solidFill>
          <a:ln>
            <a:noFill/>
          </a:ln>
          <a:effectLst/>
        </c:spPr>
      </c:pivotFmt>
      <c:pivotFmt>
        <c:idx val="4"/>
        <c:spPr>
          <a:solidFill>
            <a:srgbClr val="FED14E"/>
          </a:solidFill>
          <a:ln>
            <a:noFill/>
          </a:ln>
          <a:effectLst/>
        </c:spPr>
      </c:pivotFmt>
      <c:pivotFmt>
        <c:idx val="5"/>
        <c:spPr>
          <a:solidFill>
            <a:srgbClr val="0AEAE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EAE0"/>
          </a:solidFill>
          <a:ln>
            <a:noFill/>
          </a:ln>
          <a:effectLst/>
        </c:spPr>
      </c:pivotFmt>
      <c:pivotFmt>
        <c:idx val="8"/>
        <c:spPr>
          <a:solidFill>
            <a:srgbClr val="FED14E"/>
          </a:solidFill>
          <a:ln>
            <a:noFill/>
          </a:ln>
          <a:effectLst/>
        </c:spPr>
      </c:pivotFmt>
      <c:pivotFmt>
        <c:idx val="9"/>
        <c:spPr>
          <a:solidFill>
            <a:srgbClr val="6821E4"/>
          </a:solidFill>
          <a:ln>
            <a:noFill/>
          </a:ln>
          <a:effectLst/>
        </c:spPr>
      </c:pivotFmt>
      <c:pivotFmt>
        <c:idx val="10"/>
        <c:spPr>
          <a:solidFill>
            <a:srgbClr val="E8788C"/>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AEAE0"/>
          </a:solidFill>
          <a:ln>
            <a:noFill/>
          </a:ln>
          <a:effectLst/>
        </c:spPr>
      </c:pivotFmt>
      <c:pivotFmt>
        <c:idx val="14"/>
        <c:spPr>
          <a:solidFill>
            <a:srgbClr val="FED14E"/>
          </a:solidFill>
          <a:ln>
            <a:noFill/>
          </a:ln>
          <a:effectLst/>
        </c:spPr>
      </c:pivotFmt>
      <c:pivotFmt>
        <c:idx val="15"/>
        <c:spPr>
          <a:solidFill>
            <a:srgbClr val="6821E4"/>
          </a:solidFill>
          <a:ln>
            <a:noFill/>
          </a:ln>
          <a:effectLst/>
        </c:spPr>
      </c:pivotFmt>
      <c:pivotFmt>
        <c:idx val="16"/>
        <c:spPr>
          <a:solidFill>
            <a:srgbClr val="E8788C"/>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4349307774227902"/>
                  <c:h val="0.18798523954588012"/>
                </c:manualLayout>
              </c15:layout>
            </c:ext>
          </c:extLst>
        </c:dLbl>
      </c:pivotFmt>
      <c:pivotFmt>
        <c:idx val="19"/>
        <c:spPr>
          <a:noFill/>
          <a:ln>
            <a:noFill/>
          </a:ln>
          <a:effectLst/>
        </c:spPr>
      </c:pivotFmt>
      <c:pivotFmt>
        <c:idx val="20"/>
        <c:spPr>
          <a:noFill/>
          <a:ln>
            <a:noFill/>
          </a:ln>
          <a:effectLst/>
        </c:spPr>
      </c:pivotFmt>
      <c:pivotFmt>
        <c:idx val="21"/>
        <c:spPr>
          <a:noFill/>
          <a:ln>
            <a:noFill/>
          </a:ln>
          <a:effectLst/>
        </c:spPr>
      </c:pivotFmt>
    </c:pivotFmts>
    <c:plotArea>
      <c:layout/>
      <c:barChart>
        <c:barDir val="bar"/>
        <c:grouping val="clustered"/>
        <c:varyColors val="0"/>
        <c:ser>
          <c:idx val="0"/>
          <c:order val="0"/>
          <c:tx>
            <c:strRef>
              <c:f>'Pivot Table'!$CK$6</c:f>
              <c:strCache>
                <c:ptCount val="1"/>
                <c:pt idx="0">
                  <c:v>Sum of Paid Fees</c:v>
                </c:pt>
              </c:strCache>
            </c:strRef>
          </c:tx>
          <c:spPr>
            <a:solidFill>
              <a:schemeClr val="accent1"/>
            </a:solidFill>
            <a:ln>
              <a:noFill/>
            </a:ln>
            <a:effectLst/>
          </c:spPr>
          <c:invertIfNegative val="0"/>
          <c:dPt>
            <c:idx val="0"/>
            <c:invertIfNegative val="0"/>
            <c:bubble3D val="0"/>
            <c:spPr>
              <a:solidFill>
                <a:srgbClr val="0AEAE0"/>
              </a:solidFill>
              <a:ln>
                <a:noFill/>
              </a:ln>
              <a:effectLst/>
            </c:spPr>
            <c:extLst>
              <c:ext xmlns:c16="http://schemas.microsoft.com/office/drawing/2014/chart" uri="{C3380CC4-5D6E-409C-BE32-E72D297353CC}">
                <c16:uniqueId val="{00000001-D5D7-496C-9BEA-8E5922DC1CBB}"/>
              </c:ext>
            </c:extLst>
          </c:dPt>
          <c:dPt>
            <c:idx val="1"/>
            <c:invertIfNegative val="0"/>
            <c:bubble3D val="0"/>
            <c:spPr>
              <a:solidFill>
                <a:srgbClr val="FED14E"/>
              </a:solidFill>
              <a:ln>
                <a:noFill/>
              </a:ln>
              <a:effectLst/>
            </c:spPr>
            <c:extLst>
              <c:ext xmlns:c16="http://schemas.microsoft.com/office/drawing/2014/chart" uri="{C3380CC4-5D6E-409C-BE32-E72D297353CC}">
                <c16:uniqueId val="{00000003-D5D7-496C-9BEA-8E5922DC1CBB}"/>
              </c:ext>
            </c:extLst>
          </c:dPt>
          <c:dPt>
            <c:idx val="2"/>
            <c:invertIfNegative val="0"/>
            <c:bubble3D val="0"/>
            <c:spPr>
              <a:solidFill>
                <a:srgbClr val="6821E4"/>
              </a:solidFill>
              <a:ln>
                <a:noFill/>
              </a:ln>
              <a:effectLst/>
            </c:spPr>
            <c:extLst>
              <c:ext xmlns:c16="http://schemas.microsoft.com/office/drawing/2014/chart" uri="{C3380CC4-5D6E-409C-BE32-E72D297353CC}">
                <c16:uniqueId val="{00000005-D5D7-496C-9BEA-8E5922DC1CBB}"/>
              </c:ext>
            </c:extLst>
          </c:dPt>
          <c:dPt>
            <c:idx val="3"/>
            <c:invertIfNegative val="0"/>
            <c:bubble3D val="0"/>
            <c:spPr>
              <a:solidFill>
                <a:srgbClr val="E8788C"/>
              </a:solidFill>
              <a:ln>
                <a:noFill/>
              </a:ln>
              <a:effectLst/>
            </c:spPr>
            <c:extLst>
              <c:ext xmlns:c16="http://schemas.microsoft.com/office/drawing/2014/chart" uri="{C3380CC4-5D6E-409C-BE32-E72D297353CC}">
                <c16:uniqueId val="{00000007-D5D7-496C-9BEA-8E5922DC1CB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Table'!$CJ$7:$CJ$10</c:f>
              <c:strCache>
                <c:ptCount val="4"/>
                <c:pt idx="0">
                  <c:v>Abdullah</c:v>
                </c:pt>
                <c:pt idx="1">
                  <c:v>Ahmed</c:v>
                </c:pt>
                <c:pt idx="2">
                  <c:v>Mohammed</c:v>
                </c:pt>
                <c:pt idx="3">
                  <c:v>Salah</c:v>
                </c:pt>
              </c:strCache>
            </c:strRef>
          </c:cat>
          <c:val>
            <c:numRef>
              <c:f>'Pivot Table'!$CK$7:$CK$10</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D5D7-496C-9BEA-8E5922DC1CBB}"/>
            </c:ext>
          </c:extLst>
        </c:ser>
        <c:ser>
          <c:idx val="1"/>
          <c:order val="1"/>
          <c:tx>
            <c:strRef>
              <c:f>'Pivot Table'!$CL$6</c:f>
              <c:strCache>
                <c:ptCount val="1"/>
                <c:pt idx="0">
                  <c:v>Sum of Paid Fees2</c:v>
                </c:pt>
              </c:strCache>
            </c:strRef>
          </c:tx>
          <c:spPr>
            <a:noFill/>
            <a:ln>
              <a:noFill/>
            </a:ln>
            <a:effectLst/>
          </c:spPr>
          <c:invertIfNegative val="0"/>
          <c:dPt>
            <c:idx val="2"/>
            <c:invertIfNegative val="0"/>
            <c:bubble3D val="0"/>
            <c:extLst>
              <c:ext xmlns:c16="http://schemas.microsoft.com/office/drawing/2014/chart" uri="{C3380CC4-5D6E-409C-BE32-E72D297353CC}">
                <c16:uniqueId val="{0000000A-D5D7-496C-9BEA-8E5922DC1CBB}"/>
              </c:ext>
            </c:extLst>
          </c:dPt>
          <c:dLbls>
            <c:dLbl>
              <c:idx val="2"/>
              <c:dLblPos val="inBase"/>
              <c:showLegendKey val="0"/>
              <c:showVal val="0"/>
              <c:showCatName val="1"/>
              <c:showSerName val="0"/>
              <c:showPercent val="0"/>
              <c:showBubbleSize val="0"/>
              <c:extLst>
                <c:ext xmlns:c15="http://schemas.microsoft.com/office/drawing/2012/chart" uri="{CE6537A1-D6FC-4f65-9D91-7224C49458BB}">
                  <c15:layout>
                    <c:manualLayout>
                      <c:w val="0.24349307774227902"/>
                      <c:h val="0.18798523954588012"/>
                    </c:manualLayout>
                  </c15:layout>
                </c:ext>
                <c:ext xmlns:c16="http://schemas.microsoft.com/office/drawing/2014/chart" uri="{C3380CC4-5D6E-409C-BE32-E72D297353CC}">
                  <c16:uniqueId val="{0000000A-D5D7-496C-9BEA-8E5922DC1CBB}"/>
                </c:ext>
              </c:extLst>
            </c:dLbl>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Table'!$CJ$7:$CJ$10</c:f>
              <c:strCache>
                <c:ptCount val="4"/>
                <c:pt idx="0">
                  <c:v>Abdullah</c:v>
                </c:pt>
                <c:pt idx="1">
                  <c:v>Ahmed</c:v>
                </c:pt>
                <c:pt idx="2">
                  <c:v>Mohammed</c:v>
                </c:pt>
                <c:pt idx="3">
                  <c:v>Salah</c:v>
                </c:pt>
              </c:strCache>
            </c:strRef>
          </c:cat>
          <c:val>
            <c:numRef>
              <c:f>'Pivot Table'!$CL$7:$CL$10</c:f>
              <c:numCache>
                <c:formatCode>_-* #,##0_-;\-* #,##0_-;_-* "-"??_-;_-@_-</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D5D7-496C-9BEA-8E5922DC1CBB}"/>
            </c:ext>
          </c:extLst>
        </c:ser>
        <c:dLbls>
          <c:dLblPos val="outEnd"/>
          <c:showLegendKey val="0"/>
          <c:showVal val="1"/>
          <c:showCatName val="0"/>
          <c:showSerName val="0"/>
          <c:showPercent val="0"/>
          <c:showBubbleSize val="0"/>
        </c:dLbls>
        <c:gapWidth val="182"/>
        <c:overlap val="-80"/>
        <c:axId val="855945983"/>
        <c:axId val="855937823"/>
      </c:barChart>
      <c:catAx>
        <c:axId val="855945983"/>
        <c:scaling>
          <c:orientation val="minMax"/>
        </c:scaling>
        <c:delete val="1"/>
        <c:axPos val="l"/>
        <c:numFmt formatCode="General" sourceLinked="1"/>
        <c:majorTickMark val="none"/>
        <c:minorTickMark val="none"/>
        <c:tickLblPos val="nextTo"/>
        <c:crossAx val="855937823"/>
        <c:crosses val="autoZero"/>
        <c:auto val="1"/>
        <c:lblAlgn val="ctr"/>
        <c:lblOffset val="100"/>
        <c:noMultiLvlLbl val="0"/>
      </c:catAx>
      <c:valAx>
        <c:axId val="855937823"/>
        <c:scaling>
          <c:orientation val="minMax"/>
        </c:scaling>
        <c:delete val="1"/>
        <c:axPos val="b"/>
        <c:numFmt formatCode="[&lt;999950]0.0,&quot;K&quot;;[&lt;999950000]0.0,,&quot;M&quot;;0.0,,,&quot;B&quot;" sourceLinked="1"/>
        <c:majorTickMark val="none"/>
        <c:minorTickMark val="none"/>
        <c:tickLblPos val="nextTo"/>
        <c:crossAx val="85594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Table!PivotTable18</c:name>
    <c:fmtId val="45"/>
  </c:pivotSource>
  <c:chart>
    <c:autoTitleDeleted val="1"/>
    <c:pivotFmts>
      <c:pivotFmt>
        <c:idx val="0"/>
        <c:spPr>
          <a:solidFill>
            <a:srgbClr val="6821E4"/>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21E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Table'!$CW$6</c:f>
              <c:strCache>
                <c:ptCount val="1"/>
                <c:pt idx="0">
                  <c:v>Total</c:v>
                </c:pt>
              </c:strCache>
            </c:strRef>
          </c:tx>
          <c:spPr>
            <a:solidFill>
              <a:srgbClr val="6821E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Table'!$CV$7:$CV$22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Table'!$CW$7:$CW$22</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BE2B-439C-A5AA-6E3CDB4A46B1}"/>
            </c:ext>
          </c:extLst>
        </c:ser>
        <c:dLbls>
          <c:showLegendKey val="0"/>
          <c:showVal val="0"/>
          <c:showCatName val="0"/>
          <c:showSerName val="0"/>
          <c:showPercent val="0"/>
          <c:showBubbleSize val="0"/>
        </c:dLbls>
        <c:gapWidth val="72"/>
        <c:overlap val="-27"/>
        <c:axId val="903912943"/>
        <c:axId val="903919183"/>
      </c:barChart>
      <c:catAx>
        <c:axId val="90391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crossAx val="903919183"/>
        <c:crosses val="autoZero"/>
        <c:auto val="1"/>
        <c:lblAlgn val="ctr"/>
        <c:lblOffset val="100"/>
        <c:noMultiLvlLbl val="0"/>
      </c:catAx>
      <c:valAx>
        <c:axId val="903919183"/>
        <c:scaling>
          <c:orientation val="minMax"/>
        </c:scaling>
        <c:delete val="1"/>
        <c:axPos val="l"/>
        <c:numFmt formatCode="[&lt;999950]0.0,&quot;K&quot;;[&lt;999950000]0.0,,&quot;M&quot;;0.0,,,&quot;B&quot;" sourceLinked="1"/>
        <c:majorTickMark val="none"/>
        <c:minorTickMark val="none"/>
        <c:tickLblPos val="nextTo"/>
        <c:crossAx val="90391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Table'!$DL$7</c:f>
              <c:strCache>
                <c:ptCount val="1"/>
                <c:pt idx="0">
                  <c:v>Youtube Channel</c:v>
                </c:pt>
              </c:strCache>
            </c:strRef>
          </c:tx>
          <c:spPr>
            <a:solidFill>
              <a:srgbClr val="F1F2FE"/>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7881-4C55-9D9B-C1BE6366C5E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7881-4C55-9D9B-C1BE6366C5EE}"/>
              </c:ext>
            </c:extLst>
          </c:dPt>
          <c:cat>
            <c:strRef>
              <c:f>'Pivot Table'!$DK$8:$DK$9</c:f>
              <c:strCache>
                <c:ptCount val="2"/>
                <c:pt idx="0">
                  <c:v>Actual</c:v>
                </c:pt>
                <c:pt idx="1">
                  <c:v>different to reach the highest amount</c:v>
                </c:pt>
              </c:strCache>
            </c:strRef>
          </c:cat>
          <c:val>
            <c:numRef>
              <c:f>'Pivot Table'!$DL$8:$DL$9</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04-7881-4C55-9D9B-C1BE6366C5EE}"/>
            </c:ext>
          </c:extLst>
        </c:ser>
        <c:ser>
          <c:idx val="1"/>
          <c:order val="1"/>
          <c:tx>
            <c:strRef>
              <c:f>'Pivot Table'!$DM$7</c:f>
              <c:strCache>
                <c:ptCount val="1"/>
                <c:pt idx="0">
                  <c:v>Google Ad</c:v>
                </c:pt>
              </c:strCache>
            </c:strRef>
          </c:tx>
          <c:dPt>
            <c:idx val="0"/>
            <c:bubble3D val="0"/>
            <c:spPr>
              <a:solidFill>
                <a:srgbClr val="E8788C"/>
              </a:solidFill>
              <a:ln w="19050">
                <a:solidFill>
                  <a:schemeClr val="lt1"/>
                </a:solidFill>
              </a:ln>
              <a:effectLst/>
            </c:spPr>
            <c:extLst>
              <c:ext xmlns:c16="http://schemas.microsoft.com/office/drawing/2014/chart" uri="{C3380CC4-5D6E-409C-BE32-E72D297353CC}">
                <c16:uniqueId val="{00000006-7881-4C55-9D9B-C1BE6366C5E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7881-4C55-9D9B-C1BE6366C5EE}"/>
              </c:ext>
            </c:extLst>
          </c:dPt>
          <c:cat>
            <c:strRef>
              <c:f>'Pivot Table'!$DK$8:$DK$9</c:f>
              <c:strCache>
                <c:ptCount val="2"/>
                <c:pt idx="0">
                  <c:v>Actual</c:v>
                </c:pt>
                <c:pt idx="1">
                  <c:v>different to reach the highest amount</c:v>
                </c:pt>
              </c:strCache>
            </c:strRef>
          </c:cat>
          <c:val>
            <c:numRef>
              <c:f>'Pivot Table'!$DM$8:$DM$9</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9-7881-4C55-9D9B-C1BE6366C5EE}"/>
            </c:ext>
          </c:extLst>
        </c:ser>
        <c:ser>
          <c:idx val="2"/>
          <c:order val="2"/>
          <c:tx>
            <c:strRef>
              <c:f>'Pivot Table'!$DN$7</c:f>
              <c:strCache>
                <c:ptCount val="1"/>
                <c:pt idx="0">
                  <c:v>WhatsApp</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B-7881-4C55-9D9B-C1BE6366C5E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7881-4C55-9D9B-C1BE6366C5EE}"/>
              </c:ext>
            </c:extLst>
          </c:dPt>
          <c:cat>
            <c:strRef>
              <c:f>'Pivot Table'!$DK$8:$DK$9</c:f>
              <c:strCache>
                <c:ptCount val="2"/>
                <c:pt idx="0">
                  <c:v>Actual</c:v>
                </c:pt>
                <c:pt idx="1">
                  <c:v>different to reach the highest amount</c:v>
                </c:pt>
              </c:strCache>
            </c:strRef>
          </c:cat>
          <c:val>
            <c:numRef>
              <c:f>'Pivot Table'!$DN$8:$DN$9</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0E-7881-4C55-9D9B-C1BE6366C5EE}"/>
            </c:ext>
          </c:extLst>
        </c:ser>
        <c:ser>
          <c:idx val="3"/>
          <c:order val="3"/>
          <c:tx>
            <c:strRef>
              <c:f>'Pivot Table'!$DO$7</c:f>
              <c:strCache>
                <c:ptCount val="1"/>
                <c:pt idx="0">
                  <c:v>Company Website</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10-7881-4C55-9D9B-C1BE6366C5E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7881-4C55-9D9B-C1BE6366C5EE}"/>
              </c:ext>
            </c:extLst>
          </c:dPt>
          <c:cat>
            <c:strRef>
              <c:f>'Pivot Table'!$DK$8:$DK$9</c:f>
              <c:strCache>
                <c:ptCount val="2"/>
                <c:pt idx="0">
                  <c:v>Actual</c:v>
                </c:pt>
                <c:pt idx="1">
                  <c:v>different to reach the highest amount</c:v>
                </c:pt>
              </c:strCache>
            </c:strRef>
          </c:cat>
          <c:val>
            <c:numRef>
              <c:f>'Pivot Table'!$DO$8:$DO$9</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13-7881-4C55-9D9B-C1BE6366C5EE}"/>
            </c:ext>
          </c:extLst>
        </c:ser>
        <c:ser>
          <c:idx val="4"/>
          <c:order val="4"/>
          <c:tx>
            <c:strRef>
              <c:f>'Pivot Table'!$DP$7</c:f>
              <c:strCache>
                <c:ptCount val="1"/>
                <c:pt idx="0">
                  <c:v>Facebook Page</c:v>
                </c:pt>
              </c:strCache>
            </c:strRef>
          </c:tx>
          <c:dPt>
            <c:idx val="0"/>
            <c:bubble3D val="0"/>
            <c:spPr>
              <a:solidFill>
                <a:srgbClr val="6821E4"/>
              </a:solidFill>
              <a:ln w="19050">
                <a:solidFill>
                  <a:schemeClr val="lt1"/>
                </a:solidFill>
              </a:ln>
              <a:effectLst/>
            </c:spPr>
            <c:extLst>
              <c:ext xmlns:c16="http://schemas.microsoft.com/office/drawing/2014/chart" uri="{C3380CC4-5D6E-409C-BE32-E72D297353CC}">
                <c16:uniqueId val="{00000015-7881-4C55-9D9B-C1BE6366C5E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7881-4C55-9D9B-C1BE6366C5EE}"/>
              </c:ext>
            </c:extLst>
          </c:dPt>
          <c:cat>
            <c:strRef>
              <c:f>'Pivot Table'!$DK$8:$DK$9</c:f>
              <c:strCache>
                <c:ptCount val="2"/>
                <c:pt idx="0">
                  <c:v>Actual</c:v>
                </c:pt>
                <c:pt idx="1">
                  <c:v>different to reach the highest amount</c:v>
                </c:pt>
              </c:strCache>
            </c:strRef>
          </c:cat>
          <c:val>
            <c:numRef>
              <c:f>'Pivot Table'!$DP$8:$DP$9</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18-7881-4C55-9D9B-C1BE6366C5EE}"/>
            </c:ext>
          </c:extLst>
        </c:ser>
        <c:ser>
          <c:idx val="5"/>
          <c:order val="5"/>
          <c:tx>
            <c:strRef>
              <c:f>'Pivot Table'!$DQ$7</c:f>
              <c:strCache>
                <c:ptCount val="1"/>
                <c:pt idx="0">
                  <c:v>Television Ad</c:v>
                </c:pt>
              </c:strCache>
            </c:strRef>
          </c:tx>
          <c:spPr>
            <a:ln>
              <a:noFill/>
            </a:ln>
          </c:spPr>
          <c:dPt>
            <c:idx val="0"/>
            <c:bubble3D val="0"/>
            <c:spPr>
              <a:solidFill>
                <a:srgbClr val="9966FF"/>
              </a:solidFill>
              <a:ln w="19050">
                <a:noFill/>
              </a:ln>
              <a:effectLst/>
            </c:spPr>
            <c:extLst>
              <c:ext xmlns:c16="http://schemas.microsoft.com/office/drawing/2014/chart" uri="{C3380CC4-5D6E-409C-BE32-E72D297353CC}">
                <c16:uniqueId val="{0000001A-7881-4C55-9D9B-C1BE6366C5EE}"/>
              </c:ext>
            </c:extLst>
          </c:dPt>
          <c:dPt>
            <c:idx val="1"/>
            <c:bubble3D val="0"/>
            <c:spPr>
              <a:solidFill>
                <a:srgbClr val="F1F2FE"/>
              </a:solidFill>
              <a:ln w="19050">
                <a:noFill/>
              </a:ln>
              <a:effectLst/>
            </c:spPr>
            <c:extLst>
              <c:ext xmlns:c16="http://schemas.microsoft.com/office/drawing/2014/chart" uri="{C3380CC4-5D6E-409C-BE32-E72D297353CC}">
                <c16:uniqueId val="{0000001C-7881-4C55-9D9B-C1BE6366C5EE}"/>
              </c:ext>
            </c:extLst>
          </c:dPt>
          <c:cat>
            <c:strRef>
              <c:f>'Pivot Table'!$DK$8:$DK$9</c:f>
              <c:strCache>
                <c:ptCount val="2"/>
                <c:pt idx="0">
                  <c:v>Actual</c:v>
                </c:pt>
                <c:pt idx="1">
                  <c:v>different to reach the highest amount</c:v>
                </c:pt>
              </c:strCache>
            </c:strRef>
          </c:cat>
          <c:val>
            <c:numRef>
              <c:f>'Pivot Table'!$DQ$8:$DQ$9</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7881-4C55-9D9B-C1BE6366C5EE}"/>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Table!Call_Monthly</c:name>
    <c:fmtId val="53"/>
  </c:pivotSource>
  <c:chart>
    <c:autoTitleDeleted val="0"/>
    <c:pivotFmts>
      <c:pivotFmt>
        <c:idx val="0"/>
        <c:spPr>
          <a:solidFill>
            <a:schemeClr val="accent1"/>
          </a:solidFill>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6821E4">
                  <a:alpha val="21000"/>
                </a:srgbClr>
              </a:gs>
              <a:gs pos="61000">
                <a:srgbClr val="6821E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6821E4">
                  <a:alpha val="21000"/>
                </a:srgbClr>
              </a:gs>
              <a:gs pos="61000">
                <a:srgbClr val="6821E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6821E4">
                  <a:alpha val="21000"/>
                </a:srgbClr>
              </a:gs>
              <a:gs pos="61000">
                <a:srgbClr val="6821E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Table'!$DY$6</c:f>
              <c:strCache>
                <c:ptCount val="1"/>
                <c:pt idx="0">
                  <c:v>Count of Month2</c:v>
                </c:pt>
              </c:strCache>
            </c:strRef>
          </c:tx>
          <c:spPr>
            <a:gradFill>
              <a:gsLst>
                <a:gs pos="0">
                  <a:srgbClr val="6821E4">
                    <a:alpha val="21000"/>
                  </a:srgbClr>
                </a:gs>
                <a:gs pos="61000">
                  <a:srgbClr val="6821E4">
                    <a:alpha val="0"/>
                  </a:srgbClr>
                </a:gs>
              </a:gsLst>
              <a:lin ang="5400000" scaled="1"/>
            </a:gradFill>
            <a:ln>
              <a:noFill/>
            </a:ln>
            <a:effectLst/>
          </c:spPr>
          <c:cat>
            <c:strRef>
              <c:f>'Pivot Table'!$DW$7:$DW$18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Table'!$DY$7:$DY$18</c:f>
              <c:numCache>
                <c:formatCode>_-* #,##0_-;\-* #,##0_-;_-* "-"??_-;_-@_-</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D5CA-4960-830F-5B4D81C2714E}"/>
            </c:ext>
          </c:extLst>
        </c:ser>
        <c:dLbls>
          <c:showLegendKey val="0"/>
          <c:showVal val="0"/>
          <c:showCatName val="0"/>
          <c:showSerName val="0"/>
          <c:showPercent val="0"/>
          <c:showBubbleSize val="0"/>
        </c:dLbls>
        <c:axId val="963626543"/>
        <c:axId val="963611663"/>
      </c:areaChart>
      <c:lineChart>
        <c:grouping val="standard"/>
        <c:varyColors val="0"/>
        <c:ser>
          <c:idx val="0"/>
          <c:order val="0"/>
          <c:tx>
            <c:strRef>
              <c:f>'Pivot Table'!$DX$6</c:f>
              <c:strCache>
                <c:ptCount val="1"/>
                <c:pt idx="0">
                  <c:v>Count of Month</c:v>
                </c:pt>
              </c:strCache>
            </c:strRef>
          </c:tx>
          <c:spPr>
            <a:ln w="19050" cap="rnd">
              <a:solidFill>
                <a:srgbClr val="E8788C"/>
              </a:solidFill>
              <a:round/>
            </a:ln>
            <a:effectLst/>
          </c:spPr>
          <c:marker>
            <c:symbol val="none"/>
          </c:marker>
          <c:cat>
            <c:strRef>
              <c:f>'Pivot Table'!$DW$7:$DW$18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Table'!$DX$7:$DX$18</c:f>
              <c:numCache>
                <c:formatCode>_-* #,##0_-;\-* #,##0_-;_-* "-"??_-;_-@_-</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D5CA-4960-830F-5B4D81C2714E}"/>
            </c:ext>
          </c:extLst>
        </c:ser>
        <c:dLbls>
          <c:showLegendKey val="0"/>
          <c:showVal val="0"/>
          <c:showCatName val="0"/>
          <c:showSerName val="0"/>
          <c:showPercent val="0"/>
          <c:showBubbleSize val="0"/>
        </c:dLbls>
        <c:marker val="1"/>
        <c:smooth val="0"/>
        <c:axId val="963626543"/>
        <c:axId val="963611663"/>
      </c:lineChart>
      <c:catAx>
        <c:axId val="963626543"/>
        <c:scaling>
          <c:orientation val="minMax"/>
        </c:scaling>
        <c:delete val="1"/>
        <c:axPos val="b"/>
        <c:numFmt formatCode="General" sourceLinked="1"/>
        <c:majorTickMark val="none"/>
        <c:minorTickMark val="none"/>
        <c:tickLblPos val="nextTo"/>
        <c:crossAx val="963611663"/>
        <c:crosses val="autoZero"/>
        <c:auto val="1"/>
        <c:lblAlgn val="ctr"/>
        <c:lblOffset val="100"/>
        <c:noMultiLvlLbl val="0"/>
      </c:catAx>
      <c:valAx>
        <c:axId val="963611663"/>
        <c:scaling>
          <c:orientation val="minMax"/>
        </c:scaling>
        <c:delete val="1"/>
        <c:axPos val="l"/>
        <c:numFmt formatCode="_-* #,##0_-;\-* #,##0_-;_-* &quot;-&quot;??_-;_-@_-" sourceLinked="1"/>
        <c:majorTickMark val="none"/>
        <c:minorTickMark val="none"/>
        <c:tickLblPos val="nextTo"/>
        <c:crossAx val="96362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Table!Adv_Monthly</c:name>
    <c:fmtId val="5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Table'!$EF$6:$EF$7</c:f>
              <c:strCache>
                <c:ptCount val="1"/>
                <c:pt idx="0">
                  <c:v>AD01-9361</c:v>
                </c:pt>
              </c:strCache>
            </c:strRef>
          </c:tx>
          <c:spPr>
            <a:ln w="12700" cap="rnd">
              <a:solidFill>
                <a:srgbClr val="0AEAE0"/>
              </a:solidFill>
              <a:round/>
            </a:ln>
            <a:effectLst/>
          </c:spPr>
          <c:marker>
            <c:symbol val="none"/>
          </c:marker>
          <c:cat>
            <c:strRef>
              <c:f>'Pivot Table'!$EE$8:$EE$19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Table'!$EF$8:$EF$19</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4D62-4DD8-90CA-CAE10EE10DA1}"/>
            </c:ext>
          </c:extLst>
        </c:ser>
        <c:ser>
          <c:idx val="1"/>
          <c:order val="1"/>
          <c:tx>
            <c:strRef>
              <c:f>'Pivot Table'!$EG$6:$EG$7</c:f>
              <c:strCache>
                <c:ptCount val="1"/>
                <c:pt idx="0">
                  <c:v>AD01-9362</c:v>
                </c:pt>
              </c:strCache>
            </c:strRef>
          </c:tx>
          <c:spPr>
            <a:ln w="12700" cap="rnd">
              <a:solidFill>
                <a:srgbClr val="6821E4"/>
              </a:solidFill>
              <a:round/>
            </a:ln>
            <a:effectLst/>
          </c:spPr>
          <c:marker>
            <c:symbol val="none"/>
          </c:marker>
          <c:cat>
            <c:strRef>
              <c:f>'Pivot Table'!$EE$8:$EE$19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Table'!$EG$8:$EG$19</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4D62-4DD8-90CA-CAE10EE10DA1}"/>
            </c:ext>
          </c:extLst>
        </c:ser>
        <c:ser>
          <c:idx val="2"/>
          <c:order val="2"/>
          <c:tx>
            <c:strRef>
              <c:f>'Pivot Table'!$EH$6:$EH$7</c:f>
              <c:strCache>
                <c:ptCount val="1"/>
                <c:pt idx="0">
                  <c:v>AD01-9363</c:v>
                </c:pt>
              </c:strCache>
            </c:strRef>
          </c:tx>
          <c:spPr>
            <a:ln w="12700" cap="rnd">
              <a:solidFill>
                <a:srgbClr val="E8788C"/>
              </a:solidFill>
              <a:round/>
            </a:ln>
            <a:effectLst/>
          </c:spPr>
          <c:marker>
            <c:symbol val="none"/>
          </c:marker>
          <c:cat>
            <c:strRef>
              <c:f>'Pivot Table'!$EE$8:$EE$19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Table'!$EH$8:$EH$19</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4D62-4DD8-90CA-CAE10EE10DA1}"/>
            </c:ext>
          </c:extLst>
        </c:ser>
        <c:ser>
          <c:idx val="3"/>
          <c:order val="3"/>
          <c:tx>
            <c:strRef>
              <c:f>'Pivot Table'!$EI$6:$EI$7</c:f>
              <c:strCache>
                <c:ptCount val="1"/>
                <c:pt idx="0">
                  <c:v>AD01-9364</c:v>
                </c:pt>
              </c:strCache>
            </c:strRef>
          </c:tx>
          <c:spPr>
            <a:ln w="12700" cap="rnd">
              <a:solidFill>
                <a:schemeClr val="accent4"/>
              </a:solidFill>
              <a:round/>
            </a:ln>
            <a:effectLst/>
          </c:spPr>
          <c:marker>
            <c:symbol val="none"/>
          </c:marker>
          <c:cat>
            <c:strRef>
              <c:f>'Pivot Table'!$EE$8:$EE$19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Table'!$EI$8:$EI$19</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6-4D62-4DD8-90CA-CAE10EE10DA1}"/>
            </c:ext>
          </c:extLst>
        </c:ser>
        <c:ser>
          <c:idx val="4"/>
          <c:order val="4"/>
          <c:tx>
            <c:strRef>
              <c:f>'Pivot Table'!$EJ$6:$EJ$7</c:f>
              <c:strCache>
                <c:ptCount val="1"/>
                <c:pt idx="0">
                  <c:v>AD01-9365</c:v>
                </c:pt>
              </c:strCache>
            </c:strRef>
          </c:tx>
          <c:spPr>
            <a:ln w="12700" cap="rnd">
              <a:solidFill>
                <a:srgbClr val="00B626"/>
              </a:solidFill>
              <a:round/>
            </a:ln>
            <a:effectLst/>
          </c:spPr>
          <c:marker>
            <c:symbol val="none"/>
          </c:marker>
          <c:cat>
            <c:strRef>
              <c:f>'Pivot Table'!$EE$8:$EE$19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Table'!$EJ$8:$EJ$19</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7-4D62-4DD8-90CA-CAE10EE10DA1}"/>
            </c:ext>
          </c:extLst>
        </c:ser>
        <c:dLbls>
          <c:showLegendKey val="0"/>
          <c:showVal val="0"/>
          <c:showCatName val="0"/>
          <c:showSerName val="0"/>
          <c:showPercent val="0"/>
          <c:showBubbleSize val="0"/>
        </c:dLbls>
        <c:smooth val="0"/>
        <c:axId val="901091887"/>
        <c:axId val="901103887"/>
      </c:lineChart>
      <c:catAx>
        <c:axId val="90109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crossAx val="901103887"/>
        <c:crosses val="autoZero"/>
        <c:auto val="1"/>
        <c:lblAlgn val="ctr"/>
        <c:lblOffset val="100"/>
        <c:noMultiLvlLbl val="0"/>
      </c:catAx>
      <c:valAx>
        <c:axId val="901103887"/>
        <c:scaling>
          <c:orientation val="minMax"/>
        </c:scaling>
        <c:delete val="0"/>
        <c:axPos val="l"/>
        <c:majorGridlines>
          <c:spPr>
            <a:ln w="6350" cap="flat" cmpd="sng" algn="ctr">
              <a:solidFill>
                <a:schemeClr val="bg1"/>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crossAx val="90109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Table!Training_Sales</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Table'!$ES$6</c:f>
              <c:strCache>
                <c:ptCount val="1"/>
                <c:pt idx="0">
                  <c:v>Total</c:v>
                </c:pt>
              </c:strCache>
            </c:strRef>
          </c:tx>
          <c:spPr>
            <a:solidFill>
              <a:srgbClr val="9966FF"/>
            </a:solidFill>
            <a:ln>
              <a:noFill/>
            </a:ln>
            <a:effectLst/>
          </c:spPr>
          <c:invertIfNegative val="0"/>
          <c:cat>
            <c:multiLvlStrRef>
              <c:f>'Pivot Table'!$ER$7:$ER$25</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Table'!$ES$7:$ES$25</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D4E0-4BA0-837E-9D56BAF17EA8}"/>
            </c:ext>
          </c:extLst>
        </c:ser>
        <c:dLbls>
          <c:showLegendKey val="0"/>
          <c:showVal val="0"/>
          <c:showCatName val="0"/>
          <c:showSerName val="0"/>
          <c:showPercent val="0"/>
          <c:showBubbleSize val="0"/>
        </c:dLbls>
        <c:gapWidth val="219"/>
        <c:overlap val="-27"/>
        <c:axId val="901109647"/>
        <c:axId val="901111567"/>
      </c:barChart>
      <c:catAx>
        <c:axId val="9011096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11567"/>
        <c:crosses val="autoZero"/>
        <c:auto val="1"/>
        <c:lblAlgn val="ctr"/>
        <c:lblOffset val="100"/>
        <c:noMultiLvlLbl val="0"/>
      </c:catAx>
      <c:valAx>
        <c:axId val="901111567"/>
        <c:scaling>
          <c:orientation val="minMax"/>
        </c:scaling>
        <c:delete val="1"/>
        <c:axPos val="l"/>
        <c:numFmt formatCode="[&lt;999950]0.0,&quot;K&quot;;[&lt;999950000]0.0,,&quot;M&quot;;0.0,,,&quot;B&quot;" sourceLinked="1"/>
        <c:majorTickMark val="none"/>
        <c:minorTickMark val="none"/>
        <c:tickLblPos val="nextTo"/>
        <c:crossAx val="9011096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Table!PivotTable28</c:name>
    <c:fmtId val="65"/>
  </c:pivotSource>
  <c:chart>
    <c:autoTitleDeleted val="0"/>
    <c:pivotFmts>
      <c:pivotFmt>
        <c:idx val="0"/>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Table'!$EX$6:$EX$7</c:f>
              <c:strCache>
                <c:ptCount val="1"/>
                <c:pt idx="0">
                  <c:v>BE</c:v>
                </c:pt>
              </c:strCache>
            </c:strRef>
          </c:tx>
          <c:spPr>
            <a:ln w="12700" cap="rnd">
              <a:solidFill>
                <a:srgbClr val="FED14E"/>
              </a:solidFill>
              <a:round/>
            </a:ln>
            <a:effectLst/>
          </c:spPr>
          <c:marker>
            <c:symbol val="none"/>
          </c:marker>
          <c:cat>
            <c:strRef>
              <c:f>'Pivot Table'!$EW$8:$EW$23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Table'!$EX$8:$EX$23</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CCF0-431A-AEB1-21193BFF0EA1}"/>
            </c:ext>
          </c:extLst>
        </c:ser>
        <c:ser>
          <c:idx val="1"/>
          <c:order val="1"/>
          <c:tx>
            <c:strRef>
              <c:f>'Pivot Table'!$EY$6:$EY$7</c:f>
              <c:strCache>
                <c:ptCount val="1"/>
                <c:pt idx="0">
                  <c:v>CNI</c:v>
                </c:pt>
              </c:strCache>
            </c:strRef>
          </c:tx>
          <c:spPr>
            <a:ln w="12700" cap="rnd">
              <a:solidFill>
                <a:srgbClr val="0AEAE0"/>
              </a:solidFill>
              <a:round/>
            </a:ln>
            <a:effectLst/>
          </c:spPr>
          <c:marker>
            <c:symbol val="none"/>
          </c:marker>
          <c:cat>
            <c:strRef>
              <c:f>'Pivot Table'!$EW$8:$EW$23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Table'!$EY$8:$EY$23</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8-CCF0-431A-AEB1-21193BFF0EA1}"/>
            </c:ext>
          </c:extLst>
        </c:ser>
        <c:ser>
          <c:idx val="2"/>
          <c:order val="2"/>
          <c:tx>
            <c:strRef>
              <c:f>'Pivot Table'!$EZ$6:$EZ$7</c:f>
              <c:strCache>
                <c:ptCount val="1"/>
                <c:pt idx="0">
                  <c:v>FC</c:v>
                </c:pt>
              </c:strCache>
            </c:strRef>
          </c:tx>
          <c:spPr>
            <a:ln w="12700" cap="rnd">
              <a:solidFill>
                <a:srgbClr val="E8788C"/>
              </a:solidFill>
              <a:round/>
            </a:ln>
            <a:effectLst/>
          </c:spPr>
          <c:marker>
            <c:symbol val="none"/>
          </c:marker>
          <c:cat>
            <c:strRef>
              <c:f>'Pivot Table'!$EW$8:$EW$23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Table'!$EZ$8:$EZ$23</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E-CCF0-431A-AEB1-21193BFF0EA1}"/>
            </c:ext>
          </c:extLst>
        </c:ser>
        <c:ser>
          <c:idx val="3"/>
          <c:order val="3"/>
          <c:tx>
            <c:strRef>
              <c:f>'Pivot Table'!$FA$6:$FA$7</c:f>
              <c:strCache>
                <c:ptCount val="1"/>
                <c:pt idx="0">
                  <c:v>GK</c:v>
                </c:pt>
              </c:strCache>
            </c:strRef>
          </c:tx>
          <c:spPr>
            <a:ln w="12700" cap="rnd">
              <a:solidFill>
                <a:srgbClr val="6821E4"/>
              </a:solidFill>
              <a:round/>
            </a:ln>
            <a:effectLst/>
          </c:spPr>
          <c:marker>
            <c:symbol val="none"/>
          </c:marker>
          <c:cat>
            <c:strRef>
              <c:f>'Pivot Table'!$EW$8:$EW$23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Table'!$FA$8:$FA$23</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12-CCF0-431A-AEB1-21193BFF0EA1}"/>
            </c:ext>
          </c:extLst>
        </c:ser>
        <c:dLbls>
          <c:showLegendKey val="0"/>
          <c:showVal val="0"/>
          <c:showCatName val="0"/>
          <c:showSerName val="0"/>
          <c:showPercent val="0"/>
          <c:showBubbleSize val="0"/>
        </c:dLbls>
        <c:smooth val="0"/>
        <c:axId val="855914783"/>
        <c:axId val="855915263"/>
      </c:lineChart>
      <c:catAx>
        <c:axId val="8559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crossAx val="855915263"/>
        <c:crosses val="autoZero"/>
        <c:auto val="1"/>
        <c:lblAlgn val="ctr"/>
        <c:lblOffset val="100"/>
        <c:noMultiLvlLbl val="0"/>
      </c:catAx>
      <c:valAx>
        <c:axId val="855915263"/>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crossAx val="855914783"/>
        <c:crosses val="autoZero"/>
        <c:crossBetween val="between"/>
      </c:valAx>
      <c:spPr>
        <a:noFill/>
        <a:ln>
          <a:noFill/>
        </a:ln>
        <a:effectLst/>
      </c:spPr>
    </c:plotArea>
    <c:legend>
      <c:legendPos val="b"/>
      <c:layout>
        <c:manualLayout>
          <c:xMode val="edge"/>
          <c:yMode val="edge"/>
          <c:x val="0.64108305493042128"/>
          <c:y val="0.89409667541557303"/>
          <c:w val="0.3589168720569853"/>
          <c:h val="9.61545191466451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Table!PivotTable5</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'Pivot Table'!$AE$4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884-4499-94DD-B7B7ABF1885B}"/>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2884-4499-94DD-B7B7ABF1885B}"/>
              </c:ext>
            </c:extLst>
          </c:dPt>
          <c:cat>
            <c:strRef>
              <c:f>'Pivot Table'!$AD$5:$AD$7</c:f>
              <c:strCache>
                <c:ptCount val="2"/>
                <c:pt idx="0">
                  <c:v>Paid</c:v>
                </c:pt>
                <c:pt idx="1">
                  <c:v>Not Paid</c:v>
                </c:pt>
              </c:strCache>
            </c:strRef>
          </c:cat>
          <c:val>
            <c:numRef>
              <c:f>'Pivot Table'!$AE$5:$AE$7</c:f>
              <c:numCache>
                <c:formatCode>_-* #,##0_-;\-* #,##0_-;_-* "-"??_-;_-@_-</c:formatCode>
                <c:ptCount val="2"/>
                <c:pt idx="0">
                  <c:v>926</c:v>
                </c:pt>
                <c:pt idx="1">
                  <c:v>311</c:v>
                </c:pt>
              </c:numCache>
            </c:numRef>
          </c:val>
          <c:extLst>
            <c:ext xmlns:c16="http://schemas.microsoft.com/office/drawing/2014/chart" uri="{C3380CC4-5D6E-409C-BE32-E72D297353CC}">
              <c16:uniqueId val="{00000004-2884-4499-94DD-B7B7ABF1885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Table!PivotTable5</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chemeClr val="accent2">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F0000"/>
          </a:solidFill>
          <a:ln w="19050">
            <a:solidFill>
              <a:schemeClr val="lt1"/>
            </a:solidFill>
          </a:ln>
          <a:effectLst/>
        </c:spPr>
      </c:pivotFmt>
    </c:pivotFmts>
    <c:plotArea>
      <c:layout/>
      <c:doughnutChart>
        <c:varyColors val="1"/>
        <c:ser>
          <c:idx val="0"/>
          <c:order val="0"/>
          <c:tx>
            <c:strRef>
              <c:f>'Pivot Table'!$AE$4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42E1-47E3-A2B8-E4E33D4CD283}"/>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2E1-47E3-A2B8-E4E33D4CD283}"/>
              </c:ext>
            </c:extLst>
          </c:dPt>
          <c:cat>
            <c:strRef>
              <c:f>'Pivot Table'!$AD$5:$AD$7</c:f>
              <c:strCache>
                <c:ptCount val="2"/>
                <c:pt idx="0">
                  <c:v>Paid</c:v>
                </c:pt>
                <c:pt idx="1">
                  <c:v>Not Paid</c:v>
                </c:pt>
              </c:strCache>
            </c:strRef>
          </c:cat>
          <c:val>
            <c:numRef>
              <c:f>'Pivot Table'!$AE$5:$AE$7</c:f>
              <c:numCache>
                <c:formatCode>_-* #,##0_-;\-* #,##0_-;_-* "-"??_-;_-@_-</c:formatCode>
                <c:ptCount val="2"/>
                <c:pt idx="0">
                  <c:v>926</c:v>
                </c:pt>
                <c:pt idx="1">
                  <c:v>311</c:v>
                </c:pt>
              </c:numCache>
            </c:numRef>
          </c:val>
          <c:extLst>
            <c:ext xmlns:c16="http://schemas.microsoft.com/office/drawing/2014/chart" uri="{C3380CC4-5D6E-409C-BE32-E72D297353CC}">
              <c16:uniqueId val="{00000004-42E1-47E3-A2B8-E4E33D4CD283}"/>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Table!Enr_Monthly</c:name>
    <c:fmtId val="28"/>
  </c:pivotSource>
  <c:chart>
    <c:autoTitleDeleted val="1"/>
    <c:pivotFmts>
      <c:pivotFmt>
        <c:idx val="0"/>
        <c:spPr>
          <a:solidFill>
            <a:schemeClr val="accent1"/>
          </a:solidFill>
          <a:ln w="158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Table'!$AN$4</c:f>
              <c:strCache>
                <c:ptCount val="1"/>
                <c:pt idx="0">
                  <c:v>Total</c:v>
                </c:pt>
              </c:strCache>
            </c:strRef>
          </c:tx>
          <c:spPr>
            <a:ln w="25400" cap="rnd">
              <a:solidFill>
                <a:srgbClr val="002060"/>
              </a:solidFill>
              <a:round/>
            </a:ln>
            <a:effectLst/>
          </c:spPr>
          <c:marker>
            <c:symbol val="none"/>
          </c:marker>
          <c:cat>
            <c:strRef>
              <c:f>'Pivot Table'!$AM$5:$AM$17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Table'!$AN$5:$AN$17</c:f>
              <c:numCache>
                <c:formatCode>_-* #,##0_-;\-* #,##0_-;_-* "-"??_-;_-@_-</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FDDC-41D4-9EBD-4D0BCEA35362}"/>
            </c:ext>
          </c:extLst>
        </c:ser>
        <c:dLbls>
          <c:showLegendKey val="0"/>
          <c:showVal val="0"/>
          <c:showCatName val="0"/>
          <c:showSerName val="0"/>
          <c:showPercent val="0"/>
          <c:showBubbleSize val="0"/>
        </c:dLbls>
        <c:smooth val="0"/>
        <c:axId val="1528767424"/>
        <c:axId val="1528780864"/>
      </c:lineChart>
      <c:catAx>
        <c:axId val="1528767424"/>
        <c:scaling>
          <c:orientation val="minMax"/>
        </c:scaling>
        <c:delete val="1"/>
        <c:axPos val="b"/>
        <c:numFmt formatCode="General" sourceLinked="1"/>
        <c:majorTickMark val="none"/>
        <c:minorTickMark val="none"/>
        <c:tickLblPos val="nextTo"/>
        <c:crossAx val="1528780864"/>
        <c:crosses val="autoZero"/>
        <c:auto val="1"/>
        <c:lblAlgn val="ctr"/>
        <c:lblOffset val="100"/>
        <c:noMultiLvlLbl val="0"/>
      </c:catAx>
      <c:valAx>
        <c:axId val="1528780864"/>
        <c:scaling>
          <c:orientation val="minMax"/>
        </c:scaling>
        <c:delete val="1"/>
        <c:axPos val="l"/>
        <c:numFmt formatCode="_-* #,##0_-;\-* #,##0_-;_-* &quot;-&quot;??_-;_-@_-" sourceLinked="1"/>
        <c:majorTickMark val="none"/>
        <c:minorTickMark val="none"/>
        <c:tickLblPos val="nextTo"/>
        <c:crossAx val="152876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Table!PivotTable9</c:name>
    <c:fmtId val="31"/>
  </c:pivotSource>
  <c:chart>
    <c:autoTitleDeleted val="1"/>
    <c:pivotFmts>
      <c:pivotFmt>
        <c:idx val="0"/>
        <c:spPr>
          <a:solidFill>
            <a:srgbClr val="0AEAE0">
              <a:alpha val="13000"/>
            </a:srgbClr>
          </a:solidFill>
          <a:ln w="127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w="1270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Table'!$AV$4</c:f>
              <c:strCache>
                <c:ptCount val="1"/>
                <c:pt idx="0">
                  <c:v>Total</c:v>
                </c:pt>
              </c:strCache>
            </c:strRef>
          </c:tx>
          <c:spPr>
            <a:solidFill>
              <a:srgbClr val="0AEAE0">
                <a:alpha val="13000"/>
              </a:srgbClr>
            </a:solidFill>
            <a:ln w="12700">
              <a:solidFill>
                <a:srgbClr val="002060"/>
              </a:solidFill>
            </a:ln>
            <a:effectLst/>
          </c:spPr>
          <c:cat>
            <c:strRef>
              <c:f>'Pivot Table'!$AU$5:$AU$13</c:f>
              <c:strCache>
                <c:ptCount val="8"/>
                <c:pt idx="0">
                  <c:v>A1</c:v>
                </c:pt>
                <c:pt idx="1">
                  <c:v>A2</c:v>
                </c:pt>
                <c:pt idx="2">
                  <c:v>A4</c:v>
                </c:pt>
                <c:pt idx="3">
                  <c:v>A7</c:v>
                </c:pt>
                <c:pt idx="4">
                  <c:v>B12</c:v>
                </c:pt>
                <c:pt idx="5">
                  <c:v>B13</c:v>
                </c:pt>
                <c:pt idx="6">
                  <c:v>B18</c:v>
                </c:pt>
                <c:pt idx="7">
                  <c:v>C8</c:v>
                </c:pt>
              </c:strCache>
            </c:strRef>
          </c:cat>
          <c:val>
            <c:numRef>
              <c:f>'Pivot Table'!$AV$5:$AV$13</c:f>
              <c:numCache>
                <c:formatCode>_-* #,##0_-;\-* #,##0_-;_-* "-"??_-;_-@_-</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1FBA-4E79-A29F-F58B2E03C53B}"/>
            </c:ext>
          </c:extLst>
        </c:ser>
        <c:dLbls>
          <c:showLegendKey val="0"/>
          <c:showVal val="0"/>
          <c:showCatName val="0"/>
          <c:showSerName val="0"/>
          <c:showPercent val="0"/>
          <c:showBubbleSize val="0"/>
        </c:dLbls>
        <c:axId val="1395321184"/>
        <c:axId val="1395323104"/>
      </c:radarChart>
      <c:catAx>
        <c:axId val="139532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395323104"/>
        <c:crosses val="autoZero"/>
        <c:auto val="1"/>
        <c:lblAlgn val="ctr"/>
        <c:lblOffset val="100"/>
        <c:noMultiLvlLbl val="0"/>
      </c:catAx>
      <c:valAx>
        <c:axId val="1395323104"/>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3953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Table!PivotTable10</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E8788C"/>
          </a:solidFill>
          <a:ln w="19050">
            <a:solidFill>
              <a:schemeClr val="lt1"/>
            </a:solidFill>
          </a:ln>
          <a:effectLst/>
        </c:spPr>
      </c:pivotFmt>
      <c:pivotFmt>
        <c:idx val="3"/>
        <c:spPr>
          <a:solidFill>
            <a:srgbClr val="FED14E"/>
          </a:solidFill>
          <a:ln w="19050">
            <a:solidFill>
              <a:schemeClr val="lt1"/>
            </a:solidFill>
          </a:ln>
          <a:effectLst/>
        </c:spPr>
      </c:pivotFmt>
      <c:pivotFmt>
        <c:idx val="4"/>
        <c:spPr>
          <a:solidFill>
            <a:srgbClr val="6821E4"/>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E8788C"/>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6821E4"/>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E8788C"/>
          </a:solidFill>
          <a:ln w="19050">
            <a:solidFill>
              <a:schemeClr val="lt1"/>
            </a:solidFill>
          </a:ln>
          <a:effectLst/>
        </c:spPr>
      </c:pivotFmt>
      <c:pivotFmt>
        <c:idx val="13"/>
        <c:spPr>
          <a:solidFill>
            <a:srgbClr val="FED14E"/>
          </a:solidFill>
          <a:ln w="19050">
            <a:solidFill>
              <a:schemeClr val="lt1"/>
            </a:solidFill>
          </a:ln>
          <a:effectLst/>
        </c:spPr>
      </c:pivotFmt>
      <c:pivotFmt>
        <c:idx val="14"/>
        <c:spPr>
          <a:solidFill>
            <a:srgbClr val="6821E4"/>
          </a:solidFill>
          <a:ln w="19050">
            <a:solidFill>
              <a:schemeClr val="lt1"/>
            </a:solidFill>
          </a:ln>
          <a:effectLst/>
        </c:spPr>
      </c:pivotFmt>
    </c:pivotFmts>
    <c:plotArea>
      <c:layout/>
      <c:pieChart>
        <c:varyColors val="1"/>
        <c:ser>
          <c:idx val="0"/>
          <c:order val="0"/>
          <c:tx>
            <c:strRef>
              <c:f>'Pivot Table'!$BA$6</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2381-4E65-AF38-EB47459139B5}"/>
              </c:ext>
            </c:extLst>
          </c:dPt>
          <c:dPt>
            <c:idx val="1"/>
            <c:bubble3D val="0"/>
            <c:spPr>
              <a:solidFill>
                <a:srgbClr val="E8788C"/>
              </a:solidFill>
              <a:ln w="19050">
                <a:solidFill>
                  <a:schemeClr val="lt1"/>
                </a:solidFill>
              </a:ln>
              <a:effectLst/>
            </c:spPr>
            <c:extLst>
              <c:ext xmlns:c16="http://schemas.microsoft.com/office/drawing/2014/chart" uri="{C3380CC4-5D6E-409C-BE32-E72D297353CC}">
                <c16:uniqueId val="{00000003-2381-4E65-AF38-EB47459139B5}"/>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5-2381-4E65-AF38-EB47459139B5}"/>
              </c:ext>
            </c:extLst>
          </c:dPt>
          <c:dPt>
            <c:idx val="3"/>
            <c:bubble3D val="0"/>
            <c:spPr>
              <a:solidFill>
                <a:srgbClr val="6821E4"/>
              </a:solidFill>
              <a:ln w="19050">
                <a:solidFill>
                  <a:schemeClr val="lt1"/>
                </a:solidFill>
              </a:ln>
              <a:effectLst/>
            </c:spPr>
            <c:extLst>
              <c:ext xmlns:c16="http://schemas.microsoft.com/office/drawing/2014/chart" uri="{C3380CC4-5D6E-409C-BE32-E72D297353CC}">
                <c16:uniqueId val="{00000007-2381-4E65-AF38-EB47459139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Table'!$AZ$7:$AZ$11</c:f>
              <c:strCache>
                <c:ptCount val="4"/>
                <c:pt idx="0">
                  <c:v>BE</c:v>
                </c:pt>
                <c:pt idx="1">
                  <c:v>CNI</c:v>
                </c:pt>
                <c:pt idx="2">
                  <c:v>FC</c:v>
                </c:pt>
                <c:pt idx="3">
                  <c:v>GK</c:v>
                </c:pt>
              </c:strCache>
            </c:strRef>
          </c:cat>
          <c:val>
            <c:numRef>
              <c:f>'Pivot Table'!$BA$7:$BA$11</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2381-4E65-AF38-EB47459139B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Table!PivotTable11</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Table'!$BF$6</c:f>
              <c:strCache>
                <c:ptCount val="1"/>
                <c:pt idx="0">
                  <c:v>Total</c:v>
                </c:pt>
              </c:strCache>
            </c:strRef>
          </c:tx>
          <c:spPr>
            <a:solidFill>
              <a:srgbClr val="6821E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Table'!$BE$7:$BE$16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Table'!$BF$7:$BF$16</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6B20-4477-B7CD-7B0EE6223DCF}"/>
            </c:ext>
          </c:extLst>
        </c:ser>
        <c:dLbls>
          <c:dLblPos val="outEnd"/>
          <c:showLegendKey val="0"/>
          <c:showVal val="1"/>
          <c:showCatName val="0"/>
          <c:showSerName val="0"/>
          <c:showPercent val="0"/>
          <c:showBubbleSize val="0"/>
        </c:dLbls>
        <c:gapWidth val="182"/>
        <c:axId val="146495984"/>
        <c:axId val="146500304"/>
      </c:barChart>
      <c:catAx>
        <c:axId val="14649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46500304"/>
        <c:crosses val="autoZero"/>
        <c:auto val="1"/>
        <c:lblAlgn val="ctr"/>
        <c:lblOffset val="100"/>
        <c:noMultiLvlLbl val="0"/>
      </c:catAx>
      <c:valAx>
        <c:axId val="146500304"/>
        <c:scaling>
          <c:orientation val="minMax"/>
        </c:scaling>
        <c:delete val="1"/>
        <c:axPos val="b"/>
        <c:numFmt formatCode="[&lt;999950]0.0,&quot;K&quot;;[&lt;999950000]0.0,,&quot;M&quot;;0.0,,,&quot;B&quot;" sourceLinked="1"/>
        <c:majorTickMark val="none"/>
        <c:minorTickMark val="none"/>
        <c:tickLblPos val="nextTo"/>
        <c:crossAx val="14649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[Momentum Sales Performance.xlsx]Pivot Table!PivotTable12</c:name>
    <c:fmtId val="4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6821E4"/>
            </a:solidFill>
            <a:round/>
          </a:ln>
          <a:effectLst/>
        </c:spPr>
        <c:marker>
          <c:symbol val="circle"/>
          <c:size val="8"/>
          <c:spPr>
            <a:solidFill>
              <a:schemeClr val="bg1"/>
            </a:solidFill>
            <a:ln w="12700">
              <a:solidFill>
                <a:srgbClr val="6821E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Table'!$BJ$6</c:f>
              <c:strCache>
                <c:ptCount val="1"/>
                <c:pt idx="0">
                  <c:v>Total</c:v>
                </c:pt>
              </c:strCache>
            </c:strRef>
          </c:tx>
          <c:spPr>
            <a:ln w="25400" cap="rnd">
              <a:solidFill>
                <a:srgbClr val="6821E4"/>
              </a:solidFill>
              <a:round/>
            </a:ln>
            <a:effectLst/>
          </c:spPr>
          <c:marker>
            <c:symbol val="circle"/>
            <c:size val="8"/>
            <c:spPr>
              <a:solidFill>
                <a:schemeClr val="bg1"/>
              </a:solidFill>
              <a:ln w="12700">
                <a:solidFill>
                  <a:srgbClr val="6821E4"/>
                </a:solidFill>
              </a:ln>
              <a:effectLst/>
            </c:spPr>
          </c:marker>
          <c:cat>
            <c:strRef>
              <c:f>'Pivot Table'!$BI$7:$BI$16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Table'!$BJ$7:$BJ$16</c:f>
              <c:numCache>
                <c:formatCode>_-* #,##0_-;\-* #,##0_-;_-* "-"??_-;_-@_-</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4EDA-4C11-AC4C-057C3F3F08EC}"/>
            </c:ext>
          </c:extLst>
        </c:ser>
        <c:dLbls>
          <c:showLegendKey val="0"/>
          <c:showVal val="0"/>
          <c:showCatName val="0"/>
          <c:showSerName val="0"/>
          <c:showPercent val="0"/>
          <c:showBubbleSize val="0"/>
        </c:dLbls>
        <c:marker val="1"/>
        <c:smooth val="0"/>
        <c:axId val="146545424"/>
        <c:axId val="146536304"/>
      </c:lineChart>
      <c:catAx>
        <c:axId val="14654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46536304"/>
        <c:crosses val="autoZero"/>
        <c:auto val="1"/>
        <c:lblAlgn val="ctr"/>
        <c:lblOffset val="100"/>
        <c:noMultiLvlLbl val="0"/>
      </c:catAx>
      <c:valAx>
        <c:axId val="146536304"/>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4654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Table'!$CA$6</c:f>
              <c:strCache>
                <c:ptCount val="1"/>
                <c:pt idx="0">
                  <c:v>Duration</c:v>
                </c:pt>
              </c:strCache>
            </c:strRef>
          </c:tx>
          <c:spPr>
            <a:ln w="28575" cap="rnd">
              <a:noFill/>
              <a:round/>
            </a:ln>
            <a:effectLst/>
          </c:spPr>
          <c:marker>
            <c:symbol val="circle"/>
            <c:size val="11"/>
            <c:spPr>
              <a:solidFill>
                <a:srgbClr val="6821E4"/>
              </a:solidFill>
              <a:ln w="9525">
                <a:solidFill>
                  <a:schemeClr val="accent1"/>
                </a:solidFill>
              </a:ln>
              <a:effectLst/>
            </c:spPr>
          </c:marker>
          <c:cat>
            <c:numRef>
              <c:f>'Pivot Table'!$BZ$7:$BZ$18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Table'!$CA$7:$CA$18</c:f>
              <c:numCache>
                <c:formatCode>mm:ss</c:formatCode>
                <c:ptCount val="12"/>
                <c:pt idx="0">
                  <c:v>3.0161179698216726E-3</c:v>
                </c:pt>
                <c:pt idx="1">
                  <c:v>2.8763440860215049E-3</c:v>
                </c:pt>
                <c:pt idx="2">
                  <c:v>1.3888888888888889E-3</c:v>
                </c:pt>
                <c:pt idx="3">
                  <c:v>3.4975405092592571E-3</c:v>
                </c:pt>
                <c:pt idx="4">
                  <c:v>3.0488351254480289E-3</c:v>
                </c:pt>
                <c:pt idx="5">
                  <c:v>2.9208002645502639E-3</c:v>
                </c:pt>
                <c:pt idx="6">
                  <c:v>2.9407051282051289E-3</c:v>
                </c:pt>
                <c:pt idx="7">
                  <c:v>3.0726650563607082E-3</c:v>
                </c:pt>
                <c:pt idx="8">
                  <c:v>3.1521213377556654E-3</c:v>
                </c:pt>
                <c:pt idx="9">
                  <c:v>3.276282366437237E-3</c:v>
                </c:pt>
                <c:pt idx="10">
                  <c:v>3.1209710501640875E-3</c:v>
                </c:pt>
                <c:pt idx="11">
                  <c:v>3.2518257694314021E-3</c:v>
                </c:pt>
              </c:numCache>
            </c:numRef>
          </c:val>
          <c:smooth val="0"/>
          <c:extLst>
            <c:ext xmlns:c16="http://schemas.microsoft.com/office/drawing/2014/chart" uri="{C3380CC4-5D6E-409C-BE32-E72D297353CC}">
              <c16:uniqueId val="{00000000-0331-4288-A504-CD82E9000C4A}"/>
            </c:ext>
          </c:extLst>
        </c:ser>
        <c:ser>
          <c:idx val="1"/>
          <c:order val="1"/>
          <c:tx>
            <c:strRef>
              <c:f>'Pivot Table'!$CB$6</c:f>
              <c:strCache>
                <c:ptCount val="1"/>
                <c:pt idx="0">
                  <c:v>Max</c:v>
                </c:pt>
              </c:strCache>
            </c:strRef>
          </c:tx>
          <c:spPr>
            <a:ln w="25400" cap="rnd">
              <a:noFill/>
              <a:round/>
            </a:ln>
            <a:effectLst/>
          </c:spPr>
          <c:marker>
            <c:symbol val="circle"/>
            <c:size val="11"/>
            <c:spPr>
              <a:solidFill>
                <a:srgbClr val="FF0000"/>
              </a:solidFill>
              <a:ln w="9525">
                <a:noFill/>
              </a:ln>
              <a:effectLst/>
            </c:spPr>
          </c:marker>
          <c:cat>
            <c:numRef>
              <c:f>'Pivot Table'!$BZ$7:$BZ$18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Table'!$CB$7:$CB$18</c:f>
              <c:numCache>
                <c:formatCode>mm:ss</c:formatCode>
                <c:ptCount val="12"/>
                <c:pt idx="0">
                  <c:v>0</c:v>
                </c:pt>
                <c:pt idx="1">
                  <c:v>0</c:v>
                </c:pt>
                <c:pt idx="2">
                  <c:v>0</c:v>
                </c:pt>
                <c:pt idx="3">
                  <c:v>3.4975405092592571E-3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0331-4288-A504-CD82E9000C4A}"/>
            </c:ext>
          </c:extLst>
        </c:ser>
        <c:ser>
          <c:idx val="2"/>
          <c:order val="2"/>
          <c:tx>
            <c:strRef>
              <c:f>'Pivot Table'!$CC$6</c:f>
              <c:strCache>
                <c:ptCount val="1"/>
                <c:pt idx="0">
                  <c:v>Min</c:v>
                </c:pt>
              </c:strCache>
            </c:strRef>
          </c:tx>
          <c:spPr>
            <a:ln w="25400" cap="rnd">
              <a:noFill/>
              <a:round/>
            </a:ln>
            <a:effectLst/>
          </c:spPr>
          <c:marker>
            <c:symbol val="circle"/>
            <c:size val="11"/>
            <c:spPr>
              <a:solidFill>
                <a:srgbClr val="00B050"/>
              </a:solidFill>
              <a:ln w="9525">
                <a:noFill/>
              </a:ln>
              <a:effectLst/>
            </c:spPr>
          </c:marker>
          <c:cat>
            <c:numRef>
              <c:f>'Pivot Table'!$BZ$7:$BZ$18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Table'!$CC$7:$CC$18</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0331-4288-A504-CD82E9000C4A}"/>
            </c:ext>
          </c:extLst>
        </c:ser>
        <c:dLbls>
          <c:showLegendKey val="0"/>
          <c:showVal val="0"/>
          <c:showCatName val="0"/>
          <c:showSerName val="0"/>
          <c:showPercent val="0"/>
          <c:showBubbleSize val="0"/>
        </c:dLbls>
        <c:marker val="1"/>
        <c:smooth val="0"/>
        <c:axId val="756601951"/>
        <c:axId val="756620671"/>
      </c:lineChart>
      <c:catAx>
        <c:axId val="75660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56620671"/>
        <c:crosses val="autoZero"/>
        <c:auto val="1"/>
        <c:lblAlgn val="ctr"/>
        <c:lblOffset val="100"/>
        <c:noMultiLvlLbl val="0"/>
      </c:catAx>
      <c:valAx>
        <c:axId val="756620671"/>
        <c:scaling>
          <c:orientation val="minMax"/>
        </c:scaling>
        <c:delete val="0"/>
        <c:axPos val="l"/>
        <c:majorGridlines>
          <c:spPr>
            <a:ln w="6350" cap="flat" cmpd="sng" algn="ctr">
              <a:solidFill>
                <a:schemeClr val="bg1">
                  <a:lumMod val="85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5660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3" Type="http://schemas.openxmlformats.org/officeDocument/2006/relationships/chart" Target="../charts/chart2.xml"/><Relationship Id="rId18" Type="http://schemas.openxmlformats.org/officeDocument/2006/relationships/chart" Target="../charts/chart6.xml"/><Relationship Id="rId26" Type="http://schemas.openxmlformats.org/officeDocument/2006/relationships/image" Target="../media/image14.png"/><Relationship Id="rId21" Type="http://schemas.openxmlformats.org/officeDocument/2006/relationships/chart" Target="../charts/chart7.xml"/><Relationship Id="rId34" Type="http://schemas.openxmlformats.org/officeDocument/2006/relationships/image" Target="../media/image19.sv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5.xml"/><Relationship Id="rId25" Type="http://schemas.openxmlformats.org/officeDocument/2006/relationships/image" Target="../media/image13.svg"/><Relationship Id="rId33" Type="http://schemas.openxmlformats.org/officeDocument/2006/relationships/image" Target="../media/image18.png"/><Relationship Id="rId38" Type="http://schemas.openxmlformats.org/officeDocument/2006/relationships/chart" Target="../charts/chart16.xml"/><Relationship Id="rId2" Type="http://schemas.openxmlformats.org/officeDocument/2006/relationships/image" Target="../media/image2.png"/><Relationship Id="rId16" Type="http://schemas.openxmlformats.org/officeDocument/2006/relationships/chart" Target="../charts/chart4.xml"/><Relationship Id="rId20" Type="http://schemas.openxmlformats.org/officeDocument/2006/relationships/image" Target="../media/image11.svg"/><Relationship Id="rId29"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8.png"/><Relationship Id="rId24" Type="http://schemas.openxmlformats.org/officeDocument/2006/relationships/image" Target="../media/image12.png"/><Relationship Id="rId32" Type="http://schemas.openxmlformats.org/officeDocument/2006/relationships/chart" Target="../charts/chart12.xml"/><Relationship Id="rId37" Type="http://schemas.openxmlformats.org/officeDocument/2006/relationships/chart" Target="../charts/chart15.xml"/><Relationship Id="rId5" Type="http://schemas.openxmlformats.org/officeDocument/2006/relationships/hyperlink" Target="https://www.pngall.com/headset-png/" TargetMode="External"/><Relationship Id="rId15" Type="http://schemas.openxmlformats.org/officeDocument/2006/relationships/hyperlink" Target="#Data!A1"/><Relationship Id="rId23" Type="http://schemas.openxmlformats.org/officeDocument/2006/relationships/chart" Target="../charts/chart9.xml"/><Relationship Id="rId28" Type="http://schemas.openxmlformats.org/officeDocument/2006/relationships/chart" Target="../charts/chart10.xml"/><Relationship Id="rId36" Type="http://schemas.openxmlformats.org/officeDocument/2006/relationships/chart" Target="../charts/chart14.xml"/><Relationship Id="rId10" Type="http://schemas.openxmlformats.org/officeDocument/2006/relationships/image" Target="../media/image7.svg"/><Relationship Id="rId19" Type="http://schemas.openxmlformats.org/officeDocument/2006/relationships/image" Target="../media/image10.png"/><Relationship Id="rId31" Type="http://schemas.openxmlformats.org/officeDocument/2006/relationships/chart" Target="../charts/chart11.xml"/><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3.xml"/><Relationship Id="rId22" Type="http://schemas.openxmlformats.org/officeDocument/2006/relationships/chart" Target="../charts/chart8.xml"/><Relationship Id="rId27" Type="http://schemas.openxmlformats.org/officeDocument/2006/relationships/image" Target="../media/image15.svg"/><Relationship Id="rId30" Type="http://schemas.openxmlformats.org/officeDocument/2006/relationships/image" Target="../media/image17.svg"/><Relationship Id="rId35" Type="http://schemas.openxmlformats.org/officeDocument/2006/relationships/chart" Target="../charts/chart13.xml"/><Relationship Id="rId8" Type="http://schemas.openxmlformats.org/officeDocument/2006/relationships/image" Target="../media/image5.svg"/><Relationship Id="rId3" Type="http://schemas.openxmlformats.org/officeDocument/2006/relationships/hyperlink" Target="https://www.vecteezy.com/png/19051642-gold-coins-symbol" TargetMode="Externa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16</xdr:col>
      <xdr:colOff>561983</xdr:colOff>
      <xdr:row>144</xdr:row>
      <xdr:rowOff>152404</xdr:rowOff>
    </xdr:to>
    <xdr:sp macro="" textlink="">
      <xdr:nvSpPr>
        <xdr:cNvPr id="3" name="L-Shape 2">
          <a:extLst>
            <a:ext uri="{FF2B5EF4-FFF2-40B4-BE49-F238E27FC236}">
              <a16:creationId xmlns:a16="http://schemas.microsoft.com/office/drawing/2014/main" id="{B74E70F7-6B9D-D6B0-B1AF-7C6799C17113}"/>
            </a:ext>
          </a:extLst>
        </xdr:cNvPr>
        <xdr:cNvSpPr/>
      </xdr:nvSpPr>
      <xdr:spPr>
        <a:xfrm rot="16200000" flipH="1">
          <a:off x="-10343112" y="10343113"/>
          <a:ext cx="38674817" cy="17988591"/>
        </a:xfrm>
        <a:prstGeom prst="corner">
          <a:avLst>
            <a:gd name="adj1" fmla="val 7616"/>
            <a:gd name="adj2" fmla="val 2367"/>
          </a:avLst>
        </a:prstGeom>
        <a:gradFill>
          <a:gsLst>
            <a:gs pos="0">
              <a:srgbClr val="4958CE"/>
            </a:gs>
            <a:gs pos="100000">
              <a:srgbClr val="A13F9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14</xdr:col>
      <xdr:colOff>844935</xdr:colOff>
      <xdr:row>0</xdr:row>
      <xdr:rowOff>245365</xdr:rowOff>
    </xdr:from>
    <xdr:to>
      <xdr:col>15</xdr:col>
      <xdr:colOff>32678</xdr:colOff>
      <xdr:row>1</xdr:row>
      <xdr:rowOff>284887</xdr:rowOff>
    </xdr:to>
    <xdr:sp macro="" textlink="">
      <xdr:nvSpPr>
        <xdr:cNvPr id="5" name="Rectangle 4">
          <a:extLst>
            <a:ext uri="{FF2B5EF4-FFF2-40B4-BE49-F238E27FC236}">
              <a16:creationId xmlns:a16="http://schemas.microsoft.com/office/drawing/2014/main" id="{BFB03FA5-1D2F-4978-BFBA-EC47D83A4F17}"/>
            </a:ext>
          </a:extLst>
        </xdr:cNvPr>
        <xdr:cNvSpPr/>
      </xdr:nvSpPr>
      <xdr:spPr>
        <a:xfrm rot="2707468">
          <a:off x="16350643" y="410353"/>
          <a:ext cx="461935" cy="131960"/>
        </a:xfrm>
        <a:prstGeom prst="rect">
          <a:avLst/>
        </a:prstGeom>
        <a:solidFill>
          <a:srgbClr val="A13F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0</xdr:col>
      <xdr:colOff>279001</xdr:colOff>
      <xdr:row>0</xdr:row>
      <xdr:rowOff>319372</xdr:rowOff>
    </xdr:from>
    <xdr:to>
      <xdr:col>1</xdr:col>
      <xdr:colOff>321735</xdr:colOff>
      <xdr:row>1</xdr:row>
      <xdr:rowOff>101804</xdr:rowOff>
    </xdr:to>
    <xdr:sp macro="" textlink="">
      <xdr:nvSpPr>
        <xdr:cNvPr id="4" name="Rectangle 3">
          <a:extLst>
            <a:ext uri="{FF2B5EF4-FFF2-40B4-BE49-F238E27FC236}">
              <a16:creationId xmlns:a16="http://schemas.microsoft.com/office/drawing/2014/main" id="{E364657B-D4C8-8BB6-7351-0D997ABD55EC}"/>
            </a:ext>
          </a:extLst>
        </xdr:cNvPr>
        <xdr:cNvSpPr/>
      </xdr:nvSpPr>
      <xdr:spPr>
        <a:xfrm rot="19233974">
          <a:off x="279001" y="319372"/>
          <a:ext cx="502562" cy="202846"/>
        </a:xfrm>
        <a:prstGeom prst="rect">
          <a:avLst/>
        </a:prstGeom>
        <a:solidFill>
          <a:srgbClr val="4958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1</xdr:col>
      <xdr:colOff>45982</xdr:colOff>
      <xdr:row>0</xdr:row>
      <xdr:rowOff>407276</xdr:rowOff>
    </xdr:from>
    <xdr:to>
      <xdr:col>14</xdr:col>
      <xdr:colOff>904875</xdr:colOff>
      <xdr:row>1</xdr:row>
      <xdr:rowOff>428625</xdr:rowOff>
    </xdr:to>
    <xdr:sp macro="" textlink="">
      <xdr:nvSpPr>
        <xdr:cNvPr id="2" name="Rectangle: Top Corners Rounded 1">
          <a:extLst>
            <a:ext uri="{FF2B5EF4-FFF2-40B4-BE49-F238E27FC236}">
              <a16:creationId xmlns:a16="http://schemas.microsoft.com/office/drawing/2014/main" id="{AEA5E8F2-CF78-FE22-5947-8063283CFBD2}"/>
            </a:ext>
          </a:extLst>
        </xdr:cNvPr>
        <xdr:cNvSpPr/>
      </xdr:nvSpPr>
      <xdr:spPr>
        <a:xfrm>
          <a:off x="503182" y="407276"/>
          <a:ext cx="16079843" cy="440449"/>
        </a:xfrm>
        <a:prstGeom prst="round2SameRect">
          <a:avLst>
            <a:gd name="adj1" fmla="val 50000"/>
            <a:gd name="adj2" fmla="val 0"/>
          </a:avLst>
        </a:prstGeom>
        <a:noFill/>
        <a:ln w="762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14</xdr:col>
      <xdr:colOff>799295</xdr:colOff>
      <xdr:row>0</xdr:row>
      <xdr:rowOff>117307</xdr:rowOff>
    </xdr:from>
    <xdr:to>
      <xdr:col>15</xdr:col>
      <xdr:colOff>370973</xdr:colOff>
      <xdr:row>1</xdr:row>
      <xdr:rowOff>64148</xdr:rowOff>
    </xdr:to>
    <xdr:sp macro="" textlink="">
      <xdr:nvSpPr>
        <xdr:cNvPr id="6" name="TextBox 5">
          <a:hlinkClick xmlns:r="http://schemas.openxmlformats.org/officeDocument/2006/relationships" r:id="rId1" tooltip="Go To Dashboard"/>
          <a:extLst>
            <a:ext uri="{FF2B5EF4-FFF2-40B4-BE49-F238E27FC236}">
              <a16:creationId xmlns:a16="http://schemas.microsoft.com/office/drawing/2014/main" id="{00439880-1128-7876-AA72-4BA54A56F841}"/>
            </a:ext>
          </a:extLst>
        </xdr:cNvPr>
        <xdr:cNvSpPr txBox="1"/>
      </xdr:nvSpPr>
      <xdr:spPr>
        <a:xfrm rot="19405318">
          <a:off x="16477445" y="117307"/>
          <a:ext cx="514653" cy="365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000" b="1">
              <a:solidFill>
                <a:schemeClr val="bg1"/>
              </a:solidFill>
              <a:latin typeface="Arial" panose="020B0604020202020204" pitchFamily="34" charset="0"/>
              <a:cs typeface="Arial" panose="020B0604020202020204"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190500</xdr:colOff>
      <xdr:row>0</xdr:row>
      <xdr:rowOff>161925</xdr:rowOff>
    </xdr:from>
    <xdr:to>
      <xdr:col>2</xdr:col>
      <xdr:colOff>16764</xdr:colOff>
      <xdr:row>10</xdr:row>
      <xdr:rowOff>173355</xdr:rowOff>
    </xdr:to>
    <xdr:sp macro="" textlink="">
      <xdr:nvSpPr>
        <xdr:cNvPr id="3" name="Rectangle: Rounded Corners 2">
          <a:extLst>
            <a:ext uri="{FF2B5EF4-FFF2-40B4-BE49-F238E27FC236}">
              <a16:creationId xmlns:a16="http://schemas.microsoft.com/office/drawing/2014/main" id="{8B01CF21-044F-B0A4-754F-DD2EA9C4C37D}"/>
            </a:ext>
          </a:extLst>
        </xdr:cNvPr>
        <xdr:cNvSpPr/>
      </xdr:nvSpPr>
      <xdr:spPr>
        <a:xfrm>
          <a:off x="190500" y="161925"/>
          <a:ext cx="1197864" cy="201168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0</xdr:col>
      <xdr:colOff>180975</xdr:colOff>
      <xdr:row>5</xdr:row>
      <xdr:rowOff>152401</xdr:rowOff>
    </xdr:from>
    <xdr:to>
      <xdr:col>2</xdr:col>
      <xdr:colOff>19050</xdr:colOff>
      <xdr:row>10</xdr:row>
      <xdr:rowOff>123826</xdr:rowOff>
    </xdr:to>
    <xdr:sp macro="" textlink="">
      <xdr:nvSpPr>
        <xdr:cNvPr id="4" name="TextBox 3">
          <a:extLst>
            <a:ext uri="{FF2B5EF4-FFF2-40B4-BE49-F238E27FC236}">
              <a16:creationId xmlns:a16="http://schemas.microsoft.com/office/drawing/2014/main" id="{264BD6FB-DC91-5A9D-2369-3B34B590450C}"/>
            </a:ext>
          </a:extLst>
        </xdr:cNvPr>
        <xdr:cNvSpPr txBox="1"/>
      </xdr:nvSpPr>
      <xdr:spPr>
        <a:xfrm>
          <a:off x="180975" y="1152526"/>
          <a:ext cx="1209675" cy="971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solidFill>
                <a:schemeClr val="accent2">
                  <a:lumMod val="75000"/>
                </a:schemeClr>
              </a:solidFill>
              <a:latin typeface="Abadi" panose="020F0502020204030204" pitchFamily="34" charset="0"/>
            </a:rPr>
            <a:t>Momentum</a:t>
          </a:r>
        </a:p>
        <a:p>
          <a:pPr algn="ctr"/>
          <a:r>
            <a:rPr lang="en-MY" sz="1050">
              <a:latin typeface="Abadi" panose="020F0502020204030204" pitchFamily="34" charset="0"/>
            </a:rPr>
            <a:t>Sale</a:t>
          </a:r>
          <a:r>
            <a:rPr lang="en-MY" sz="1050" baseline="0">
              <a:latin typeface="Abadi" panose="020F0502020204030204" pitchFamily="34" charset="0"/>
            </a:rPr>
            <a:t> Performance</a:t>
          </a:r>
        </a:p>
        <a:p>
          <a:pPr algn="ctr"/>
          <a:r>
            <a:rPr lang="en-MY" sz="1050" baseline="0">
              <a:latin typeface="Abadi" panose="020F0502020204030204" pitchFamily="34" charset="0"/>
            </a:rPr>
            <a:t>Metrics</a:t>
          </a:r>
        </a:p>
        <a:p>
          <a:pPr algn="ctr"/>
          <a:r>
            <a:rPr lang="en-MY" sz="800" b="1" baseline="0">
              <a:solidFill>
                <a:schemeClr val="bg1">
                  <a:lumMod val="75000"/>
                </a:schemeClr>
              </a:solidFill>
              <a:latin typeface="Abadi" panose="020F0502020204030204" pitchFamily="34" charset="0"/>
            </a:rPr>
            <a:t>2022</a:t>
          </a:r>
          <a:endParaRPr lang="en-MY" sz="1100" b="1">
            <a:solidFill>
              <a:schemeClr val="bg1">
                <a:lumMod val="75000"/>
              </a:schemeClr>
            </a:solidFill>
            <a:latin typeface="Abadi" panose="020F0502020204030204" pitchFamily="34" charset="0"/>
          </a:endParaRPr>
        </a:p>
      </xdr:txBody>
    </xdr:sp>
    <xdr:clientData/>
  </xdr:twoCellAnchor>
  <xdr:twoCellAnchor editAs="absolute">
    <xdr:from>
      <xdr:col>0</xdr:col>
      <xdr:colOff>180975</xdr:colOff>
      <xdr:row>1</xdr:row>
      <xdr:rowOff>28575</xdr:rowOff>
    </xdr:from>
    <xdr:to>
      <xdr:col>2</xdr:col>
      <xdr:colOff>0</xdr:colOff>
      <xdr:row>7</xdr:row>
      <xdr:rowOff>19050</xdr:rowOff>
    </xdr:to>
    <xdr:pic>
      <xdr:nvPicPr>
        <xdr:cNvPr id="6" name="Picture 5">
          <a:extLst>
            <a:ext uri="{FF2B5EF4-FFF2-40B4-BE49-F238E27FC236}">
              <a16:creationId xmlns:a16="http://schemas.microsoft.com/office/drawing/2014/main" id="{61798F0A-4B78-F3AB-3EC5-5A1DBCB0D9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228600"/>
          <a:ext cx="1190625" cy="1190625"/>
        </a:xfrm>
        <a:prstGeom prst="rect">
          <a:avLst/>
        </a:prstGeom>
      </xdr:spPr>
    </xdr:pic>
    <xdr:clientData/>
  </xdr:twoCellAnchor>
  <xdr:twoCellAnchor editAs="absolute">
    <xdr:from>
      <xdr:col>2</xdr:col>
      <xdr:colOff>85724</xdr:colOff>
      <xdr:row>0</xdr:row>
      <xdr:rowOff>171450</xdr:rowOff>
    </xdr:from>
    <xdr:to>
      <xdr:col>5</xdr:col>
      <xdr:colOff>30860</xdr:colOff>
      <xdr:row>10</xdr:row>
      <xdr:rowOff>182880</xdr:rowOff>
    </xdr:to>
    <xdr:sp macro="" textlink="">
      <xdr:nvSpPr>
        <xdr:cNvPr id="7" name="Rectangle: Rounded Corners 6">
          <a:extLst>
            <a:ext uri="{FF2B5EF4-FFF2-40B4-BE49-F238E27FC236}">
              <a16:creationId xmlns:a16="http://schemas.microsoft.com/office/drawing/2014/main" id="{C1AD61CD-F8DC-4468-BDC7-D666E86802D0}"/>
            </a:ext>
          </a:extLst>
        </xdr:cNvPr>
        <xdr:cNvSpPr/>
      </xdr:nvSpPr>
      <xdr:spPr>
        <a:xfrm>
          <a:off x="1457324" y="171450"/>
          <a:ext cx="2002536" cy="2011680"/>
        </a:xfrm>
        <a:prstGeom prst="roundRect">
          <a:avLst>
            <a:gd name="adj" fmla="val 10038"/>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2</xdr:col>
      <xdr:colOff>552450</xdr:colOff>
      <xdr:row>1</xdr:row>
      <xdr:rowOff>57151</xdr:rowOff>
    </xdr:from>
    <xdr:to>
      <xdr:col>4</xdr:col>
      <xdr:colOff>390525</xdr:colOff>
      <xdr:row>2</xdr:row>
      <xdr:rowOff>190500</xdr:rowOff>
    </xdr:to>
    <xdr:sp macro="" textlink="">
      <xdr:nvSpPr>
        <xdr:cNvPr id="8" name="TextBox 7">
          <a:extLst>
            <a:ext uri="{FF2B5EF4-FFF2-40B4-BE49-F238E27FC236}">
              <a16:creationId xmlns:a16="http://schemas.microsoft.com/office/drawing/2014/main" id="{C520AADA-D1FE-41A8-AA3F-8BCDC28BE01B}"/>
            </a:ext>
          </a:extLst>
        </xdr:cNvPr>
        <xdr:cNvSpPr txBox="1"/>
      </xdr:nvSpPr>
      <xdr:spPr>
        <a:xfrm>
          <a:off x="1924050" y="257176"/>
          <a:ext cx="12096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solidFill>
                <a:schemeClr val="bg1">
                  <a:lumMod val="50000"/>
                </a:schemeClr>
              </a:solidFill>
              <a:latin typeface="Abadi" panose="020B0604020104020204" pitchFamily="34" charset="0"/>
              <a:cs typeface="Arial" panose="020B0604020202020204" pitchFamily="34" charset="0"/>
            </a:rPr>
            <a:t>Total Earning</a:t>
          </a:r>
        </a:p>
      </xdr:txBody>
    </xdr:sp>
    <xdr:clientData/>
  </xdr:twoCellAnchor>
  <xdr:twoCellAnchor editAs="absolute">
    <xdr:from>
      <xdr:col>2</xdr:col>
      <xdr:colOff>85725</xdr:colOff>
      <xdr:row>2</xdr:row>
      <xdr:rowOff>190501</xdr:rowOff>
    </xdr:from>
    <xdr:to>
      <xdr:col>4</xdr:col>
      <xdr:colOff>476251</xdr:colOff>
      <xdr:row>4</xdr:row>
      <xdr:rowOff>123825</xdr:rowOff>
    </xdr:to>
    <xdr:sp macro="" textlink="'Pivot Table'!B5">
      <xdr:nvSpPr>
        <xdr:cNvPr id="9" name="TextBox 8">
          <a:extLst>
            <a:ext uri="{FF2B5EF4-FFF2-40B4-BE49-F238E27FC236}">
              <a16:creationId xmlns:a16="http://schemas.microsoft.com/office/drawing/2014/main" id="{F5EB590D-8BDC-4C59-9DD8-A2DD210ADD5D}"/>
            </a:ext>
          </a:extLst>
        </xdr:cNvPr>
        <xdr:cNvSpPr txBox="1"/>
      </xdr:nvSpPr>
      <xdr:spPr>
        <a:xfrm>
          <a:off x="1457325" y="590551"/>
          <a:ext cx="1762126"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F6936B5-3B65-4DD4-805E-0F9D14871F54}" type="TxLink">
            <a:rPr lang="en-US" sz="1600" b="0" i="0" u="none" strike="noStrike">
              <a:solidFill>
                <a:srgbClr val="000000"/>
              </a:solidFill>
              <a:latin typeface="Abadi" panose="020B0604020104020204" pitchFamily="34" charset="0"/>
              <a:ea typeface="Calibri"/>
              <a:cs typeface="Arial" panose="020B0604020202020204" pitchFamily="34" charset="0"/>
            </a:rPr>
            <a:pPr algn="l"/>
            <a:t> 15,990,000,000 </a:t>
          </a:fld>
          <a:endParaRPr lang="en-MY" sz="14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2</xdr:col>
      <xdr:colOff>171450</xdr:colOff>
      <xdr:row>4</xdr:row>
      <xdr:rowOff>85724</xdr:rowOff>
    </xdr:from>
    <xdr:to>
      <xdr:col>4</xdr:col>
      <xdr:colOff>561975</xdr:colOff>
      <xdr:row>5</xdr:row>
      <xdr:rowOff>104774</xdr:rowOff>
    </xdr:to>
    <xdr:sp macro="" textlink="">
      <xdr:nvSpPr>
        <xdr:cNvPr id="10" name="TextBox 9">
          <a:extLst>
            <a:ext uri="{FF2B5EF4-FFF2-40B4-BE49-F238E27FC236}">
              <a16:creationId xmlns:a16="http://schemas.microsoft.com/office/drawing/2014/main" id="{AA6F7E26-D5BE-47CF-9382-B2032881D30A}"/>
            </a:ext>
          </a:extLst>
        </xdr:cNvPr>
        <xdr:cNvSpPr txBox="1"/>
      </xdr:nvSpPr>
      <xdr:spPr>
        <a:xfrm>
          <a:off x="1543050" y="885824"/>
          <a:ext cx="17621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000">
              <a:solidFill>
                <a:schemeClr val="bg1">
                  <a:lumMod val="50000"/>
                </a:schemeClr>
              </a:solidFill>
              <a:latin typeface="Abadi" panose="020B0604020104020204" pitchFamily="34" charset="0"/>
              <a:cs typeface="Arial" panose="020B0604020202020204" pitchFamily="34" charset="0"/>
            </a:rPr>
            <a:t>Ringgit Malaysia</a:t>
          </a:r>
        </a:p>
      </xdr:txBody>
    </xdr:sp>
    <xdr:clientData/>
  </xdr:twoCellAnchor>
  <xdr:twoCellAnchor editAs="absolute">
    <xdr:from>
      <xdr:col>4</xdr:col>
      <xdr:colOff>435952</xdr:colOff>
      <xdr:row>2</xdr:row>
      <xdr:rowOff>142142</xdr:rowOff>
    </xdr:from>
    <xdr:to>
      <xdr:col>4</xdr:col>
      <xdr:colOff>545680</xdr:colOff>
      <xdr:row>3</xdr:row>
      <xdr:rowOff>8323</xdr:rowOff>
    </xdr:to>
    <xdr:sp macro="" textlink="">
      <xdr:nvSpPr>
        <xdr:cNvPr id="11" name="Isosceles Triangle 10">
          <a:extLst>
            <a:ext uri="{FF2B5EF4-FFF2-40B4-BE49-F238E27FC236}">
              <a16:creationId xmlns:a16="http://schemas.microsoft.com/office/drawing/2014/main" id="{686D09AA-D7D0-C2EB-9987-F1582C3F3339}"/>
            </a:ext>
          </a:extLst>
        </xdr:cNvPr>
        <xdr:cNvSpPr/>
      </xdr:nvSpPr>
      <xdr:spPr>
        <a:xfrm>
          <a:off x="3179152" y="542192"/>
          <a:ext cx="109728" cy="66206"/>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2</xdr:col>
      <xdr:colOff>247089</xdr:colOff>
      <xdr:row>1</xdr:row>
      <xdr:rowOff>45943</xdr:rowOff>
    </xdr:from>
    <xdr:to>
      <xdr:col>2</xdr:col>
      <xdr:colOff>630332</xdr:colOff>
      <xdr:row>3</xdr:row>
      <xdr:rowOff>23532</xdr:rowOff>
    </xdr:to>
    <xdr:pic>
      <xdr:nvPicPr>
        <xdr:cNvPr id="13" name="Picture 12">
          <a:extLst>
            <a:ext uri="{FF2B5EF4-FFF2-40B4-BE49-F238E27FC236}">
              <a16:creationId xmlns:a16="http://schemas.microsoft.com/office/drawing/2014/main" id="{AA4C7F64-C58E-1E23-6EE2-59AC4E2D327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618689" y="245968"/>
          <a:ext cx="383243" cy="377639"/>
        </a:xfrm>
        <a:prstGeom prst="rect">
          <a:avLst/>
        </a:prstGeom>
      </xdr:spPr>
    </xdr:pic>
    <xdr:clientData/>
  </xdr:twoCellAnchor>
  <xdr:twoCellAnchor editAs="absolute">
    <xdr:from>
      <xdr:col>2</xdr:col>
      <xdr:colOff>219075</xdr:colOff>
      <xdr:row>6</xdr:row>
      <xdr:rowOff>0</xdr:rowOff>
    </xdr:from>
    <xdr:to>
      <xdr:col>4</xdr:col>
      <xdr:colOff>523875</xdr:colOff>
      <xdr:row>6</xdr:row>
      <xdr:rowOff>0</xdr:rowOff>
    </xdr:to>
    <xdr:cxnSp macro="">
      <xdr:nvCxnSpPr>
        <xdr:cNvPr id="15" name="Straight Connector 14">
          <a:extLst>
            <a:ext uri="{FF2B5EF4-FFF2-40B4-BE49-F238E27FC236}">
              <a16:creationId xmlns:a16="http://schemas.microsoft.com/office/drawing/2014/main" id="{C318A9CD-32AA-A4C1-6229-9054B4044C98}"/>
            </a:ext>
          </a:extLst>
        </xdr:cNvPr>
        <xdr:cNvCxnSpPr/>
      </xdr:nvCxnSpPr>
      <xdr:spPr>
        <a:xfrm>
          <a:off x="1590675" y="1200150"/>
          <a:ext cx="167640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142875</xdr:colOff>
      <xdr:row>6</xdr:row>
      <xdr:rowOff>9526</xdr:rowOff>
    </xdr:from>
    <xdr:to>
      <xdr:col>3</xdr:col>
      <xdr:colOff>666750</xdr:colOff>
      <xdr:row>7</xdr:row>
      <xdr:rowOff>142875</xdr:rowOff>
    </xdr:to>
    <xdr:sp macro="" textlink="">
      <xdr:nvSpPr>
        <xdr:cNvPr id="17" name="TextBox 16">
          <a:extLst>
            <a:ext uri="{FF2B5EF4-FFF2-40B4-BE49-F238E27FC236}">
              <a16:creationId xmlns:a16="http://schemas.microsoft.com/office/drawing/2014/main" id="{90CE2AF7-A28B-43C7-BE55-E0202AAFD233}"/>
            </a:ext>
          </a:extLst>
        </xdr:cNvPr>
        <xdr:cNvSpPr txBox="1"/>
      </xdr:nvSpPr>
      <xdr:spPr>
        <a:xfrm>
          <a:off x="1514475" y="1209676"/>
          <a:ext cx="120967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solidFill>
                <a:schemeClr val="bg1">
                  <a:lumMod val="50000"/>
                </a:schemeClr>
              </a:solidFill>
              <a:latin typeface="Abadi" panose="020B0604020104020204" pitchFamily="34" charset="0"/>
              <a:cs typeface="Arial" panose="020B0604020202020204" pitchFamily="34" charset="0"/>
            </a:rPr>
            <a:t>Total Paid Calls</a:t>
          </a:r>
        </a:p>
      </xdr:txBody>
    </xdr:sp>
    <xdr:clientData/>
  </xdr:twoCellAnchor>
  <xdr:twoCellAnchor editAs="absolute">
    <xdr:from>
      <xdr:col>2</xdr:col>
      <xdr:colOff>114300</xdr:colOff>
      <xdr:row>7</xdr:row>
      <xdr:rowOff>57151</xdr:rowOff>
    </xdr:from>
    <xdr:to>
      <xdr:col>4</xdr:col>
      <xdr:colOff>504826</xdr:colOff>
      <xdr:row>8</xdr:row>
      <xdr:rowOff>190500</xdr:rowOff>
    </xdr:to>
    <xdr:sp macro="" textlink="'Pivot Table'!I6">
      <xdr:nvSpPr>
        <xdr:cNvPr id="18" name="TextBox 17">
          <a:extLst>
            <a:ext uri="{FF2B5EF4-FFF2-40B4-BE49-F238E27FC236}">
              <a16:creationId xmlns:a16="http://schemas.microsoft.com/office/drawing/2014/main" id="{8482050A-7208-4640-80CC-C4DF4BF8798C}"/>
            </a:ext>
          </a:extLst>
        </xdr:cNvPr>
        <xdr:cNvSpPr txBox="1"/>
      </xdr:nvSpPr>
      <xdr:spPr>
        <a:xfrm>
          <a:off x="1485900" y="1457326"/>
          <a:ext cx="1762126"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673AE4F-569B-4754-BC7D-A1DD58021B1D}" type="TxLink">
            <a:rPr lang="en-US" sz="1600" b="0" i="0" u="none" strike="noStrike">
              <a:solidFill>
                <a:srgbClr val="000000"/>
              </a:solidFill>
              <a:latin typeface="Abadi" panose="020B0604020104020204" pitchFamily="34" charset="0"/>
              <a:ea typeface="Calibri"/>
              <a:cs typeface="Arial" panose="020B0604020202020204" pitchFamily="34" charset="0"/>
            </a:rPr>
            <a:pPr marL="0" indent="0" algn="l"/>
            <a:t> 926 </a:t>
          </a:fld>
          <a:endParaRPr lang="en-MY" sz="1600" b="0" i="0" u="none" strike="noStrike">
            <a:solidFill>
              <a:srgbClr val="000000"/>
            </a:solidFill>
            <a:latin typeface="Abadi" panose="020B0604020104020204" pitchFamily="34" charset="0"/>
            <a:ea typeface="Calibri"/>
            <a:cs typeface="Arial" panose="020B0604020202020204" pitchFamily="34" charset="0"/>
          </a:endParaRPr>
        </a:p>
      </xdr:txBody>
    </xdr:sp>
    <xdr:clientData/>
  </xdr:twoCellAnchor>
  <xdr:twoCellAnchor editAs="absolute">
    <xdr:from>
      <xdr:col>2</xdr:col>
      <xdr:colOff>161925</xdr:colOff>
      <xdr:row>8</xdr:row>
      <xdr:rowOff>142874</xdr:rowOff>
    </xdr:from>
    <xdr:to>
      <xdr:col>4</xdr:col>
      <xdr:colOff>552450</xdr:colOff>
      <xdr:row>9</xdr:row>
      <xdr:rowOff>161924</xdr:rowOff>
    </xdr:to>
    <xdr:sp macro="" textlink="">
      <xdr:nvSpPr>
        <xdr:cNvPr id="19" name="TextBox 18">
          <a:extLst>
            <a:ext uri="{FF2B5EF4-FFF2-40B4-BE49-F238E27FC236}">
              <a16:creationId xmlns:a16="http://schemas.microsoft.com/office/drawing/2014/main" id="{5DD535C9-5774-45F0-80B8-C85CCF072FB3}"/>
            </a:ext>
          </a:extLst>
        </xdr:cNvPr>
        <xdr:cNvSpPr txBox="1"/>
      </xdr:nvSpPr>
      <xdr:spPr>
        <a:xfrm>
          <a:off x="1533525" y="1743074"/>
          <a:ext cx="17621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000">
              <a:solidFill>
                <a:schemeClr val="bg1">
                  <a:lumMod val="50000"/>
                </a:schemeClr>
              </a:solidFill>
              <a:latin typeface="Abadi" panose="020B0604020104020204" pitchFamily="34" charset="0"/>
              <a:cs typeface="Arial" panose="020B0604020202020204" pitchFamily="34" charset="0"/>
            </a:rPr>
            <a:t>Calls</a:t>
          </a:r>
        </a:p>
      </xdr:txBody>
    </xdr:sp>
    <xdr:clientData/>
  </xdr:twoCellAnchor>
  <xdr:twoCellAnchor editAs="absolute">
    <xdr:from>
      <xdr:col>4</xdr:col>
      <xdr:colOff>47626</xdr:colOff>
      <xdr:row>7</xdr:row>
      <xdr:rowOff>57151</xdr:rowOff>
    </xdr:from>
    <xdr:to>
      <xdr:col>4</xdr:col>
      <xdr:colOff>561975</xdr:colOff>
      <xdr:row>9</xdr:row>
      <xdr:rowOff>194718</xdr:rowOff>
    </xdr:to>
    <xdr:pic>
      <xdr:nvPicPr>
        <xdr:cNvPr id="21" name="Picture 20">
          <a:extLst>
            <a:ext uri="{FF2B5EF4-FFF2-40B4-BE49-F238E27FC236}">
              <a16:creationId xmlns:a16="http://schemas.microsoft.com/office/drawing/2014/main" id="{F47DF835-5C71-8595-CA03-69E9C5A765B5}"/>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790826" y="1457326"/>
          <a:ext cx="514349" cy="537617"/>
        </a:xfrm>
        <a:prstGeom prst="rect">
          <a:avLst/>
        </a:prstGeom>
      </xdr:spPr>
    </xdr:pic>
    <xdr:clientData/>
  </xdr:twoCellAnchor>
  <xdr:twoCellAnchor editAs="absolute">
    <xdr:from>
      <xdr:col>5</xdr:col>
      <xdr:colOff>104774</xdr:colOff>
      <xdr:row>0</xdr:row>
      <xdr:rowOff>161925</xdr:rowOff>
    </xdr:from>
    <xdr:to>
      <xdr:col>8</xdr:col>
      <xdr:colOff>49910</xdr:colOff>
      <xdr:row>10</xdr:row>
      <xdr:rowOff>173355</xdr:rowOff>
    </xdr:to>
    <xdr:sp macro="" textlink="">
      <xdr:nvSpPr>
        <xdr:cNvPr id="23" name="Rectangle: Rounded Corners 22">
          <a:extLst>
            <a:ext uri="{FF2B5EF4-FFF2-40B4-BE49-F238E27FC236}">
              <a16:creationId xmlns:a16="http://schemas.microsoft.com/office/drawing/2014/main" id="{38393C8D-7EA8-45F9-A6BF-CE284E3835E8}"/>
            </a:ext>
          </a:extLst>
        </xdr:cNvPr>
        <xdr:cNvSpPr/>
      </xdr:nvSpPr>
      <xdr:spPr>
        <a:xfrm>
          <a:off x="3533774" y="161925"/>
          <a:ext cx="2002536" cy="2011680"/>
        </a:xfrm>
        <a:prstGeom prst="roundRect">
          <a:avLst>
            <a:gd name="adj" fmla="val 10038"/>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5</xdr:col>
      <xdr:colOff>180975</xdr:colOff>
      <xdr:row>0</xdr:row>
      <xdr:rowOff>190499</xdr:rowOff>
    </xdr:from>
    <xdr:to>
      <xdr:col>6</xdr:col>
      <xdr:colOff>533400</xdr:colOff>
      <xdr:row>4</xdr:row>
      <xdr:rowOff>28574</xdr:rowOff>
    </xdr:to>
    <xdr:sp macro="" textlink="">
      <xdr:nvSpPr>
        <xdr:cNvPr id="24" name="TextBox 23">
          <a:extLst>
            <a:ext uri="{FF2B5EF4-FFF2-40B4-BE49-F238E27FC236}">
              <a16:creationId xmlns:a16="http://schemas.microsoft.com/office/drawing/2014/main" id="{BF45BEFC-5D9C-4663-ADEF-EFFC18A428C8}"/>
            </a:ext>
          </a:extLst>
        </xdr:cNvPr>
        <xdr:cNvSpPr txBox="1"/>
      </xdr:nvSpPr>
      <xdr:spPr>
        <a:xfrm>
          <a:off x="3609975" y="190499"/>
          <a:ext cx="1038225"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900">
              <a:solidFill>
                <a:schemeClr val="bg1">
                  <a:lumMod val="50000"/>
                </a:schemeClr>
              </a:solidFill>
              <a:latin typeface="Abadi" panose="020B0604020104020204" pitchFamily="34" charset="0"/>
              <a:cs typeface="Arial" panose="020B0604020202020204" pitchFamily="34" charset="0"/>
            </a:rPr>
            <a:t>Top 5</a:t>
          </a:r>
        </a:p>
        <a:p>
          <a:pPr algn="l"/>
          <a:r>
            <a:rPr lang="en-MY" sz="1100">
              <a:solidFill>
                <a:sysClr val="windowText" lastClr="000000"/>
              </a:solidFill>
              <a:latin typeface="Abadi" panose="020B0604020104020204" pitchFamily="34" charset="0"/>
              <a:cs typeface="Arial" panose="020B0604020202020204" pitchFamily="34" charset="0"/>
            </a:rPr>
            <a:t>Consultant</a:t>
          </a:r>
          <a:endParaRPr lang="en-MY" sz="1100" baseline="0">
            <a:solidFill>
              <a:sysClr val="windowText" lastClr="000000"/>
            </a:solidFill>
            <a:latin typeface="Abadi" panose="020B0604020104020204" pitchFamily="34" charset="0"/>
            <a:cs typeface="Arial" panose="020B0604020202020204" pitchFamily="34" charset="0"/>
          </a:endParaRPr>
        </a:p>
        <a:p>
          <a:pPr algn="l"/>
          <a:r>
            <a:rPr lang="en-MY" sz="900" baseline="0">
              <a:solidFill>
                <a:schemeClr val="bg1">
                  <a:lumMod val="50000"/>
                </a:schemeClr>
              </a:solidFill>
              <a:latin typeface="Abadi" panose="020B0604020104020204" pitchFamily="34" charset="0"/>
              <a:cs typeface="Arial" panose="020B0604020202020204" pitchFamily="34" charset="0"/>
            </a:rPr>
            <a:t>Sales Revenue</a:t>
          </a:r>
          <a:endParaRPr lang="en-MY" sz="9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7</xdr:col>
      <xdr:colOff>466725</xdr:colOff>
      <xdr:row>1</xdr:row>
      <xdr:rowOff>123825</xdr:rowOff>
    </xdr:from>
    <xdr:to>
      <xdr:col>7</xdr:col>
      <xdr:colOff>556725</xdr:colOff>
      <xdr:row>2</xdr:row>
      <xdr:rowOff>15240</xdr:rowOff>
    </xdr:to>
    <xdr:sp macro="" textlink="">
      <xdr:nvSpPr>
        <xdr:cNvPr id="25" name="Star: 5 Points 24">
          <a:extLst>
            <a:ext uri="{FF2B5EF4-FFF2-40B4-BE49-F238E27FC236}">
              <a16:creationId xmlns:a16="http://schemas.microsoft.com/office/drawing/2014/main" id="{E76752EA-F1F7-A850-6564-D3133054E2FC}"/>
            </a:ext>
          </a:extLst>
        </xdr:cNvPr>
        <xdr:cNvSpPr/>
      </xdr:nvSpPr>
      <xdr:spPr>
        <a:xfrm>
          <a:off x="5267325" y="323850"/>
          <a:ext cx="90000" cy="91440"/>
        </a:xfrm>
        <a:prstGeom prst="star5">
          <a:avLst/>
        </a:prstGeom>
        <a:solidFill>
          <a:srgbClr val="FED14E"/>
        </a:solidFill>
        <a:ln>
          <a:solidFill>
            <a:srgbClr val="FED14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5</xdr:col>
      <xdr:colOff>161925</xdr:colOff>
      <xdr:row>3</xdr:row>
      <xdr:rowOff>147637</xdr:rowOff>
    </xdr:from>
    <xdr:to>
      <xdr:col>8</xdr:col>
      <xdr:colOff>1</xdr:colOff>
      <xdr:row>5</xdr:row>
      <xdr:rowOff>42861</xdr:rowOff>
    </xdr:to>
    <xdr:grpSp>
      <xdr:nvGrpSpPr>
        <xdr:cNvPr id="28" name="Group 27">
          <a:extLst>
            <a:ext uri="{FF2B5EF4-FFF2-40B4-BE49-F238E27FC236}">
              <a16:creationId xmlns:a16="http://schemas.microsoft.com/office/drawing/2014/main" id="{A05365F7-3572-B3B0-4C21-77E67EBE0428}"/>
            </a:ext>
          </a:extLst>
        </xdr:cNvPr>
        <xdr:cNvGrpSpPr/>
      </xdr:nvGrpSpPr>
      <xdr:grpSpPr>
        <a:xfrm>
          <a:off x="3590925" y="747712"/>
          <a:ext cx="1895476" cy="295274"/>
          <a:chOff x="3771900" y="823912"/>
          <a:chExt cx="1895476" cy="295274"/>
        </a:xfrm>
      </xdr:grpSpPr>
      <xdr:sp macro="" textlink="'Pivot Table'!P5">
        <xdr:nvSpPr>
          <xdr:cNvPr id="26" name="TextBox 25">
            <a:extLst>
              <a:ext uri="{FF2B5EF4-FFF2-40B4-BE49-F238E27FC236}">
                <a16:creationId xmlns:a16="http://schemas.microsoft.com/office/drawing/2014/main" id="{CE8673B9-0AFF-4875-9141-89A5D36EECB8}"/>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BF4D32D-C700-4ADF-B528-7587D39F93CB}"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Mohmed</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Q5">
        <xdr:nvSpPr>
          <xdr:cNvPr id="27" name="TextBox 26">
            <a:extLst>
              <a:ext uri="{FF2B5EF4-FFF2-40B4-BE49-F238E27FC236}">
                <a16:creationId xmlns:a16="http://schemas.microsoft.com/office/drawing/2014/main" id="{4500A0BA-463A-4C73-9E18-59E012C0EBD6}"/>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8DD4BB-242A-4CBC-8E80-FE3872217F4A}"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1,727,000,000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clientData/>
  </xdr:twoCellAnchor>
  <xdr:twoCellAnchor editAs="absolute">
    <xdr:from>
      <xdr:col>5</xdr:col>
      <xdr:colOff>161925</xdr:colOff>
      <xdr:row>5</xdr:row>
      <xdr:rowOff>11906</xdr:rowOff>
    </xdr:from>
    <xdr:to>
      <xdr:col>8</xdr:col>
      <xdr:colOff>1</xdr:colOff>
      <xdr:row>6</xdr:row>
      <xdr:rowOff>107155</xdr:rowOff>
    </xdr:to>
    <xdr:grpSp>
      <xdr:nvGrpSpPr>
        <xdr:cNvPr id="29" name="Group 28">
          <a:extLst>
            <a:ext uri="{FF2B5EF4-FFF2-40B4-BE49-F238E27FC236}">
              <a16:creationId xmlns:a16="http://schemas.microsoft.com/office/drawing/2014/main" id="{59A73786-B9EB-45C3-A835-1CD79BE38CD3}"/>
            </a:ext>
          </a:extLst>
        </xdr:cNvPr>
        <xdr:cNvGrpSpPr/>
      </xdr:nvGrpSpPr>
      <xdr:grpSpPr>
        <a:xfrm>
          <a:off x="3590925" y="1012031"/>
          <a:ext cx="1895476" cy="295274"/>
          <a:chOff x="3771900" y="823912"/>
          <a:chExt cx="1895476" cy="295274"/>
        </a:xfrm>
      </xdr:grpSpPr>
      <xdr:sp macro="" textlink="'Pivot Table'!P6">
        <xdr:nvSpPr>
          <xdr:cNvPr id="30" name="TextBox 29">
            <a:extLst>
              <a:ext uri="{FF2B5EF4-FFF2-40B4-BE49-F238E27FC236}">
                <a16:creationId xmlns:a16="http://schemas.microsoft.com/office/drawing/2014/main" id="{E4CF3C2E-FE18-4F21-3912-FAF8B2B8395F}"/>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DC7EE5D-2D4E-4C26-8930-56FCD1F813AC}"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Rony</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Q6">
        <xdr:nvSpPr>
          <xdr:cNvPr id="31" name="TextBox 30">
            <a:extLst>
              <a:ext uri="{FF2B5EF4-FFF2-40B4-BE49-F238E27FC236}">
                <a16:creationId xmlns:a16="http://schemas.microsoft.com/office/drawing/2014/main" id="{A1BF229C-830E-90E7-DED5-D69E10D890B4}"/>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40C6573-55EA-4400-8772-B3B89EB6DA1C}"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1,638,000,000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clientData/>
  </xdr:twoCellAnchor>
  <xdr:twoCellAnchor editAs="absolute">
    <xdr:from>
      <xdr:col>5</xdr:col>
      <xdr:colOff>161925</xdr:colOff>
      <xdr:row>6</xdr:row>
      <xdr:rowOff>76200</xdr:rowOff>
    </xdr:from>
    <xdr:to>
      <xdr:col>8</xdr:col>
      <xdr:colOff>1</xdr:colOff>
      <xdr:row>7</xdr:row>
      <xdr:rowOff>171449</xdr:rowOff>
    </xdr:to>
    <xdr:grpSp>
      <xdr:nvGrpSpPr>
        <xdr:cNvPr id="32" name="Group 31">
          <a:extLst>
            <a:ext uri="{FF2B5EF4-FFF2-40B4-BE49-F238E27FC236}">
              <a16:creationId xmlns:a16="http://schemas.microsoft.com/office/drawing/2014/main" id="{1B8617C1-2C6D-4D1B-BAB0-82B0B23E041F}"/>
            </a:ext>
          </a:extLst>
        </xdr:cNvPr>
        <xdr:cNvGrpSpPr/>
      </xdr:nvGrpSpPr>
      <xdr:grpSpPr>
        <a:xfrm>
          <a:off x="3590925" y="1276350"/>
          <a:ext cx="1895476" cy="295274"/>
          <a:chOff x="3771900" y="823912"/>
          <a:chExt cx="1895476" cy="295274"/>
        </a:xfrm>
      </xdr:grpSpPr>
      <xdr:sp macro="" textlink="'Pivot Table'!P7">
        <xdr:nvSpPr>
          <xdr:cNvPr id="33" name="TextBox 32">
            <a:extLst>
              <a:ext uri="{FF2B5EF4-FFF2-40B4-BE49-F238E27FC236}">
                <a16:creationId xmlns:a16="http://schemas.microsoft.com/office/drawing/2014/main" id="{5E7DA6A7-9FE3-E57E-E061-B997FB42AC5F}"/>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5D6F4B3-3580-4C3B-A87C-B0742B197215}"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Hany</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Q7">
        <xdr:nvSpPr>
          <xdr:cNvPr id="34" name="TextBox 33">
            <a:extLst>
              <a:ext uri="{FF2B5EF4-FFF2-40B4-BE49-F238E27FC236}">
                <a16:creationId xmlns:a16="http://schemas.microsoft.com/office/drawing/2014/main" id="{246AB4A6-4D2E-AF75-1CD6-11B34200AB1C}"/>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EFC92E0-1FC5-4F89-83D7-82A066FA751E}"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1,534,000,000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clientData/>
  </xdr:twoCellAnchor>
  <xdr:twoCellAnchor editAs="absolute">
    <xdr:from>
      <xdr:col>5</xdr:col>
      <xdr:colOff>161925</xdr:colOff>
      <xdr:row>7</xdr:row>
      <xdr:rowOff>140494</xdr:rowOff>
    </xdr:from>
    <xdr:to>
      <xdr:col>8</xdr:col>
      <xdr:colOff>1</xdr:colOff>
      <xdr:row>9</xdr:row>
      <xdr:rowOff>35718</xdr:rowOff>
    </xdr:to>
    <xdr:grpSp>
      <xdr:nvGrpSpPr>
        <xdr:cNvPr id="35" name="Group 34">
          <a:extLst>
            <a:ext uri="{FF2B5EF4-FFF2-40B4-BE49-F238E27FC236}">
              <a16:creationId xmlns:a16="http://schemas.microsoft.com/office/drawing/2014/main" id="{257BE341-0B80-4CB4-8107-83D73691BE36}"/>
            </a:ext>
          </a:extLst>
        </xdr:cNvPr>
        <xdr:cNvGrpSpPr/>
      </xdr:nvGrpSpPr>
      <xdr:grpSpPr>
        <a:xfrm>
          <a:off x="3590925" y="1540669"/>
          <a:ext cx="1895476" cy="295274"/>
          <a:chOff x="3771900" y="823912"/>
          <a:chExt cx="1895476" cy="295274"/>
        </a:xfrm>
      </xdr:grpSpPr>
      <xdr:sp macro="" textlink="'Pivot Table'!P8">
        <xdr:nvSpPr>
          <xdr:cNvPr id="36" name="TextBox 35">
            <a:extLst>
              <a:ext uri="{FF2B5EF4-FFF2-40B4-BE49-F238E27FC236}">
                <a16:creationId xmlns:a16="http://schemas.microsoft.com/office/drawing/2014/main" id="{8BA00598-04EC-94FC-F9D2-992114E10F78}"/>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852356-C576-48A7-8917-63BA6CFA6220}"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Dary</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Q8">
        <xdr:nvSpPr>
          <xdr:cNvPr id="37" name="TextBox 36">
            <a:extLst>
              <a:ext uri="{FF2B5EF4-FFF2-40B4-BE49-F238E27FC236}">
                <a16:creationId xmlns:a16="http://schemas.microsoft.com/office/drawing/2014/main" id="{2281DDA4-82FF-0647-B421-3F3B1EB04A15}"/>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0A7DCBE-EDBA-4775-BBA8-2671F758A617}"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1,360,000,000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clientData/>
  </xdr:twoCellAnchor>
  <xdr:twoCellAnchor editAs="absolute">
    <xdr:from>
      <xdr:col>5</xdr:col>
      <xdr:colOff>161925</xdr:colOff>
      <xdr:row>9</xdr:row>
      <xdr:rowOff>4762</xdr:rowOff>
    </xdr:from>
    <xdr:to>
      <xdr:col>8</xdr:col>
      <xdr:colOff>1</xdr:colOff>
      <xdr:row>10</xdr:row>
      <xdr:rowOff>100011</xdr:rowOff>
    </xdr:to>
    <xdr:grpSp>
      <xdr:nvGrpSpPr>
        <xdr:cNvPr id="38" name="Group 37">
          <a:extLst>
            <a:ext uri="{FF2B5EF4-FFF2-40B4-BE49-F238E27FC236}">
              <a16:creationId xmlns:a16="http://schemas.microsoft.com/office/drawing/2014/main" id="{4ABC70FD-C7AD-4513-9F96-750AABEDFBF9}"/>
            </a:ext>
          </a:extLst>
        </xdr:cNvPr>
        <xdr:cNvGrpSpPr/>
      </xdr:nvGrpSpPr>
      <xdr:grpSpPr>
        <a:xfrm>
          <a:off x="3590925" y="1804987"/>
          <a:ext cx="1895476" cy="295274"/>
          <a:chOff x="3771900" y="823912"/>
          <a:chExt cx="1895476" cy="295274"/>
        </a:xfrm>
      </xdr:grpSpPr>
      <xdr:sp macro="" textlink="'Pivot Table'!P9">
        <xdr:nvSpPr>
          <xdr:cNvPr id="39" name="TextBox 38">
            <a:extLst>
              <a:ext uri="{FF2B5EF4-FFF2-40B4-BE49-F238E27FC236}">
                <a16:creationId xmlns:a16="http://schemas.microsoft.com/office/drawing/2014/main" id="{729D67E6-846A-F48B-241D-34A14D259205}"/>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8250D6-62B8-411A-926E-2A6D9A982395}"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Kisho</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Q9">
        <xdr:nvSpPr>
          <xdr:cNvPr id="40" name="TextBox 39">
            <a:extLst>
              <a:ext uri="{FF2B5EF4-FFF2-40B4-BE49-F238E27FC236}">
                <a16:creationId xmlns:a16="http://schemas.microsoft.com/office/drawing/2014/main" id="{574C7DF8-C513-418B-1E83-9FCE699EE1BD}"/>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CB2ECC-DDD7-424E-B019-C962AD30514F}"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1,288,000,000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clientData/>
  </xdr:twoCellAnchor>
  <xdr:twoCellAnchor editAs="absolute">
    <xdr:from>
      <xdr:col>8</xdr:col>
      <xdr:colOff>114299</xdr:colOff>
      <xdr:row>0</xdr:row>
      <xdr:rowOff>161925</xdr:rowOff>
    </xdr:from>
    <xdr:to>
      <xdr:col>16</xdr:col>
      <xdr:colOff>141731</xdr:colOff>
      <xdr:row>10</xdr:row>
      <xdr:rowOff>173355</xdr:rowOff>
    </xdr:to>
    <xdr:sp macro="" textlink="">
      <xdr:nvSpPr>
        <xdr:cNvPr id="41" name="Rectangle: Rounded Corners 40">
          <a:extLst>
            <a:ext uri="{FF2B5EF4-FFF2-40B4-BE49-F238E27FC236}">
              <a16:creationId xmlns:a16="http://schemas.microsoft.com/office/drawing/2014/main" id="{AEEFEA30-20E1-4A8B-9C87-FFCD85DA6C2E}"/>
            </a:ext>
          </a:extLst>
        </xdr:cNvPr>
        <xdr:cNvSpPr/>
      </xdr:nvSpPr>
      <xdr:spPr>
        <a:xfrm>
          <a:off x="5600699" y="161925"/>
          <a:ext cx="5513832" cy="2011680"/>
        </a:xfrm>
        <a:prstGeom prst="roundRect">
          <a:avLst>
            <a:gd name="adj" fmla="val 10038"/>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8</xdr:col>
      <xdr:colOff>476250</xdr:colOff>
      <xdr:row>1</xdr:row>
      <xdr:rowOff>28575</xdr:rowOff>
    </xdr:from>
    <xdr:to>
      <xdr:col>11</xdr:col>
      <xdr:colOff>190500</xdr:colOff>
      <xdr:row>2</xdr:row>
      <xdr:rowOff>161924</xdr:rowOff>
    </xdr:to>
    <xdr:sp macro="" textlink="">
      <xdr:nvSpPr>
        <xdr:cNvPr id="42" name="TextBox 41">
          <a:extLst>
            <a:ext uri="{FF2B5EF4-FFF2-40B4-BE49-F238E27FC236}">
              <a16:creationId xmlns:a16="http://schemas.microsoft.com/office/drawing/2014/main" id="{8CCE2E7C-6564-4E79-B75B-D143CAE435B5}"/>
            </a:ext>
          </a:extLst>
        </xdr:cNvPr>
        <xdr:cNvSpPr txBox="1"/>
      </xdr:nvSpPr>
      <xdr:spPr>
        <a:xfrm>
          <a:off x="5962650" y="228600"/>
          <a:ext cx="1771650"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ysClr val="windowText" lastClr="000000"/>
              </a:solidFill>
              <a:latin typeface="Abadi" panose="020B0604020104020204" pitchFamily="34" charset="0"/>
              <a:cs typeface="Arial" panose="020B0604020202020204" pitchFamily="34" charset="0"/>
            </a:rPr>
            <a:t>Total Earning by Months</a:t>
          </a:r>
        </a:p>
      </xdr:txBody>
    </xdr:sp>
    <xdr:clientData/>
  </xdr:twoCellAnchor>
  <xdr:twoCellAnchor editAs="absolute">
    <xdr:from>
      <xdr:col>8</xdr:col>
      <xdr:colOff>0</xdr:colOff>
      <xdr:row>1</xdr:row>
      <xdr:rowOff>9525</xdr:rowOff>
    </xdr:from>
    <xdr:to>
      <xdr:col>16</xdr:col>
      <xdr:colOff>323850</xdr:colOff>
      <xdr:row>8</xdr:row>
      <xdr:rowOff>91109</xdr:rowOff>
    </xdr:to>
    <xdr:graphicFrame macro="">
      <xdr:nvGraphicFramePr>
        <xdr:cNvPr id="43" name="Chart 42">
          <a:extLst>
            <a:ext uri="{FF2B5EF4-FFF2-40B4-BE49-F238E27FC236}">
              <a16:creationId xmlns:a16="http://schemas.microsoft.com/office/drawing/2014/main" id="{1C5BFC3B-BB86-4E42-AE39-23CD77D0A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123825</xdr:colOff>
      <xdr:row>7</xdr:row>
      <xdr:rowOff>63776</xdr:rowOff>
    </xdr:from>
    <xdr:to>
      <xdr:col>13</xdr:col>
      <xdr:colOff>78581</xdr:colOff>
      <xdr:row>10</xdr:row>
      <xdr:rowOff>95249</xdr:rowOff>
    </xdr:to>
    <xdr:grpSp>
      <xdr:nvGrpSpPr>
        <xdr:cNvPr id="59" name="Group 58">
          <a:extLst>
            <a:ext uri="{FF2B5EF4-FFF2-40B4-BE49-F238E27FC236}">
              <a16:creationId xmlns:a16="http://schemas.microsoft.com/office/drawing/2014/main" id="{5A14CA36-3609-ABF5-E6D8-6DA4AF712C9A}"/>
            </a:ext>
          </a:extLst>
        </xdr:cNvPr>
        <xdr:cNvGrpSpPr/>
      </xdr:nvGrpSpPr>
      <xdr:grpSpPr>
        <a:xfrm>
          <a:off x="7667625" y="1463951"/>
          <a:ext cx="1326356" cy="631548"/>
          <a:chOff x="7980978" y="1455254"/>
          <a:chExt cx="1329851" cy="627764"/>
        </a:xfrm>
      </xdr:grpSpPr>
      <xdr:sp macro="" textlink="">
        <xdr:nvSpPr>
          <xdr:cNvPr id="48" name="TextBox 47">
            <a:extLst>
              <a:ext uri="{FF2B5EF4-FFF2-40B4-BE49-F238E27FC236}">
                <a16:creationId xmlns:a16="http://schemas.microsoft.com/office/drawing/2014/main" id="{E22A6D11-AF8E-3DFC-3157-3D1250FCED93}"/>
              </a:ext>
            </a:extLst>
          </xdr:cNvPr>
          <xdr:cNvSpPr txBox="1"/>
        </xdr:nvSpPr>
        <xdr:spPr>
          <a:xfrm>
            <a:off x="8035891" y="1455254"/>
            <a:ext cx="1260612" cy="482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solidFill>
                  <a:sysClr val="windowText" lastClr="000000"/>
                </a:solidFill>
                <a:latin typeface="Abadi" panose="020B0604020104020204" pitchFamily="34" charset="0"/>
                <a:cs typeface="Arial" panose="020B0604020202020204" pitchFamily="34" charset="0"/>
              </a:rPr>
              <a:t>Average</a:t>
            </a:r>
            <a:endParaRPr lang="en-MY" sz="1100" baseline="0">
              <a:solidFill>
                <a:sysClr val="windowText" lastClr="000000"/>
              </a:solidFill>
              <a:latin typeface="Abadi" panose="020B0604020104020204" pitchFamily="34" charset="0"/>
              <a:cs typeface="Arial" panose="020B0604020202020204" pitchFamily="34" charset="0"/>
            </a:endParaRPr>
          </a:p>
          <a:p>
            <a:pPr algn="ctr"/>
            <a:r>
              <a:rPr lang="en-MY" sz="600" baseline="0">
                <a:solidFill>
                  <a:schemeClr val="bg1">
                    <a:lumMod val="50000"/>
                  </a:schemeClr>
                </a:solidFill>
                <a:latin typeface="Abadi" panose="020B0604020104020204" pitchFamily="34" charset="0"/>
                <a:cs typeface="Arial" panose="020B0604020202020204" pitchFamily="34" charset="0"/>
              </a:rPr>
              <a:t>Monthly Revenue</a:t>
            </a:r>
            <a:endParaRPr lang="en-MY" sz="600">
              <a:solidFill>
                <a:schemeClr val="bg1">
                  <a:lumMod val="50000"/>
                </a:schemeClr>
              </a:solidFill>
              <a:latin typeface="Abadi" panose="020B0604020104020204" pitchFamily="34" charset="0"/>
              <a:cs typeface="Arial" panose="020B0604020202020204" pitchFamily="34" charset="0"/>
            </a:endParaRPr>
          </a:p>
        </xdr:txBody>
      </xdr:sp>
      <xdr:sp macro="" textlink="'Pivot Table'!AA6">
        <xdr:nvSpPr>
          <xdr:cNvPr id="49" name="TextBox 48">
            <a:extLst>
              <a:ext uri="{FF2B5EF4-FFF2-40B4-BE49-F238E27FC236}">
                <a16:creationId xmlns:a16="http://schemas.microsoft.com/office/drawing/2014/main" id="{AB4D9816-707E-9672-DB2D-CCAD9E49EB09}"/>
              </a:ext>
            </a:extLst>
          </xdr:cNvPr>
          <xdr:cNvSpPr txBox="1"/>
        </xdr:nvSpPr>
        <xdr:spPr>
          <a:xfrm>
            <a:off x="7980978" y="1799257"/>
            <a:ext cx="1329851" cy="283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B8D564-F5B4-48D5-8616-CF8DB7769164}" type="TxLink">
              <a:rPr lang="en-US" sz="1200" b="0" i="0" u="none" strike="noStrike">
                <a:solidFill>
                  <a:schemeClr val="bg2">
                    <a:lumMod val="50000"/>
                  </a:schemeClr>
                </a:solidFill>
                <a:latin typeface="Abadi" panose="020B0604020104020204" pitchFamily="34" charset="0"/>
                <a:ea typeface="Calibri"/>
                <a:cs typeface="Calibri"/>
              </a:rPr>
              <a:pPr algn="ctr"/>
              <a:t> 1,332,500,000 </a:t>
            </a:fld>
            <a:endParaRPr lang="en-MY" sz="600">
              <a:solidFill>
                <a:schemeClr val="bg2">
                  <a:lumMod val="50000"/>
                </a:schemeClr>
              </a:solidFill>
              <a:latin typeface="Abadi" panose="020B0604020104020204" pitchFamily="34" charset="0"/>
              <a:cs typeface="Arial" panose="020B0604020202020204" pitchFamily="34" charset="0"/>
            </a:endParaRPr>
          </a:p>
        </xdr:txBody>
      </xdr:sp>
      <xdr:pic>
        <xdr:nvPicPr>
          <xdr:cNvPr id="54" name="Graphic 53" descr="Normal Distribution with solid fill">
            <a:extLst>
              <a:ext uri="{FF2B5EF4-FFF2-40B4-BE49-F238E27FC236}">
                <a16:creationId xmlns:a16="http://schemas.microsoft.com/office/drawing/2014/main" id="{06EBFDDB-D938-B12D-96B6-6D9E8F30DB3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091473" y="1581763"/>
            <a:ext cx="275256" cy="270159"/>
          </a:xfrm>
          <a:prstGeom prst="rect">
            <a:avLst/>
          </a:prstGeom>
        </xdr:spPr>
      </xdr:pic>
    </xdr:grpSp>
    <xdr:clientData/>
  </xdr:twoCellAnchor>
  <xdr:twoCellAnchor editAs="absolute">
    <xdr:from>
      <xdr:col>8</xdr:col>
      <xdr:colOff>561974</xdr:colOff>
      <xdr:row>7</xdr:row>
      <xdr:rowOff>63776</xdr:rowOff>
    </xdr:from>
    <xdr:to>
      <xdr:col>10</xdr:col>
      <xdr:colOff>526255</xdr:colOff>
      <xdr:row>10</xdr:row>
      <xdr:rowOff>95249</xdr:rowOff>
    </xdr:to>
    <xdr:grpSp>
      <xdr:nvGrpSpPr>
        <xdr:cNvPr id="58" name="Group 57">
          <a:extLst>
            <a:ext uri="{FF2B5EF4-FFF2-40B4-BE49-F238E27FC236}">
              <a16:creationId xmlns:a16="http://schemas.microsoft.com/office/drawing/2014/main" id="{9A9A2B62-326B-09BC-0EC5-9DF8A40FA760}"/>
            </a:ext>
          </a:extLst>
        </xdr:cNvPr>
        <xdr:cNvGrpSpPr/>
      </xdr:nvGrpSpPr>
      <xdr:grpSpPr>
        <a:xfrm>
          <a:off x="6048374" y="1463951"/>
          <a:ext cx="1335881" cy="631548"/>
          <a:chOff x="6358414" y="1455254"/>
          <a:chExt cx="1339401" cy="627764"/>
        </a:xfrm>
      </xdr:grpSpPr>
      <xdr:sp macro="" textlink="">
        <xdr:nvSpPr>
          <xdr:cNvPr id="44" name="TextBox 43">
            <a:extLst>
              <a:ext uri="{FF2B5EF4-FFF2-40B4-BE49-F238E27FC236}">
                <a16:creationId xmlns:a16="http://schemas.microsoft.com/office/drawing/2014/main" id="{64B6B361-A6E8-414E-9FD6-32841DF387DD}"/>
              </a:ext>
            </a:extLst>
          </xdr:cNvPr>
          <xdr:cNvSpPr txBox="1"/>
        </xdr:nvSpPr>
        <xdr:spPr>
          <a:xfrm>
            <a:off x="6413328" y="1455254"/>
            <a:ext cx="1260612" cy="482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solidFill>
                  <a:sysClr val="windowText" lastClr="000000"/>
                </a:solidFill>
                <a:latin typeface="Abadi" panose="020B0604020104020204" pitchFamily="34" charset="0"/>
                <a:cs typeface="Arial" panose="020B0604020202020204" pitchFamily="34" charset="0"/>
              </a:rPr>
              <a:t>Highest</a:t>
            </a:r>
            <a:endParaRPr lang="en-MY" sz="1100" baseline="0">
              <a:solidFill>
                <a:sysClr val="windowText" lastClr="000000"/>
              </a:solidFill>
              <a:latin typeface="Abadi" panose="020B0604020104020204" pitchFamily="34" charset="0"/>
              <a:cs typeface="Arial" panose="020B0604020202020204" pitchFamily="34" charset="0"/>
            </a:endParaRPr>
          </a:p>
          <a:p>
            <a:pPr algn="ctr"/>
            <a:r>
              <a:rPr lang="en-MY" sz="600" baseline="0">
                <a:solidFill>
                  <a:schemeClr val="bg1">
                    <a:lumMod val="50000"/>
                  </a:schemeClr>
                </a:solidFill>
                <a:latin typeface="Abadi" panose="020B0604020104020204" pitchFamily="34" charset="0"/>
                <a:cs typeface="Arial" panose="020B0604020202020204" pitchFamily="34" charset="0"/>
              </a:rPr>
              <a:t>Monthly Revenue</a:t>
            </a:r>
            <a:endParaRPr lang="en-MY" sz="600">
              <a:solidFill>
                <a:schemeClr val="bg1">
                  <a:lumMod val="50000"/>
                </a:schemeClr>
              </a:solidFill>
              <a:latin typeface="Abadi" panose="020B0604020104020204" pitchFamily="34" charset="0"/>
              <a:cs typeface="Arial" panose="020B0604020202020204" pitchFamily="34" charset="0"/>
            </a:endParaRPr>
          </a:p>
        </xdr:txBody>
      </xdr:sp>
      <xdr:sp macro="" textlink="'Pivot Table'!AA5">
        <xdr:nvSpPr>
          <xdr:cNvPr id="45" name="TextBox 44">
            <a:extLst>
              <a:ext uri="{FF2B5EF4-FFF2-40B4-BE49-F238E27FC236}">
                <a16:creationId xmlns:a16="http://schemas.microsoft.com/office/drawing/2014/main" id="{43229B67-454C-4891-9673-5678AAD2DB4E}"/>
              </a:ext>
            </a:extLst>
          </xdr:cNvPr>
          <xdr:cNvSpPr txBox="1"/>
        </xdr:nvSpPr>
        <xdr:spPr>
          <a:xfrm>
            <a:off x="6358414" y="1799257"/>
            <a:ext cx="1339401" cy="283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42EC27-DEB6-494D-90B1-EA8E6E592434}" type="TxLink">
              <a:rPr lang="en-US" sz="1200" b="0" i="0" u="none" strike="noStrike">
                <a:solidFill>
                  <a:schemeClr val="bg2">
                    <a:lumMod val="50000"/>
                  </a:schemeClr>
                </a:solidFill>
                <a:latin typeface="Abadi" panose="020B0604020104020204" pitchFamily="34" charset="0"/>
                <a:ea typeface="Calibri"/>
                <a:cs typeface="Calibri"/>
              </a:rPr>
              <a:pPr algn="ctr"/>
              <a:t> 3,809,000,000 </a:t>
            </a:fld>
            <a:endParaRPr lang="en-MY" sz="600">
              <a:solidFill>
                <a:schemeClr val="bg2">
                  <a:lumMod val="50000"/>
                </a:schemeClr>
              </a:solidFill>
              <a:latin typeface="Abadi" panose="020B0604020104020204" pitchFamily="34" charset="0"/>
              <a:cs typeface="Arial" panose="020B0604020202020204" pitchFamily="34" charset="0"/>
            </a:endParaRPr>
          </a:p>
        </xdr:txBody>
      </xdr:sp>
      <xdr:pic>
        <xdr:nvPicPr>
          <xdr:cNvPr id="56" name="Graphic 55" descr="Caret Up with solid fill">
            <a:extLst>
              <a:ext uri="{FF2B5EF4-FFF2-40B4-BE49-F238E27FC236}">
                <a16:creationId xmlns:a16="http://schemas.microsoft.com/office/drawing/2014/main" id="{E40A25CD-AF79-3A54-AC89-336E7B09E10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458451" y="1580303"/>
            <a:ext cx="274320" cy="273078"/>
          </a:xfrm>
          <a:prstGeom prst="rect">
            <a:avLst/>
          </a:prstGeom>
        </xdr:spPr>
      </xdr:pic>
    </xdr:grpSp>
    <xdr:clientData/>
  </xdr:twoCellAnchor>
  <xdr:twoCellAnchor editAs="absolute">
    <xdr:from>
      <xdr:col>13</xdr:col>
      <xdr:colOff>426244</xdr:colOff>
      <xdr:row>7</xdr:row>
      <xdr:rowOff>63776</xdr:rowOff>
    </xdr:from>
    <xdr:to>
      <xdr:col>15</xdr:col>
      <xdr:colOff>311943</xdr:colOff>
      <xdr:row>10</xdr:row>
      <xdr:rowOff>85724</xdr:rowOff>
    </xdr:to>
    <xdr:grpSp>
      <xdr:nvGrpSpPr>
        <xdr:cNvPr id="60" name="Group 59">
          <a:extLst>
            <a:ext uri="{FF2B5EF4-FFF2-40B4-BE49-F238E27FC236}">
              <a16:creationId xmlns:a16="http://schemas.microsoft.com/office/drawing/2014/main" id="{81A0EB7A-C2F7-C16D-ACF0-3B7B21FC727B}"/>
            </a:ext>
          </a:extLst>
        </xdr:cNvPr>
        <xdr:cNvGrpSpPr/>
      </xdr:nvGrpSpPr>
      <xdr:grpSpPr>
        <a:xfrm>
          <a:off x="9341644" y="1463951"/>
          <a:ext cx="1257299" cy="622023"/>
          <a:chOff x="9660110" y="1455254"/>
          <a:chExt cx="1258956" cy="618296"/>
        </a:xfrm>
      </xdr:grpSpPr>
      <xdr:sp macro="" textlink="">
        <xdr:nvSpPr>
          <xdr:cNvPr id="51" name="TextBox 50">
            <a:extLst>
              <a:ext uri="{FF2B5EF4-FFF2-40B4-BE49-F238E27FC236}">
                <a16:creationId xmlns:a16="http://schemas.microsoft.com/office/drawing/2014/main" id="{E33244DB-5284-B3B4-15A3-42F053778E3D}"/>
              </a:ext>
            </a:extLst>
          </xdr:cNvPr>
          <xdr:cNvSpPr txBox="1"/>
        </xdr:nvSpPr>
        <xdr:spPr>
          <a:xfrm>
            <a:off x="9660110" y="1455254"/>
            <a:ext cx="1258956" cy="482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solidFill>
                  <a:sysClr val="windowText" lastClr="000000"/>
                </a:solidFill>
                <a:latin typeface="Abadi" panose="020B0604020104020204" pitchFamily="34" charset="0"/>
                <a:cs typeface="Arial" panose="020B0604020202020204" pitchFamily="34" charset="0"/>
              </a:rPr>
              <a:t>Lowest</a:t>
            </a:r>
            <a:endParaRPr lang="en-MY" sz="1100" baseline="0">
              <a:solidFill>
                <a:sysClr val="windowText" lastClr="000000"/>
              </a:solidFill>
              <a:latin typeface="Abadi" panose="020B0604020104020204" pitchFamily="34" charset="0"/>
              <a:cs typeface="Arial" panose="020B0604020202020204" pitchFamily="34" charset="0"/>
            </a:endParaRPr>
          </a:p>
          <a:p>
            <a:pPr algn="ctr"/>
            <a:r>
              <a:rPr lang="en-MY" sz="600" baseline="0">
                <a:solidFill>
                  <a:schemeClr val="bg1">
                    <a:lumMod val="50000"/>
                  </a:schemeClr>
                </a:solidFill>
                <a:latin typeface="Abadi" panose="020B0604020104020204" pitchFamily="34" charset="0"/>
                <a:cs typeface="Arial" panose="020B0604020202020204" pitchFamily="34" charset="0"/>
              </a:rPr>
              <a:t>Monthly Revenue</a:t>
            </a:r>
            <a:endParaRPr lang="en-MY" sz="600">
              <a:solidFill>
                <a:schemeClr val="bg1">
                  <a:lumMod val="50000"/>
                </a:schemeClr>
              </a:solidFill>
              <a:latin typeface="Abadi" panose="020B0604020104020204" pitchFamily="34" charset="0"/>
              <a:cs typeface="Arial" panose="020B0604020202020204" pitchFamily="34" charset="0"/>
            </a:endParaRPr>
          </a:p>
        </xdr:txBody>
      </xdr:sp>
      <xdr:sp macro="" textlink="'Pivot Table'!AA7">
        <xdr:nvSpPr>
          <xdr:cNvPr id="52" name="TextBox 51">
            <a:extLst>
              <a:ext uri="{FF2B5EF4-FFF2-40B4-BE49-F238E27FC236}">
                <a16:creationId xmlns:a16="http://schemas.microsoft.com/office/drawing/2014/main" id="{B0D7A287-9174-63D4-1905-AA05D260E57F}"/>
              </a:ext>
            </a:extLst>
          </xdr:cNvPr>
          <xdr:cNvSpPr txBox="1"/>
        </xdr:nvSpPr>
        <xdr:spPr>
          <a:xfrm>
            <a:off x="9674416" y="1789789"/>
            <a:ext cx="1230344" cy="283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4F7DE7-6AD5-494A-AEA7-CF4E7D67918E}" type="TxLink">
              <a:rPr lang="en-US" sz="1200" b="0" i="0" u="none" strike="noStrike">
                <a:solidFill>
                  <a:schemeClr val="bg2">
                    <a:lumMod val="50000"/>
                  </a:schemeClr>
                </a:solidFill>
                <a:latin typeface="Abadi" panose="020B0604020104020204" pitchFamily="34" charset="0"/>
                <a:ea typeface="Calibri"/>
                <a:cs typeface="Calibri"/>
              </a:rPr>
              <a:pPr algn="ctr"/>
              <a:t> 116,000,000 </a:t>
            </a:fld>
            <a:endParaRPr lang="en-MY" sz="600">
              <a:solidFill>
                <a:schemeClr val="bg2">
                  <a:lumMod val="50000"/>
                </a:schemeClr>
              </a:solidFill>
              <a:latin typeface="Abadi" panose="020B0604020104020204" pitchFamily="34" charset="0"/>
              <a:cs typeface="Arial" panose="020B0604020202020204" pitchFamily="34" charset="0"/>
            </a:endParaRPr>
          </a:p>
        </xdr:txBody>
      </xdr:sp>
      <xdr:pic>
        <xdr:nvPicPr>
          <xdr:cNvPr id="57" name="Graphic 56" descr="Caret Up with solid fill">
            <a:extLst>
              <a:ext uri="{FF2B5EF4-FFF2-40B4-BE49-F238E27FC236}">
                <a16:creationId xmlns:a16="http://schemas.microsoft.com/office/drawing/2014/main" id="{1842282E-02A2-429C-BD71-E78E39B7B9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V="1">
            <a:off x="9735049" y="1580303"/>
            <a:ext cx="274320" cy="273078"/>
          </a:xfrm>
          <a:prstGeom prst="rect">
            <a:avLst/>
          </a:prstGeom>
        </xdr:spPr>
      </xdr:pic>
    </xdr:grpSp>
    <xdr:clientData/>
  </xdr:twoCellAnchor>
  <xdr:twoCellAnchor editAs="absolute">
    <xdr:from>
      <xdr:col>16</xdr:col>
      <xdr:colOff>209549</xdr:colOff>
      <xdr:row>0</xdr:row>
      <xdr:rowOff>171450</xdr:rowOff>
    </xdr:from>
    <xdr:to>
      <xdr:col>19</xdr:col>
      <xdr:colOff>163829</xdr:colOff>
      <xdr:row>10</xdr:row>
      <xdr:rowOff>182880</xdr:rowOff>
    </xdr:to>
    <xdr:sp macro="" textlink="">
      <xdr:nvSpPr>
        <xdr:cNvPr id="2" name="Rectangle: Rounded Corners 1">
          <a:extLst>
            <a:ext uri="{FF2B5EF4-FFF2-40B4-BE49-F238E27FC236}">
              <a16:creationId xmlns:a16="http://schemas.microsoft.com/office/drawing/2014/main" id="{64F0BEA0-4B30-4217-B892-A5583E6CE47A}"/>
            </a:ext>
          </a:extLst>
        </xdr:cNvPr>
        <xdr:cNvSpPr/>
      </xdr:nvSpPr>
      <xdr:spPr>
        <a:xfrm>
          <a:off x="11182349" y="171450"/>
          <a:ext cx="2011680" cy="2011680"/>
        </a:xfrm>
        <a:prstGeom prst="roundRect">
          <a:avLst>
            <a:gd name="adj" fmla="val 10038"/>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17</xdr:col>
      <xdr:colOff>457200</xdr:colOff>
      <xdr:row>1</xdr:row>
      <xdr:rowOff>57151</xdr:rowOff>
    </xdr:from>
    <xdr:to>
      <xdr:col>19</xdr:col>
      <xdr:colOff>76201</xdr:colOff>
      <xdr:row>4</xdr:row>
      <xdr:rowOff>190500</xdr:rowOff>
    </xdr:to>
    <xdr:grpSp>
      <xdr:nvGrpSpPr>
        <xdr:cNvPr id="47" name="Group 46">
          <a:extLst>
            <a:ext uri="{FF2B5EF4-FFF2-40B4-BE49-F238E27FC236}">
              <a16:creationId xmlns:a16="http://schemas.microsoft.com/office/drawing/2014/main" id="{BCC97C99-61C1-1C48-BCD8-977F9A367B81}"/>
            </a:ext>
          </a:extLst>
        </xdr:cNvPr>
        <xdr:cNvGrpSpPr/>
      </xdr:nvGrpSpPr>
      <xdr:grpSpPr>
        <a:xfrm>
          <a:off x="12115800" y="257176"/>
          <a:ext cx="990601" cy="733424"/>
          <a:chOff x="12601575" y="257176"/>
          <a:chExt cx="990601" cy="733424"/>
        </a:xfrm>
      </xdr:grpSpPr>
      <xdr:sp macro="" textlink="">
        <xdr:nvSpPr>
          <xdr:cNvPr id="5" name="TextBox 4">
            <a:extLst>
              <a:ext uri="{FF2B5EF4-FFF2-40B4-BE49-F238E27FC236}">
                <a16:creationId xmlns:a16="http://schemas.microsoft.com/office/drawing/2014/main" id="{7ADBA484-BDBC-414A-9065-0D442555CA4D}"/>
              </a:ext>
            </a:extLst>
          </xdr:cNvPr>
          <xdr:cNvSpPr txBox="1"/>
        </xdr:nvSpPr>
        <xdr:spPr>
          <a:xfrm>
            <a:off x="12611100" y="257176"/>
            <a:ext cx="9620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chemeClr val="bg1">
                    <a:lumMod val="50000"/>
                  </a:schemeClr>
                </a:solidFill>
                <a:latin typeface="Abadi" panose="020B0604020104020204" pitchFamily="34" charset="0"/>
                <a:cs typeface="Arial" panose="020B0604020202020204" pitchFamily="34" charset="0"/>
              </a:rPr>
              <a:t>Total</a:t>
            </a:r>
            <a:r>
              <a:rPr lang="en-MY" sz="1200" baseline="0">
                <a:solidFill>
                  <a:schemeClr val="bg1">
                    <a:lumMod val="50000"/>
                  </a:schemeClr>
                </a:solidFill>
                <a:latin typeface="Abadi" panose="020B0604020104020204" pitchFamily="34" charset="0"/>
                <a:cs typeface="Arial" panose="020B0604020202020204" pitchFamily="34" charset="0"/>
              </a:rPr>
              <a:t> Paid</a:t>
            </a:r>
            <a:endParaRPr lang="en-MY" sz="1200">
              <a:solidFill>
                <a:schemeClr val="bg1">
                  <a:lumMod val="50000"/>
                </a:schemeClr>
              </a:solidFill>
              <a:latin typeface="Abadi" panose="020B0604020104020204" pitchFamily="34" charset="0"/>
              <a:cs typeface="Arial" panose="020B0604020202020204" pitchFamily="34" charset="0"/>
            </a:endParaRPr>
          </a:p>
        </xdr:txBody>
      </xdr:sp>
      <xdr:sp macro="" textlink="'Pivot Table'!AH6">
        <xdr:nvSpPr>
          <xdr:cNvPr id="12" name="TextBox 11">
            <a:extLst>
              <a:ext uri="{FF2B5EF4-FFF2-40B4-BE49-F238E27FC236}">
                <a16:creationId xmlns:a16="http://schemas.microsoft.com/office/drawing/2014/main" id="{3C208F13-7444-4A11-9095-BCA46E450E5B}"/>
              </a:ext>
            </a:extLst>
          </xdr:cNvPr>
          <xdr:cNvSpPr txBox="1"/>
        </xdr:nvSpPr>
        <xdr:spPr>
          <a:xfrm>
            <a:off x="12601575" y="538163"/>
            <a:ext cx="866775"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E362C37-9240-4611-AB5A-B16E730F9EEF}" type="TxLink">
              <a:rPr lang="en-US" sz="1600" b="0" i="0" u="none" strike="noStrike">
                <a:solidFill>
                  <a:srgbClr val="000000"/>
                </a:solidFill>
                <a:latin typeface="Abadi" panose="020B0604020104020204" pitchFamily="34" charset="0"/>
                <a:ea typeface="Calibri"/>
                <a:cs typeface="Arial" panose="020B0604020202020204" pitchFamily="34" charset="0"/>
              </a:rPr>
              <a:pPr algn="l"/>
              <a:t> 926 </a:t>
            </a:fld>
            <a:endParaRPr lang="en-MY" sz="1600">
              <a:solidFill>
                <a:schemeClr val="bg1">
                  <a:lumMod val="50000"/>
                </a:schemeClr>
              </a:solidFill>
              <a:latin typeface="Abadi" panose="020B0604020104020204" pitchFamily="34" charset="0"/>
              <a:cs typeface="Arial" panose="020B0604020202020204" pitchFamily="34" charset="0"/>
            </a:endParaRPr>
          </a:p>
        </xdr:txBody>
      </xdr:sp>
      <xdr:sp macro="" textlink="">
        <xdr:nvSpPr>
          <xdr:cNvPr id="14" name="TextBox 13">
            <a:extLst>
              <a:ext uri="{FF2B5EF4-FFF2-40B4-BE49-F238E27FC236}">
                <a16:creationId xmlns:a16="http://schemas.microsoft.com/office/drawing/2014/main" id="{58FE9F63-ECB8-48B3-A305-46DCD38110B7}"/>
              </a:ext>
            </a:extLst>
          </xdr:cNvPr>
          <xdr:cNvSpPr txBox="1"/>
        </xdr:nvSpPr>
        <xdr:spPr>
          <a:xfrm>
            <a:off x="12630150" y="819151"/>
            <a:ext cx="96202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900">
                <a:solidFill>
                  <a:schemeClr val="bg1">
                    <a:lumMod val="50000"/>
                  </a:schemeClr>
                </a:solidFill>
                <a:latin typeface="Abadi" panose="020B0604020104020204" pitchFamily="34" charset="0"/>
                <a:cs typeface="Arial" panose="020B0604020202020204" pitchFamily="34" charset="0"/>
              </a:rPr>
              <a:t>Call</a:t>
            </a:r>
          </a:p>
        </xdr:txBody>
      </xdr:sp>
    </xdr:grpSp>
    <xdr:clientData/>
  </xdr:twoCellAnchor>
  <xdr:twoCellAnchor editAs="absolute">
    <xdr:from>
      <xdr:col>16</xdr:col>
      <xdr:colOff>242888</xdr:colOff>
      <xdr:row>1</xdr:row>
      <xdr:rowOff>28575</xdr:rowOff>
    </xdr:from>
    <xdr:to>
      <xdr:col>17</xdr:col>
      <xdr:colOff>552451</xdr:colOff>
      <xdr:row>5</xdr:row>
      <xdr:rowOff>179451</xdr:rowOff>
    </xdr:to>
    <xdr:graphicFrame macro="">
      <xdr:nvGraphicFramePr>
        <xdr:cNvPr id="16" name="Chart 15">
          <a:extLst>
            <a:ext uri="{FF2B5EF4-FFF2-40B4-BE49-F238E27FC236}">
              <a16:creationId xmlns:a16="http://schemas.microsoft.com/office/drawing/2014/main" id="{FD5F60B3-13F9-4B86-AFCB-5B7F4FA19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16</xdr:col>
      <xdr:colOff>247650</xdr:colOff>
      <xdr:row>5</xdr:row>
      <xdr:rowOff>190500</xdr:rowOff>
    </xdr:from>
    <xdr:to>
      <xdr:col>17</xdr:col>
      <xdr:colOff>547688</xdr:colOff>
      <xdr:row>10</xdr:row>
      <xdr:rowOff>141351</xdr:rowOff>
    </xdr:to>
    <xdr:graphicFrame macro="">
      <xdr:nvGraphicFramePr>
        <xdr:cNvPr id="20" name="Chart 19">
          <a:extLst>
            <a:ext uri="{FF2B5EF4-FFF2-40B4-BE49-F238E27FC236}">
              <a16:creationId xmlns:a16="http://schemas.microsoft.com/office/drawing/2014/main" id="{2C7FAE07-EB06-4BF3-960A-43EE9E570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16</xdr:col>
      <xdr:colOff>371475</xdr:colOff>
      <xdr:row>5</xdr:row>
      <xdr:rowOff>171450</xdr:rowOff>
    </xdr:from>
    <xdr:to>
      <xdr:col>18</xdr:col>
      <xdr:colOff>676275</xdr:colOff>
      <xdr:row>5</xdr:row>
      <xdr:rowOff>171450</xdr:rowOff>
    </xdr:to>
    <xdr:cxnSp macro="">
      <xdr:nvCxnSpPr>
        <xdr:cNvPr id="22" name="Straight Connector 21">
          <a:extLst>
            <a:ext uri="{FF2B5EF4-FFF2-40B4-BE49-F238E27FC236}">
              <a16:creationId xmlns:a16="http://schemas.microsoft.com/office/drawing/2014/main" id="{0402E50E-FEFC-4F44-8762-AEC25F561F4E}"/>
            </a:ext>
          </a:extLst>
        </xdr:cNvPr>
        <xdr:cNvCxnSpPr/>
      </xdr:nvCxnSpPr>
      <xdr:spPr>
        <a:xfrm>
          <a:off x="11344275" y="1171575"/>
          <a:ext cx="167640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485775</xdr:colOff>
      <xdr:row>2</xdr:row>
      <xdr:rowOff>161926</xdr:rowOff>
    </xdr:from>
    <xdr:to>
      <xdr:col>17</xdr:col>
      <xdr:colOff>361950</xdr:colOff>
      <xdr:row>4</xdr:row>
      <xdr:rowOff>66676</xdr:rowOff>
    </xdr:to>
    <xdr:sp macro="" textlink="'Pivot Table'!AI6">
      <xdr:nvSpPr>
        <xdr:cNvPr id="46" name="TextBox 45">
          <a:extLst>
            <a:ext uri="{FF2B5EF4-FFF2-40B4-BE49-F238E27FC236}">
              <a16:creationId xmlns:a16="http://schemas.microsoft.com/office/drawing/2014/main" id="{356505BC-C968-4D04-868B-BF038862CB4D}"/>
            </a:ext>
          </a:extLst>
        </xdr:cNvPr>
        <xdr:cNvSpPr txBox="1"/>
      </xdr:nvSpPr>
      <xdr:spPr>
        <a:xfrm>
          <a:off x="11458575" y="561976"/>
          <a:ext cx="5619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770E12-3E63-49ED-A7AC-0F4B948B3E7B}" type="TxLink">
            <a:rPr lang="en-US" sz="12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algn="ctr"/>
            <a:t>75%</a:t>
          </a:fld>
          <a:endParaRPr lang="en-MY" sz="1200" b="0">
            <a:solidFill>
              <a:schemeClr val="tx1">
                <a:lumMod val="65000"/>
                <a:lumOff val="35000"/>
              </a:schemeClr>
            </a:solidFill>
            <a:latin typeface="Abadi" panose="020B0604020104020204" pitchFamily="34" charset="0"/>
            <a:cs typeface="Arial" panose="020B0604020202020204" pitchFamily="34" charset="0"/>
          </a:endParaRPr>
        </a:p>
      </xdr:txBody>
    </xdr:sp>
    <xdr:clientData/>
  </xdr:twoCellAnchor>
  <xdr:twoCellAnchor editAs="absolute">
    <xdr:from>
      <xdr:col>17</xdr:col>
      <xdr:colOff>438150</xdr:colOff>
      <xdr:row>6</xdr:row>
      <xdr:rowOff>19051</xdr:rowOff>
    </xdr:from>
    <xdr:to>
      <xdr:col>19</xdr:col>
      <xdr:colOff>133349</xdr:colOff>
      <xdr:row>9</xdr:row>
      <xdr:rowOff>152400</xdr:rowOff>
    </xdr:to>
    <xdr:grpSp>
      <xdr:nvGrpSpPr>
        <xdr:cNvPr id="50" name="Group 49">
          <a:extLst>
            <a:ext uri="{FF2B5EF4-FFF2-40B4-BE49-F238E27FC236}">
              <a16:creationId xmlns:a16="http://schemas.microsoft.com/office/drawing/2014/main" id="{AF5A2A17-F874-44B3-A0CA-0FAB6279BDBD}"/>
            </a:ext>
          </a:extLst>
        </xdr:cNvPr>
        <xdr:cNvGrpSpPr/>
      </xdr:nvGrpSpPr>
      <xdr:grpSpPr>
        <a:xfrm>
          <a:off x="12096750" y="1219201"/>
          <a:ext cx="1066799" cy="733424"/>
          <a:chOff x="12601575" y="257176"/>
          <a:chExt cx="1066799" cy="733424"/>
        </a:xfrm>
      </xdr:grpSpPr>
      <xdr:sp macro="" textlink="">
        <xdr:nvSpPr>
          <xdr:cNvPr id="53" name="TextBox 52">
            <a:extLst>
              <a:ext uri="{FF2B5EF4-FFF2-40B4-BE49-F238E27FC236}">
                <a16:creationId xmlns:a16="http://schemas.microsoft.com/office/drawing/2014/main" id="{672881B5-1C16-47F0-84EC-45B5AF566E21}"/>
              </a:ext>
            </a:extLst>
          </xdr:cNvPr>
          <xdr:cNvSpPr txBox="1"/>
        </xdr:nvSpPr>
        <xdr:spPr>
          <a:xfrm>
            <a:off x="12611099" y="257176"/>
            <a:ext cx="10572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chemeClr val="bg1">
                    <a:lumMod val="50000"/>
                  </a:schemeClr>
                </a:solidFill>
                <a:latin typeface="Abadi" panose="020B0604020104020204" pitchFamily="34" charset="0"/>
                <a:cs typeface="Arial" panose="020B0604020202020204" pitchFamily="34" charset="0"/>
              </a:rPr>
              <a:t>Total</a:t>
            </a:r>
            <a:r>
              <a:rPr lang="en-MY" sz="1200" baseline="0">
                <a:solidFill>
                  <a:schemeClr val="bg1">
                    <a:lumMod val="50000"/>
                  </a:schemeClr>
                </a:solidFill>
                <a:latin typeface="Abadi" panose="020B0604020104020204" pitchFamily="34" charset="0"/>
                <a:cs typeface="Arial" panose="020B0604020202020204" pitchFamily="34" charset="0"/>
              </a:rPr>
              <a:t> Unpaid</a:t>
            </a:r>
            <a:endParaRPr lang="en-MY" sz="1200">
              <a:solidFill>
                <a:schemeClr val="bg1">
                  <a:lumMod val="50000"/>
                </a:schemeClr>
              </a:solidFill>
              <a:latin typeface="Abadi" panose="020B0604020104020204" pitchFamily="34" charset="0"/>
              <a:cs typeface="Arial" panose="020B0604020202020204" pitchFamily="34" charset="0"/>
            </a:endParaRPr>
          </a:p>
        </xdr:txBody>
      </xdr:sp>
      <xdr:sp macro="" textlink="'Pivot Table'!AH5">
        <xdr:nvSpPr>
          <xdr:cNvPr id="55" name="TextBox 54">
            <a:extLst>
              <a:ext uri="{FF2B5EF4-FFF2-40B4-BE49-F238E27FC236}">
                <a16:creationId xmlns:a16="http://schemas.microsoft.com/office/drawing/2014/main" id="{EF6933FE-1E96-B8F2-63D0-5AF7117DED0D}"/>
              </a:ext>
            </a:extLst>
          </xdr:cNvPr>
          <xdr:cNvSpPr txBox="1"/>
        </xdr:nvSpPr>
        <xdr:spPr>
          <a:xfrm>
            <a:off x="12601575" y="547688"/>
            <a:ext cx="866775"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E081101-FE68-42CA-858F-4CB8009D1677}" type="TxLink">
              <a:rPr lang="en-US" sz="1600" b="0" i="0" u="none" strike="noStrike">
                <a:solidFill>
                  <a:srgbClr val="000000"/>
                </a:solidFill>
                <a:latin typeface="Abadi" panose="020B0604020104020204" pitchFamily="34" charset="0"/>
                <a:ea typeface="Calibri"/>
                <a:cs typeface="Arial" panose="020B0604020202020204" pitchFamily="34" charset="0"/>
              </a:rPr>
              <a:pPr algn="l"/>
              <a:t> 311 </a:t>
            </a:fld>
            <a:endParaRPr lang="en-MY" sz="1600">
              <a:solidFill>
                <a:schemeClr val="bg1">
                  <a:lumMod val="50000"/>
                </a:schemeClr>
              </a:solidFill>
              <a:latin typeface="Abadi" panose="020B0604020104020204" pitchFamily="34" charset="0"/>
              <a:cs typeface="Arial" panose="020B0604020202020204" pitchFamily="34" charset="0"/>
            </a:endParaRPr>
          </a:p>
        </xdr:txBody>
      </xdr:sp>
      <xdr:sp macro="" textlink="">
        <xdr:nvSpPr>
          <xdr:cNvPr id="61" name="TextBox 60">
            <a:extLst>
              <a:ext uri="{FF2B5EF4-FFF2-40B4-BE49-F238E27FC236}">
                <a16:creationId xmlns:a16="http://schemas.microsoft.com/office/drawing/2014/main" id="{EBD049E6-595F-5340-1C0A-331D46B3B6CB}"/>
              </a:ext>
            </a:extLst>
          </xdr:cNvPr>
          <xdr:cNvSpPr txBox="1"/>
        </xdr:nvSpPr>
        <xdr:spPr>
          <a:xfrm>
            <a:off x="12630150" y="819151"/>
            <a:ext cx="96202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900">
                <a:solidFill>
                  <a:schemeClr val="bg1">
                    <a:lumMod val="50000"/>
                  </a:schemeClr>
                </a:solidFill>
                <a:latin typeface="Abadi" panose="020B0604020104020204" pitchFamily="34" charset="0"/>
                <a:cs typeface="Arial" panose="020B0604020202020204" pitchFamily="34" charset="0"/>
              </a:rPr>
              <a:t>Call</a:t>
            </a:r>
          </a:p>
        </xdr:txBody>
      </xdr:sp>
    </xdr:grpSp>
    <xdr:clientData/>
  </xdr:twoCellAnchor>
  <xdr:twoCellAnchor editAs="absolute">
    <xdr:from>
      <xdr:col>16</xdr:col>
      <xdr:colOff>485775</xdr:colOff>
      <xdr:row>7</xdr:row>
      <xdr:rowOff>114301</xdr:rowOff>
    </xdr:from>
    <xdr:to>
      <xdr:col>17</xdr:col>
      <xdr:colOff>361950</xdr:colOff>
      <xdr:row>9</xdr:row>
      <xdr:rowOff>19051</xdr:rowOff>
    </xdr:to>
    <xdr:sp macro="" textlink="'Pivot Table'!AI5">
      <xdr:nvSpPr>
        <xdr:cNvPr id="62" name="TextBox 61">
          <a:extLst>
            <a:ext uri="{FF2B5EF4-FFF2-40B4-BE49-F238E27FC236}">
              <a16:creationId xmlns:a16="http://schemas.microsoft.com/office/drawing/2014/main" id="{2B9AAB8A-91F3-4E1F-8374-65FEBAFBE7BC}"/>
            </a:ext>
          </a:extLst>
        </xdr:cNvPr>
        <xdr:cNvSpPr txBox="1"/>
      </xdr:nvSpPr>
      <xdr:spPr>
        <a:xfrm>
          <a:off x="11458575" y="1514476"/>
          <a:ext cx="5619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7D2D4E-5174-40F0-A3F1-8A5D02B4DA13}" type="TxLink">
            <a:rPr lang="en-US" sz="12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algn="ctr"/>
            <a:t>25%</a:t>
          </a:fld>
          <a:endParaRPr lang="en-MY" sz="1200" b="0">
            <a:solidFill>
              <a:schemeClr val="tx1">
                <a:lumMod val="65000"/>
                <a:lumOff val="35000"/>
              </a:schemeClr>
            </a:solidFill>
            <a:latin typeface="Abadi" panose="020B0604020104020204" pitchFamily="34" charset="0"/>
            <a:cs typeface="Arial" panose="020B0604020202020204" pitchFamily="34" charset="0"/>
          </a:endParaRPr>
        </a:p>
      </xdr:txBody>
    </xdr:sp>
    <xdr:clientData/>
  </xdr:twoCellAnchor>
  <xdr:twoCellAnchor editAs="absolute">
    <xdr:from>
      <xdr:col>19</xdr:col>
      <xdr:colOff>247649</xdr:colOff>
      <xdr:row>0</xdr:row>
      <xdr:rowOff>171450</xdr:rowOff>
    </xdr:from>
    <xdr:to>
      <xdr:col>21</xdr:col>
      <xdr:colOff>595121</xdr:colOff>
      <xdr:row>10</xdr:row>
      <xdr:rowOff>182880</xdr:rowOff>
    </xdr:to>
    <xdr:sp macro="" textlink="">
      <xdr:nvSpPr>
        <xdr:cNvPr id="63" name="Rectangle: Rounded Corners 62">
          <a:extLst>
            <a:ext uri="{FF2B5EF4-FFF2-40B4-BE49-F238E27FC236}">
              <a16:creationId xmlns:a16="http://schemas.microsoft.com/office/drawing/2014/main" id="{A1C499E1-6A70-4650-96A7-C4494E2B30D6}"/>
            </a:ext>
          </a:extLst>
        </xdr:cNvPr>
        <xdr:cNvSpPr/>
      </xdr:nvSpPr>
      <xdr:spPr>
        <a:xfrm>
          <a:off x="13277849" y="171450"/>
          <a:ext cx="1719072" cy="2011680"/>
        </a:xfrm>
        <a:prstGeom prst="roundRect">
          <a:avLst>
            <a:gd name="adj" fmla="val 10038"/>
          </a:avLst>
        </a:prstGeom>
        <a:solidFill>
          <a:srgbClr val="A5C2E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19</xdr:col>
      <xdr:colOff>295274</xdr:colOff>
      <xdr:row>3</xdr:row>
      <xdr:rowOff>161924</xdr:rowOff>
    </xdr:from>
    <xdr:to>
      <xdr:col>21</xdr:col>
      <xdr:colOff>561975</xdr:colOff>
      <xdr:row>10</xdr:row>
      <xdr:rowOff>123824</xdr:rowOff>
    </xdr:to>
    <mc:AlternateContent xmlns:mc="http://schemas.openxmlformats.org/markup-compatibility/2006" xmlns:a14="http://schemas.microsoft.com/office/drawing/2010/main">
      <mc:Choice Requires="a14">
        <xdr:graphicFrame macro="">
          <xdr:nvGraphicFramePr>
            <xdr:cNvPr id="64" name="Month">
              <a:extLst>
                <a:ext uri="{FF2B5EF4-FFF2-40B4-BE49-F238E27FC236}">
                  <a16:creationId xmlns:a16="http://schemas.microsoft.com/office/drawing/2014/main" id="{39EE3554-A917-4939-A888-312F2388752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25474" y="761999"/>
              <a:ext cx="1638301" cy="13620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400050</xdr:colOff>
      <xdr:row>1</xdr:row>
      <xdr:rowOff>19051</xdr:rowOff>
    </xdr:from>
    <xdr:to>
      <xdr:col>20</xdr:col>
      <xdr:colOff>676276</xdr:colOff>
      <xdr:row>3</xdr:row>
      <xdr:rowOff>142875</xdr:rowOff>
    </xdr:to>
    <xdr:sp macro="" textlink="">
      <xdr:nvSpPr>
        <xdr:cNvPr id="65" name="TextBox 64">
          <a:extLst>
            <a:ext uri="{FF2B5EF4-FFF2-40B4-BE49-F238E27FC236}">
              <a16:creationId xmlns:a16="http://schemas.microsoft.com/office/drawing/2014/main" id="{8EB72FDB-2B6F-4FB8-B035-C0950A584B48}"/>
            </a:ext>
          </a:extLst>
        </xdr:cNvPr>
        <xdr:cNvSpPr txBox="1"/>
      </xdr:nvSpPr>
      <xdr:spPr>
        <a:xfrm>
          <a:off x="13430250" y="219076"/>
          <a:ext cx="962026"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b="0">
              <a:solidFill>
                <a:schemeClr val="bg1"/>
              </a:solidFill>
              <a:latin typeface="Abadi" panose="020B0604020104020204" pitchFamily="34" charset="0"/>
              <a:cs typeface="Arial" panose="020B0604020202020204" pitchFamily="34" charset="0"/>
            </a:rPr>
            <a:t>Monthly</a:t>
          </a:r>
          <a:endParaRPr lang="en-MY" sz="1200" b="0" baseline="0">
            <a:solidFill>
              <a:schemeClr val="bg1"/>
            </a:solidFill>
            <a:latin typeface="Abadi" panose="020B0604020104020204" pitchFamily="34" charset="0"/>
            <a:cs typeface="Arial" panose="020B0604020202020204" pitchFamily="34" charset="0"/>
          </a:endParaRPr>
        </a:p>
        <a:p>
          <a:pPr algn="l"/>
          <a:r>
            <a:rPr lang="en-MY" sz="900" b="0" baseline="0">
              <a:solidFill>
                <a:schemeClr val="bg1"/>
              </a:solidFill>
              <a:latin typeface="Abadi" panose="020B0604020104020204" pitchFamily="34" charset="0"/>
              <a:cs typeface="Arial" panose="020B0604020202020204" pitchFamily="34" charset="0"/>
            </a:rPr>
            <a:t>Slicer</a:t>
          </a:r>
          <a:endParaRPr lang="en-MY" sz="1200" b="0">
            <a:solidFill>
              <a:schemeClr val="bg1"/>
            </a:solidFill>
            <a:latin typeface="Abadi" panose="020B0604020104020204" pitchFamily="34" charset="0"/>
            <a:cs typeface="Arial" panose="020B0604020202020204" pitchFamily="34" charset="0"/>
          </a:endParaRPr>
        </a:p>
      </xdr:txBody>
    </xdr:sp>
    <xdr:clientData/>
  </xdr:twoCellAnchor>
  <xdr:twoCellAnchor editAs="absolute">
    <xdr:from>
      <xdr:col>19</xdr:col>
      <xdr:colOff>409575</xdr:colOff>
      <xdr:row>3</xdr:row>
      <xdr:rowOff>142875</xdr:rowOff>
    </xdr:from>
    <xdr:to>
      <xdr:col>21</xdr:col>
      <xdr:colOff>457200</xdr:colOff>
      <xdr:row>3</xdr:row>
      <xdr:rowOff>142875</xdr:rowOff>
    </xdr:to>
    <xdr:cxnSp macro="">
      <xdr:nvCxnSpPr>
        <xdr:cNvPr id="66" name="Straight Connector 65">
          <a:extLst>
            <a:ext uri="{FF2B5EF4-FFF2-40B4-BE49-F238E27FC236}">
              <a16:creationId xmlns:a16="http://schemas.microsoft.com/office/drawing/2014/main" id="{B65BBCCF-F054-4153-9E32-E02822D78669}"/>
            </a:ext>
          </a:extLst>
        </xdr:cNvPr>
        <xdr:cNvCxnSpPr/>
      </xdr:nvCxnSpPr>
      <xdr:spPr>
        <a:xfrm>
          <a:off x="13439775" y="742950"/>
          <a:ext cx="14192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104775</xdr:colOff>
      <xdr:row>0</xdr:row>
      <xdr:rowOff>171450</xdr:rowOff>
    </xdr:from>
    <xdr:to>
      <xdr:col>21</xdr:col>
      <xdr:colOff>619428</xdr:colOff>
      <xdr:row>2</xdr:row>
      <xdr:rowOff>137341</xdr:rowOff>
    </xdr:to>
    <xdr:sp macro="" textlink="">
      <xdr:nvSpPr>
        <xdr:cNvPr id="68" name="TextBox 67">
          <a:hlinkClick xmlns:r="http://schemas.openxmlformats.org/officeDocument/2006/relationships" r:id="rId15" tooltip="Go To Database"/>
          <a:extLst>
            <a:ext uri="{FF2B5EF4-FFF2-40B4-BE49-F238E27FC236}">
              <a16:creationId xmlns:a16="http://schemas.microsoft.com/office/drawing/2014/main" id="{210771EA-7399-4215-84C1-F84E9A2AB04D}"/>
            </a:ext>
          </a:extLst>
        </xdr:cNvPr>
        <xdr:cNvSpPr txBox="1"/>
      </xdr:nvSpPr>
      <xdr:spPr>
        <a:xfrm rot="19405318">
          <a:off x="14506575" y="171450"/>
          <a:ext cx="514653" cy="365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000" b="1">
              <a:solidFill>
                <a:schemeClr val="bg1"/>
              </a:solidFill>
              <a:latin typeface="Arial" panose="020B0604020202020204" pitchFamily="34" charset="0"/>
              <a:cs typeface="Arial" panose="020B0604020202020204" pitchFamily="34" charset="0"/>
            </a:rPr>
            <a:t>→</a:t>
          </a:r>
        </a:p>
      </xdr:txBody>
    </xdr:sp>
    <xdr:clientData/>
  </xdr:twoCellAnchor>
  <xdr:twoCellAnchor editAs="absolute">
    <xdr:from>
      <xdr:col>22</xdr:col>
      <xdr:colOff>9524</xdr:colOff>
      <xdr:row>0</xdr:row>
      <xdr:rowOff>190500</xdr:rowOff>
    </xdr:from>
    <xdr:to>
      <xdr:col>24</xdr:col>
      <xdr:colOff>283844</xdr:colOff>
      <xdr:row>11</xdr:row>
      <xdr:rowOff>1905</xdr:rowOff>
    </xdr:to>
    <xdr:sp macro="" textlink="">
      <xdr:nvSpPr>
        <xdr:cNvPr id="67" name="Rectangle: Rounded Corners 66">
          <a:extLst>
            <a:ext uri="{FF2B5EF4-FFF2-40B4-BE49-F238E27FC236}">
              <a16:creationId xmlns:a16="http://schemas.microsoft.com/office/drawing/2014/main" id="{36ACB2DB-9329-4A2C-8BE9-F7DB56AA7333}"/>
            </a:ext>
          </a:extLst>
        </xdr:cNvPr>
        <xdr:cNvSpPr/>
      </xdr:nvSpPr>
      <xdr:spPr>
        <a:xfrm>
          <a:off x="15097124" y="190500"/>
          <a:ext cx="1645920" cy="2011680"/>
        </a:xfrm>
        <a:prstGeom prst="roundRect">
          <a:avLst>
            <a:gd name="adj" fmla="val 10038"/>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22</xdr:col>
      <xdr:colOff>28575</xdr:colOff>
      <xdr:row>1</xdr:row>
      <xdr:rowOff>114301</xdr:rowOff>
    </xdr:from>
    <xdr:to>
      <xdr:col>24</xdr:col>
      <xdr:colOff>114300</xdr:colOff>
      <xdr:row>2</xdr:row>
      <xdr:rowOff>161926</xdr:rowOff>
    </xdr:to>
    <xdr:sp macro="" textlink="">
      <xdr:nvSpPr>
        <xdr:cNvPr id="69" name="TextBox 68">
          <a:extLst>
            <a:ext uri="{FF2B5EF4-FFF2-40B4-BE49-F238E27FC236}">
              <a16:creationId xmlns:a16="http://schemas.microsoft.com/office/drawing/2014/main" id="{122FD44B-871E-4099-BDD9-58802D65B4F3}"/>
            </a:ext>
          </a:extLst>
        </xdr:cNvPr>
        <xdr:cNvSpPr txBox="1"/>
      </xdr:nvSpPr>
      <xdr:spPr>
        <a:xfrm>
          <a:off x="15116175" y="314326"/>
          <a:ext cx="1457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ysClr val="windowText" lastClr="000000"/>
              </a:solidFill>
              <a:latin typeface="Abadi" panose="020B0604020104020204" pitchFamily="34" charset="0"/>
              <a:cs typeface="Arial" panose="020B0604020202020204" pitchFamily="34" charset="0"/>
            </a:rPr>
            <a:t>Enrolled Courses</a:t>
          </a:r>
        </a:p>
      </xdr:txBody>
    </xdr:sp>
    <xdr:clientData/>
  </xdr:twoCellAnchor>
  <xdr:twoCellAnchor editAs="absolute">
    <xdr:from>
      <xdr:col>21</xdr:col>
      <xdr:colOff>542925</xdr:colOff>
      <xdr:row>6</xdr:row>
      <xdr:rowOff>66674</xdr:rowOff>
    </xdr:from>
    <xdr:to>
      <xdr:col>24</xdr:col>
      <xdr:colOff>476250</xdr:colOff>
      <xdr:row>10</xdr:row>
      <xdr:rowOff>190499</xdr:rowOff>
    </xdr:to>
    <xdr:graphicFrame macro="">
      <xdr:nvGraphicFramePr>
        <xdr:cNvPr id="70" name="Chart 69">
          <a:extLst>
            <a:ext uri="{FF2B5EF4-FFF2-40B4-BE49-F238E27FC236}">
              <a16:creationId xmlns:a16="http://schemas.microsoft.com/office/drawing/2014/main" id="{540BDEC2-FAEF-4E9F-B335-E176D60D3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21</xdr:col>
      <xdr:colOff>542926</xdr:colOff>
      <xdr:row>2</xdr:row>
      <xdr:rowOff>133351</xdr:rowOff>
    </xdr:from>
    <xdr:to>
      <xdr:col>23</xdr:col>
      <xdr:colOff>19050</xdr:colOff>
      <xdr:row>3</xdr:row>
      <xdr:rowOff>180976</xdr:rowOff>
    </xdr:to>
    <xdr:sp macro="" textlink="'Pivot Table'!AR5">
      <xdr:nvSpPr>
        <xdr:cNvPr id="71" name="TextBox 70">
          <a:extLst>
            <a:ext uri="{FF2B5EF4-FFF2-40B4-BE49-F238E27FC236}">
              <a16:creationId xmlns:a16="http://schemas.microsoft.com/office/drawing/2014/main" id="{29775EB1-AB29-4590-A0A7-1DE9F734A107}"/>
            </a:ext>
          </a:extLst>
        </xdr:cNvPr>
        <xdr:cNvSpPr txBox="1"/>
      </xdr:nvSpPr>
      <xdr:spPr>
        <a:xfrm>
          <a:off x="14944726" y="533401"/>
          <a:ext cx="8477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80FE464-0DD9-481D-A70F-0B53FB7A38AF}" type="TxLink">
            <a:rPr lang="en-US" sz="1400" b="0" i="0" u="none" strike="noStrike">
              <a:solidFill>
                <a:srgbClr val="002060"/>
              </a:solidFill>
              <a:latin typeface="Abadi" panose="020B0604020104020204" pitchFamily="34" charset="0"/>
              <a:ea typeface="Calibri"/>
              <a:cs typeface="Calibri"/>
            </a:rPr>
            <a:pPr algn="r"/>
            <a:t> 2,643 </a:t>
          </a:fld>
          <a:endParaRPr lang="en-MY" sz="1400">
            <a:solidFill>
              <a:srgbClr val="002060"/>
            </a:solidFill>
            <a:latin typeface="Abadi" panose="020B0604020104020204" pitchFamily="34" charset="0"/>
            <a:cs typeface="Arial" panose="020B0604020202020204" pitchFamily="34" charset="0"/>
          </a:endParaRPr>
        </a:p>
      </xdr:txBody>
    </xdr:sp>
    <xdr:clientData/>
  </xdr:twoCellAnchor>
  <xdr:twoCellAnchor editAs="absolute">
    <xdr:from>
      <xdr:col>22</xdr:col>
      <xdr:colOff>581025</xdr:colOff>
      <xdr:row>2</xdr:row>
      <xdr:rowOff>142876</xdr:rowOff>
    </xdr:from>
    <xdr:to>
      <xdr:col>23</xdr:col>
      <xdr:colOff>657224</xdr:colOff>
      <xdr:row>3</xdr:row>
      <xdr:rowOff>190501</xdr:rowOff>
    </xdr:to>
    <xdr:sp macro="" textlink="">
      <xdr:nvSpPr>
        <xdr:cNvPr id="72" name="TextBox 71">
          <a:extLst>
            <a:ext uri="{FF2B5EF4-FFF2-40B4-BE49-F238E27FC236}">
              <a16:creationId xmlns:a16="http://schemas.microsoft.com/office/drawing/2014/main" id="{467F7427-A4A9-472E-85E2-12E69E45D788}"/>
            </a:ext>
          </a:extLst>
        </xdr:cNvPr>
        <xdr:cNvSpPr txBox="1"/>
      </xdr:nvSpPr>
      <xdr:spPr>
        <a:xfrm>
          <a:off x="15668625" y="542926"/>
          <a:ext cx="76199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i="0" u="none" strike="noStrike">
              <a:solidFill>
                <a:schemeClr val="tx1">
                  <a:lumMod val="65000"/>
                  <a:lumOff val="35000"/>
                </a:schemeClr>
              </a:solidFill>
              <a:latin typeface="Abadi" panose="020B0604020104020204" pitchFamily="34" charset="0"/>
              <a:ea typeface="Calibri"/>
              <a:cs typeface="Calibri"/>
            </a:rPr>
            <a:t>Courses</a:t>
          </a:r>
        </a:p>
      </xdr:txBody>
    </xdr:sp>
    <xdr:clientData/>
  </xdr:twoCellAnchor>
  <xdr:twoCellAnchor editAs="absolute">
    <xdr:from>
      <xdr:col>22</xdr:col>
      <xdr:colOff>66675</xdr:colOff>
      <xdr:row>4</xdr:row>
      <xdr:rowOff>76201</xdr:rowOff>
    </xdr:from>
    <xdr:to>
      <xdr:col>24</xdr:col>
      <xdr:colOff>152400</xdr:colOff>
      <xdr:row>5</xdr:row>
      <xdr:rowOff>123826</xdr:rowOff>
    </xdr:to>
    <xdr:sp macro="" textlink="">
      <xdr:nvSpPr>
        <xdr:cNvPr id="73" name="TextBox 72">
          <a:extLst>
            <a:ext uri="{FF2B5EF4-FFF2-40B4-BE49-F238E27FC236}">
              <a16:creationId xmlns:a16="http://schemas.microsoft.com/office/drawing/2014/main" id="{B299F0D6-8E4B-42A3-BB42-CA2BC78872CA}"/>
            </a:ext>
          </a:extLst>
        </xdr:cNvPr>
        <xdr:cNvSpPr txBox="1"/>
      </xdr:nvSpPr>
      <xdr:spPr>
        <a:xfrm>
          <a:off x="15154275" y="876301"/>
          <a:ext cx="1457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ysClr val="windowText" lastClr="000000"/>
              </a:solidFill>
              <a:latin typeface="Abadi" panose="020B0604020104020204" pitchFamily="34" charset="0"/>
              <a:cs typeface="Arial" panose="020B0604020202020204" pitchFamily="34" charset="0"/>
            </a:rPr>
            <a:t>Average</a:t>
          </a:r>
        </a:p>
      </xdr:txBody>
    </xdr:sp>
    <xdr:clientData/>
  </xdr:twoCellAnchor>
  <xdr:twoCellAnchor editAs="absolute">
    <xdr:from>
      <xdr:col>21</xdr:col>
      <xdr:colOff>581026</xdr:colOff>
      <xdr:row>5</xdr:row>
      <xdr:rowOff>95251</xdr:rowOff>
    </xdr:from>
    <xdr:to>
      <xdr:col>22</xdr:col>
      <xdr:colOff>609600</xdr:colOff>
      <xdr:row>6</xdr:row>
      <xdr:rowOff>142876</xdr:rowOff>
    </xdr:to>
    <xdr:sp macro="" textlink="'Pivot Table'!AP5">
      <xdr:nvSpPr>
        <xdr:cNvPr id="74" name="TextBox 73">
          <a:extLst>
            <a:ext uri="{FF2B5EF4-FFF2-40B4-BE49-F238E27FC236}">
              <a16:creationId xmlns:a16="http://schemas.microsoft.com/office/drawing/2014/main" id="{CD2171D8-BC10-44C5-9F11-5898FDEBE331}"/>
            </a:ext>
          </a:extLst>
        </xdr:cNvPr>
        <xdr:cNvSpPr txBox="1"/>
      </xdr:nvSpPr>
      <xdr:spPr>
        <a:xfrm>
          <a:off x="14982826" y="1095376"/>
          <a:ext cx="714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73C0CDB-6D29-49C7-920C-18E2A8845E82}" type="TxLink">
            <a:rPr lang="en-US" sz="1400" b="0" i="0" u="none" strike="noStrike">
              <a:solidFill>
                <a:schemeClr val="accent2"/>
              </a:solidFill>
              <a:latin typeface="Abadi" panose="020B0604020104020204" pitchFamily="34" charset="0"/>
              <a:ea typeface="Calibri"/>
              <a:cs typeface="Calibri"/>
            </a:rPr>
            <a:pPr algn="r"/>
            <a:t> 2.14 </a:t>
          </a:fld>
          <a:endParaRPr lang="en-MY" sz="1600">
            <a:solidFill>
              <a:schemeClr val="accent2"/>
            </a:solidFill>
            <a:latin typeface="Abadi" panose="020B0604020104020204" pitchFamily="34" charset="0"/>
            <a:cs typeface="Arial" panose="020B0604020202020204" pitchFamily="34" charset="0"/>
          </a:endParaRPr>
        </a:p>
      </xdr:txBody>
    </xdr:sp>
    <xdr:clientData/>
  </xdr:twoCellAnchor>
  <xdr:twoCellAnchor editAs="absolute">
    <xdr:from>
      <xdr:col>22</xdr:col>
      <xdr:colOff>495301</xdr:colOff>
      <xdr:row>5</xdr:row>
      <xdr:rowOff>104776</xdr:rowOff>
    </xdr:from>
    <xdr:to>
      <xdr:col>23</xdr:col>
      <xdr:colOff>190501</xdr:colOff>
      <xdr:row>6</xdr:row>
      <xdr:rowOff>152401</xdr:rowOff>
    </xdr:to>
    <xdr:sp macro="" textlink="">
      <xdr:nvSpPr>
        <xdr:cNvPr id="75" name="TextBox 74">
          <a:extLst>
            <a:ext uri="{FF2B5EF4-FFF2-40B4-BE49-F238E27FC236}">
              <a16:creationId xmlns:a16="http://schemas.microsoft.com/office/drawing/2014/main" id="{B9AD9795-2C01-401C-9B88-3B0F3BD09D36}"/>
            </a:ext>
          </a:extLst>
        </xdr:cNvPr>
        <xdr:cNvSpPr txBox="1"/>
      </xdr:nvSpPr>
      <xdr:spPr>
        <a:xfrm>
          <a:off x="15582901" y="1104901"/>
          <a:ext cx="381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i="0" u="none" strike="noStrike">
              <a:solidFill>
                <a:schemeClr val="accent2"/>
              </a:solidFill>
              <a:latin typeface="Abadi" panose="020B0604020104020204" pitchFamily="34" charset="0"/>
              <a:ea typeface="Calibri"/>
              <a:cs typeface="Calibri"/>
            </a:rPr>
            <a:t>~</a:t>
          </a:r>
        </a:p>
      </xdr:txBody>
    </xdr:sp>
    <xdr:clientData/>
  </xdr:twoCellAnchor>
  <xdr:twoCellAnchor editAs="absolute">
    <xdr:from>
      <xdr:col>20</xdr:col>
      <xdr:colOff>466725</xdr:colOff>
      <xdr:row>11</xdr:row>
      <xdr:rowOff>104775</xdr:rowOff>
    </xdr:from>
    <xdr:to>
      <xdr:col>24</xdr:col>
      <xdr:colOff>283845</xdr:colOff>
      <xdr:row>22</xdr:row>
      <xdr:rowOff>190500</xdr:rowOff>
    </xdr:to>
    <xdr:sp macro="" textlink="">
      <xdr:nvSpPr>
        <xdr:cNvPr id="76" name="Rectangle: Rounded Corners 75">
          <a:extLst>
            <a:ext uri="{FF2B5EF4-FFF2-40B4-BE49-F238E27FC236}">
              <a16:creationId xmlns:a16="http://schemas.microsoft.com/office/drawing/2014/main" id="{DE8045E1-4F2F-409A-93B8-398D60DD1CE2}"/>
            </a:ext>
          </a:extLst>
        </xdr:cNvPr>
        <xdr:cNvSpPr/>
      </xdr:nvSpPr>
      <xdr:spPr>
        <a:xfrm>
          <a:off x="14182725" y="2305050"/>
          <a:ext cx="2560320" cy="2286000"/>
        </a:xfrm>
        <a:prstGeom prst="roundRect">
          <a:avLst>
            <a:gd name="adj" fmla="val 6705"/>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21</xdr:col>
      <xdr:colOff>332423</xdr:colOff>
      <xdr:row>12</xdr:row>
      <xdr:rowOff>38101</xdr:rowOff>
    </xdr:from>
    <xdr:to>
      <xdr:col>23</xdr:col>
      <xdr:colOff>418148</xdr:colOff>
      <xdr:row>13</xdr:row>
      <xdr:rowOff>85726</xdr:rowOff>
    </xdr:to>
    <xdr:sp macro="" textlink="">
      <xdr:nvSpPr>
        <xdr:cNvPr id="77" name="TextBox 76">
          <a:extLst>
            <a:ext uri="{FF2B5EF4-FFF2-40B4-BE49-F238E27FC236}">
              <a16:creationId xmlns:a16="http://schemas.microsoft.com/office/drawing/2014/main" id="{F2D9E457-9290-4BE4-B003-1FFDDA0AB389}"/>
            </a:ext>
          </a:extLst>
        </xdr:cNvPr>
        <xdr:cNvSpPr txBox="1"/>
      </xdr:nvSpPr>
      <xdr:spPr>
        <a:xfrm>
          <a:off x="14734223" y="2438401"/>
          <a:ext cx="1457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200">
              <a:solidFill>
                <a:sysClr val="windowText" lastClr="000000"/>
              </a:solidFill>
              <a:latin typeface="Abadi" panose="020B0604020104020204" pitchFamily="34" charset="0"/>
              <a:cs typeface="Arial" panose="020B0604020202020204" pitchFamily="34" charset="0"/>
            </a:rPr>
            <a:t>Area</a:t>
          </a:r>
          <a:r>
            <a:rPr lang="en-MY" sz="1200" baseline="0">
              <a:solidFill>
                <a:sysClr val="windowText" lastClr="000000"/>
              </a:solidFill>
              <a:latin typeface="Abadi" panose="020B0604020104020204" pitchFamily="34" charset="0"/>
              <a:cs typeface="Arial" panose="020B0604020202020204" pitchFamily="34" charset="0"/>
            </a:rPr>
            <a:t> Code</a:t>
          </a:r>
          <a:endParaRPr lang="en-MY" sz="1200">
            <a:solidFill>
              <a:sysClr val="windowText" lastClr="000000"/>
            </a:solidFill>
            <a:latin typeface="Abadi" panose="020B0604020104020204" pitchFamily="34" charset="0"/>
            <a:cs typeface="Arial" panose="020B0604020202020204" pitchFamily="34" charset="0"/>
          </a:endParaRPr>
        </a:p>
      </xdr:txBody>
    </xdr:sp>
    <xdr:clientData/>
  </xdr:twoCellAnchor>
  <xdr:twoCellAnchor editAs="absolute">
    <xdr:from>
      <xdr:col>20</xdr:col>
      <xdr:colOff>257175</xdr:colOff>
      <xdr:row>13</xdr:row>
      <xdr:rowOff>28576</xdr:rowOff>
    </xdr:from>
    <xdr:to>
      <xdr:col>24</xdr:col>
      <xdr:colOff>542925</xdr:colOff>
      <xdr:row>23</xdr:row>
      <xdr:rowOff>0</xdr:rowOff>
    </xdr:to>
    <xdr:graphicFrame macro="">
      <xdr:nvGraphicFramePr>
        <xdr:cNvPr id="78" name="Chart 77">
          <a:extLst>
            <a:ext uri="{FF2B5EF4-FFF2-40B4-BE49-F238E27FC236}">
              <a16:creationId xmlns:a16="http://schemas.microsoft.com/office/drawing/2014/main" id="{ADBAFC72-5F16-4048-8217-339A4E895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20</xdr:col>
      <xdr:colOff>476250</xdr:colOff>
      <xdr:row>23</xdr:row>
      <xdr:rowOff>95250</xdr:rowOff>
    </xdr:from>
    <xdr:to>
      <xdr:col>24</xdr:col>
      <xdr:colOff>293370</xdr:colOff>
      <xdr:row>34</xdr:row>
      <xdr:rowOff>180975</xdr:rowOff>
    </xdr:to>
    <xdr:sp macro="" textlink="">
      <xdr:nvSpPr>
        <xdr:cNvPr id="79" name="Rectangle: Rounded Corners 78">
          <a:extLst>
            <a:ext uri="{FF2B5EF4-FFF2-40B4-BE49-F238E27FC236}">
              <a16:creationId xmlns:a16="http://schemas.microsoft.com/office/drawing/2014/main" id="{CDEA3951-2999-47C9-AC91-037242EF3676}"/>
            </a:ext>
          </a:extLst>
        </xdr:cNvPr>
        <xdr:cNvSpPr/>
      </xdr:nvSpPr>
      <xdr:spPr>
        <a:xfrm>
          <a:off x="14192250" y="4695825"/>
          <a:ext cx="2560320" cy="2286000"/>
        </a:xfrm>
        <a:prstGeom prst="roundRect">
          <a:avLst>
            <a:gd name="adj" fmla="val 6705"/>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20</xdr:col>
      <xdr:colOff>447674</xdr:colOff>
      <xdr:row>23</xdr:row>
      <xdr:rowOff>95250</xdr:rowOff>
    </xdr:from>
    <xdr:to>
      <xdr:col>24</xdr:col>
      <xdr:colOff>295275</xdr:colOff>
      <xdr:row>34</xdr:row>
      <xdr:rowOff>171450</xdr:rowOff>
    </xdr:to>
    <xdr:graphicFrame macro="">
      <xdr:nvGraphicFramePr>
        <xdr:cNvPr id="81" name="Chart 80">
          <a:extLst>
            <a:ext uri="{FF2B5EF4-FFF2-40B4-BE49-F238E27FC236}">
              <a16:creationId xmlns:a16="http://schemas.microsoft.com/office/drawing/2014/main" id="{B98F5B1B-CB1E-4D20-8BF0-E4972DF71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21</xdr:col>
      <xdr:colOff>456248</xdr:colOff>
      <xdr:row>25</xdr:row>
      <xdr:rowOff>76200</xdr:rowOff>
    </xdr:from>
    <xdr:to>
      <xdr:col>23</xdr:col>
      <xdr:colOff>294323</xdr:colOff>
      <xdr:row>31</xdr:row>
      <xdr:rowOff>85725</xdr:rowOff>
    </xdr:to>
    <xdr:sp macro="" textlink="">
      <xdr:nvSpPr>
        <xdr:cNvPr id="82" name="Oval 81">
          <a:extLst>
            <a:ext uri="{FF2B5EF4-FFF2-40B4-BE49-F238E27FC236}">
              <a16:creationId xmlns:a16="http://schemas.microsoft.com/office/drawing/2014/main" id="{92FC6BC6-8E63-7853-62FE-D14E19A9E5A6}"/>
            </a:ext>
          </a:extLst>
        </xdr:cNvPr>
        <xdr:cNvSpPr/>
      </xdr:nvSpPr>
      <xdr:spPr>
        <a:xfrm>
          <a:off x="14858048" y="5076825"/>
          <a:ext cx="1209675" cy="1209675"/>
        </a:xfrm>
        <a:prstGeom prst="ellipse">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21</xdr:col>
      <xdr:colOff>627699</xdr:colOff>
      <xdr:row>25</xdr:row>
      <xdr:rowOff>142876</xdr:rowOff>
    </xdr:from>
    <xdr:to>
      <xdr:col>23</xdr:col>
      <xdr:colOff>133351</xdr:colOff>
      <xdr:row>28</xdr:row>
      <xdr:rowOff>76201</xdr:rowOff>
    </xdr:to>
    <xdr:sp macro="" textlink="">
      <xdr:nvSpPr>
        <xdr:cNvPr id="80" name="TextBox 79">
          <a:extLst>
            <a:ext uri="{FF2B5EF4-FFF2-40B4-BE49-F238E27FC236}">
              <a16:creationId xmlns:a16="http://schemas.microsoft.com/office/drawing/2014/main" id="{79434C30-C5E4-43EA-A077-725905AA06A6}"/>
            </a:ext>
          </a:extLst>
        </xdr:cNvPr>
        <xdr:cNvSpPr txBox="1"/>
      </xdr:nvSpPr>
      <xdr:spPr>
        <a:xfrm>
          <a:off x="15029499" y="5143501"/>
          <a:ext cx="877252"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200">
              <a:solidFill>
                <a:srgbClr val="002060"/>
              </a:solidFill>
              <a:latin typeface="Abadi" panose="020B0604020104020204" pitchFamily="34" charset="0"/>
              <a:cs typeface="Arial" panose="020B0604020202020204" pitchFamily="34" charset="0"/>
            </a:rPr>
            <a:t>Training</a:t>
          </a:r>
        </a:p>
        <a:p>
          <a:pPr algn="ctr"/>
          <a:r>
            <a:rPr lang="en-MY" sz="1200">
              <a:solidFill>
                <a:srgbClr val="002060"/>
              </a:solidFill>
              <a:latin typeface="Abadi" panose="020B0604020104020204" pitchFamily="34" charset="0"/>
              <a:cs typeface="Arial" panose="020B0604020202020204" pitchFamily="34" charset="0"/>
            </a:rPr>
            <a:t>Models</a:t>
          </a:r>
        </a:p>
      </xdr:txBody>
    </xdr:sp>
    <xdr:clientData/>
  </xdr:twoCellAnchor>
  <xdr:twoCellAnchor editAs="absolute">
    <xdr:from>
      <xdr:col>22</xdr:col>
      <xdr:colOff>142400</xdr:colOff>
      <xdr:row>27</xdr:row>
      <xdr:rowOff>200024</xdr:rowOff>
    </xdr:from>
    <xdr:to>
      <xdr:col>22</xdr:col>
      <xdr:colOff>637701</xdr:colOff>
      <xdr:row>30</xdr:row>
      <xdr:rowOff>95250</xdr:rowOff>
    </xdr:to>
    <xdr:pic>
      <xdr:nvPicPr>
        <xdr:cNvPr id="84" name="Graphic 83" descr="Books with solid fill">
          <a:extLst>
            <a:ext uri="{FF2B5EF4-FFF2-40B4-BE49-F238E27FC236}">
              <a16:creationId xmlns:a16="http://schemas.microsoft.com/office/drawing/2014/main" id="{32D22232-B9EB-ECBD-08C7-227AF1E6B8B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5230000" y="5600699"/>
          <a:ext cx="495301" cy="495301"/>
        </a:xfrm>
        <a:prstGeom prst="rect">
          <a:avLst/>
        </a:prstGeom>
      </xdr:spPr>
    </xdr:pic>
    <xdr:clientData/>
  </xdr:twoCellAnchor>
  <xdr:twoCellAnchor editAs="absolute">
    <xdr:from>
      <xdr:col>16</xdr:col>
      <xdr:colOff>257175</xdr:colOff>
      <xdr:row>11</xdr:row>
      <xdr:rowOff>123825</xdr:rowOff>
    </xdr:from>
    <xdr:to>
      <xdr:col>20</xdr:col>
      <xdr:colOff>293370</xdr:colOff>
      <xdr:row>34</xdr:row>
      <xdr:rowOff>190500</xdr:rowOff>
    </xdr:to>
    <xdr:sp macro="" textlink="">
      <xdr:nvSpPr>
        <xdr:cNvPr id="85" name="Rectangle: Rounded Corners 84">
          <a:extLst>
            <a:ext uri="{FF2B5EF4-FFF2-40B4-BE49-F238E27FC236}">
              <a16:creationId xmlns:a16="http://schemas.microsoft.com/office/drawing/2014/main" id="{A5E8047F-D3A0-41CE-9295-B692E70550E7}"/>
            </a:ext>
          </a:extLst>
        </xdr:cNvPr>
        <xdr:cNvSpPr/>
      </xdr:nvSpPr>
      <xdr:spPr>
        <a:xfrm>
          <a:off x="11229975" y="2324100"/>
          <a:ext cx="2779395" cy="4667250"/>
        </a:xfrm>
        <a:prstGeom prst="roundRect">
          <a:avLst>
            <a:gd name="adj" fmla="val 6705"/>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16</xdr:col>
      <xdr:colOff>371475</xdr:colOff>
      <xdr:row>12</xdr:row>
      <xdr:rowOff>38101</xdr:rowOff>
    </xdr:from>
    <xdr:to>
      <xdr:col>20</xdr:col>
      <xdr:colOff>219075</xdr:colOff>
      <xdr:row>13</xdr:row>
      <xdr:rowOff>104775</xdr:rowOff>
    </xdr:to>
    <xdr:sp macro="" textlink="">
      <xdr:nvSpPr>
        <xdr:cNvPr id="86" name="TextBox 85">
          <a:extLst>
            <a:ext uri="{FF2B5EF4-FFF2-40B4-BE49-F238E27FC236}">
              <a16:creationId xmlns:a16="http://schemas.microsoft.com/office/drawing/2014/main" id="{22AA87DD-1C47-4778-B4FE-ACE1F0226E9C}"/>
            </a:ext>
          </a:extLst>
        </xdr:cNvPr>
        <xdr:cNvSpPr txBox="1"/>
      </xdr:nvSpPr>
      <xdr:spPr>
        <a:xfrm>
          <a:off x="11344275" y="2438401"/>
          <a:ext cx="25908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chemeClr val="tx1"/>
              </a:solidFill>
              <a:latin typeface="Abadi" panose="020B0604020104020204" pitchFamily="34" charset="0"/>
              <a:cs typeface="Arial" panose="020B0604020202020204" pitchFamily="34" charset="0"/>
            </a:rPr>
            <a:t>Training Level's</a:t>
          </a:r>
          <a:r>
            <a:rPr lang="en-MY" sz="1200" baseline="0">
              <a:solidFill>
                <a:schemeClr val="tx1"/>
              </a:solidFill>
              <a:latin typeface="Abadi" panose="020B0604020104020204" pitchFamily="34" charset="0"/>
              <a:cs typeface="Arial" panose="020B0604020202020204" pitchFamily="34" charset="0"/>
            </a:rPr>
            <a:t> Fees</a:t>
          </a:r>
          <a:r>
            <a:rPr lang="en-MY" sz="1200">
              <a:solidFill>
                <a:schemeClr val="tx1"/>
              </a:solidFill>
              <a:latin typeface="Abadi" panose="020B0604020104020204" pitchFamily="34" charset="0"/>
              <a:cs typeface="Arial" panose="020B0604020202020204" pitchFamily="34" charset="0"/>
            </a:rPr>
            <a:t> </a:t>
          </a:r>
          <a:r>
            <a:rPr lang="en-MY" sz="1200">
              <a:solidFill>
                <a:schemeClr val="tx1">
                  <a:lumMod val="50000"/>
                  <a:lumOff val="50000"/>
                </a:schemeClr>
              </a:solidFill>
              <a:latin typeface="Abadi" panose="020B0604020104020204" pitchFamily="34" charset="0"/>
              <a:cs typeface="Arial" panose="020B0604020202020204" pitchFamily="34" charset="0"/>
            </a:rPr>
            <a:t>by Sales Team </a:t>
          </a:r>
        </a:p>
      </xdr:txBody>
    </xdr:sp>
    <xdr:clientData/>
  </xdr:twoCellAnchor>
  <xdr:twoCellAnchor editAs="absolute">
    <xdr:from>
      <xdr:col>16</xdr:col>
      <xdr:colOff>257175</xdr:colOff>
      <xdr:row>13</xdr:row>
      <xdr:rowOff>66676</xdr:rowOff>
    </xdr:from>
    <xdr:to>
      <xdr:col>20</xdr:col>
      <xdr:colOff>466725</xdr:colOff>
      <xdr:row>22</xdr:row>
      <xdr:rowOff>161925</xdr:rowOff>
    </xdr:to>
    <xdr:graphicFrame macro="">
      <xdr:nvGraphicFramePr>
        <xdr:cNvPr id="87" name="Chart 86">
          <a:extLst>
            <a:ext uri="{FF2B5EF4-FFF2-40B4-BE49-F238E27FC236}">
              <a16:creationId xmlns:a16="http://schemas.microsoft.com/office/drawing/2014/main" id="{19706786-031E-4E3C-946C-26E67D3E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16</xdr:col>
      <xdr:colOff>266701</xdr:colOff>
      <xdr:row>22</xdr:row>
      <xdr:rowOff>161925</xdr:rowOff>
    </xdr:from>
    <xdr:to>
      <xdr:col>20</xdr:col>
      <xdr:colOff>304801</xdr:colOff>
      <xdr:row>35</xdr:row>
      <xdr:rowOff>0</xdr:rowOff>
    </xdr:to>
    <xdr:graphicFrame macro="">
      <xdr:nvGraphicFramePr>
        <xdr:cNvPr id="89" name="Chart 88">
          <a:extLst>
            <a:ext uri="{FF2B5EF4-FFF2-40B4-BE49-F238E27FC236}">
              <a16:creationId xmlns:a16="http://schemas.microsoft.com/office/drawing/2014/main" id="{478BE59C-8258-430E-8AFD-83F790D5B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16</xdr:col>
      <xdr:colOff>428626</xdr:colOff>
      <xdr:row>23</xdr:row>
      <xdr:rowOff>38100</xdr:rowOff>
    </xdr:from>
    <xdr:to>
      <xdr:col>18</xdr:col>
      <xdr:colOff>428626</xdr:colOff>
      <xdr:row>25</xdr:row>
      <xdr:rowOff>85726</xdr:rowOff>
    </xdr:to>
    <xdr:sp macro="" textlink="">
      <xdr:nvSpPr>
        <xdr:cNvPr id="88" name="TextBox 87">
          <a:extLst>
            <a:ext uri="{FF2B5EF4-FFF2-40B4-BE49-F238E27FC236}">
              <a16:creationId xmlns:a16="http://schemas.microsoft.com/office/drawing/2014/main" id="{25168B23-B4F4-4F44-8589-43394184D25E}"/>
            </a:ext>
          </a:extLst>
        </xdr:cNvPr>
        <xdr:cNvSpPr txBox="1"/>
      </xdr:nvSpPr>
      <xdr:spPr>
        <a:xfrm>
          <a:off x="11401426" y="4638675"/>
          <a:ext cx="1371600"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000">
              <a:solidFill>
                <a:srgbClr val="E8788C"/>
              </a:solidFill>
              <a:latin typeface="Abadi" panose="020B0604020104020204" pitchFamily="34" charset="0"/>
              <a:cs typeface="Arial" panose="020B0604020202020204" pitchFamily="34" charset="0"/>
            </a:rPr>
            <a:t>Enrolled Courses</a:t>
          </a:r>
          <a:r>
            <a:rPr lang="en-MY" sz="1000" baseline="0">
              <a:solidFill>
                <a:srgbClr val="E8788C"/>
              </a:solidFill>
              <a:latin typeface="Abadi" panose="020B0604020104020204" pitchFamily="34" charset="0"/>
              <a:cs typeface="Arial" panose="020B0604020202020204" pitchFamily="34" charset="0"/>
            </a:rPr>
            <a:t> on</a:t>
          </a:r>
        </a:p>
        <a:p>
          <a:pPr algn="l"/>
          <a:r>
            <a:rPr lang="en-MY" sz="1000" baseline="0">
              <a:solidFill>
                <a:srgbClr val="E8788C"/>
              </a:solidFill>
              <a:latin typeface="Abadi" panose="020B0604020104020204" pitchFamily="34" charset="0"/>
              <a:cs typeface="Arial" panose="020B0604020202020204" pitchFamily="34" charset="0"/>
            </a:rPr>
            <a:t>Training Levels</a:t>
          </a:r>
          <a:endParaRPr lang="en-MY" sz="1000">
            <a:solidFill>
              <a:srgbClr val="E8788C"/>
            </a:solidFill>
            <a:latin typeface="Abadi" panose="020B0604020104020204" pitchFamily="34" charset="0"/>
            <a:cs typeface="Arial" panose="020B0604020202020204" pitchFamily="34" charset="0"/>
          </a:endParaRPr>
        </a:p>
      </xdr:txBody>
    </xdr:sp>
    <xdr:clientData/>
  </xdr:twoCellAnchor>
  <xdr:twoCellAnchor editAs="absolute">
    <xdr:from>
      <xdr:col>13</xdr:col>
      <xdr:colOff>190499</xdr:colOff>
      <xdr:row>11</xdr:row>
      <xdr:rowOff>123825</xdr:rowOff>
    </xdr:from>
    <xdr:to>
      <xdr:col>16</xdr:col>
      <xdr:colOff>135635</xdr:colOff>
      <xdr:row>21</xdr:row>
      <xdr:rowOff>135255</xdr:rowOff>
    </xdr:to>
    <xdr:sp macro="" textlink="">
      <xdr:nvSpPr>
        <xdr:cNvPr id="83" name="Rectangle: Rounded Corners 82">
          <a:extLst>
            <a:ext uri="{FF2B5EF4-FFF2-40B4-BE49-F238E27FC236}">
              <a16:creationId xmlns:a16="http://schemas.microsoft.com/office/drawing/2014/main" id="{9F45DCE8-1202-4D63-BBBD-AABADA459CEB}"/>
            </a:ext>
          </a:extLst>
        </xdr:cNvPr>
        <xdr:cNvSpPr/>
      </xdr:nvSpPr>
      <xdr:spPr>
        <a:xfrm>
          <a:off x="9105899" y="2324100"/>
          <a:ext cx="2002536" cy="2011680"/>
        </a:xfrm>
        <a:prstGeom prst="roundRect">
          <a:avLst>
            <a:gd name="adj" fmla="val 10038"/>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13</xdr:col>
      <xdr:colOff>266700</xdr:colOff>
      <xdr:row>11</xdr:row>
      <xdr:rowOff>171449</xdr:rowOff>
    </xdr:from>
    <xdr:to>
      <xdr:col>15</xdr:col>
      <xdr:colOff>66675</xdr:colOff>
      <xdr:row>15</xdr:row>
      <xdr:rowOff>9524</xdr:rowOff>
    </xdr:to>
    <xdr:sp macro="" textlink="">
      <xdr:nvSpPr>
        <xdr:cNvPr id="90" name="TextBox 89">
          <a:extLst>
            <a:ext uri="{FF2B5EF4-FFF2-40B4-BE49-F238E27FC236}">
              <a16:creationId xmlns:a16="http://schemas.microsoft.com/office/drawing/2014/main" id="{BC25727E-473E-4A44-9783-7BF11DEF5333}"/>
            </a:ext>
          </a:extLst>
        </xdr:cNvPr>
        <xdr:cNvSpPr txBox="1"/>
      </xdr:nvSpPr>
      <xdr:spPr>
        <a:xfrm>
          <a:off x="9182100" y="2371724"/>
          <a:ext cx="1171575"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900">
              <a:solidFill>
                <a:schemeClr val="bg1">
                  <a:lumMod val="50000"/>
                </a:schemeClr>
              </a:solidFill>
              <a:latin typeface="Abadi" panose="020B0604020104020204" pitchFamily="34" charset="0"/>
              <a:cs typeface="Arial" panose="020B0604020202020204" pitchFamily="34" charset="0"/>
            </a:rPr>
            <a:t>Top 5</a:t>
          </a:r>
        </a:p>
        <a:p>
          <a:pPr algn="l"/>
          <a:r>
            <a:rPr lang="en-MY" sz="1100">
              <a:solidFill>
                <a:sysClr val="windowText" lastClr="000000"/>
              </a:solidFill>
              <a:latin typeface="Abadi" panose="020B0604020104020204" pitchFamily="34" charset="0"/>
              <a:cs typeface="Arial" panose="020B0604020202020204" pitchFamily="34" charset="0"/>
            </a:rPr>
            <a:t>Training Levels</a:t>
          </a:r>
          <a:endParaRPr lang="en-MY" sz="1100" baseline="0">
            <a:solidFill>
              <a:sysClr val="windowText" lastClr="000000"/>
            </a:solidFill>
            <a:latin typeface="Abadi" panose="020B0604020104020204" pitchFamily="34" charset="0"/>
            <a:cs typeface="Arial" panose="020B0604020202020204" pitchFamily="34" charset="0"/>
          </a:endParaRPr>
        </a:p>
        <a:p>
          <a:pPr algn="l"/>
          <a:r>
            <a:rPr lang="en-MY" sz="900" baseline="0">
              <a:solidFill>
                <a:schemeClr val="bg1">
                  <a:lumMod val="50000"/>
                </a:schemeClr>
              </a:solidFill>
              <a:latin typeface="Abadi" panose="020B0604020104020204" pitchFamily="34" charset="0"/>
              <a:cs typeface="Arial" panose="020B0604020202020204" pitchFamily="34" charset="0"/>
            </a:rPr>
            <a:t>Revenue</a:t>
          </a:r>
          <a:endParaRPr lang="en-MY" sz="9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13</xdr:col>
      <xdr:colOff>247650</xdr:colOff>
      <xdr:row>14</xdr:row>
      <xdr:rowOff>109537</xdr:rowOff>
    </xdr:from>
    <xdr:to>
      <xdr:col>16</xdr:col>
      <xdr:colOff>85726</xdr:colOff>
      <xdr:row>21</xdr:row>
      <xdr:rowOff>61911</xdr:rowOff>
    </xdr:to>
    <xdr:grpSp>
      <xdr:nvGrpSpPr>
        <xdr:cNvPr id="107" name="Group 106">
          <a:extLst>
            <a:ext uri="{FF2B5EF4-FFF2-40B4-BE49-F238E27FC236}">
              <a16:creationId xmlns:a16="http://schemas.microsoft.com/office/drawing/2014/main" id="{5795D8E3-99C8-E061-C125-2EEE597B6A0B}"/>
            </a:ext>
          </a:extLst>
        </xdr:cNvPr>
        <xdr:cNvGrpSpPr/>
      </xdr:nvGrpSpPr>
      <xdr:grpSpPr>
        <a:xfrm>
          <a:off x="9163050" y="2909887"/>
          <a:ext cx="1895476" cy="1352549"/>
          <a:chOff x="9163050" y="2909887"/>
          <a:chExt cx="1895476" cy="1352549"/>
        </a:xfrm>
      </xdr:grpSpPr>
      <xdr:grpSp>
        <xdr:nvGrpSpPr>
          <xdr:cNvPr id="91" name="Group 90">
            <a:extLst>
              <a:ext uri="{FF2B5EF4-FFF2-40B4-BE49-F238E27FC236}">
                <a16:creationId xmlns:a16="http://schemas.microsoft.com/office/drawing/2014/main" id="{DD05AD89-4BED-4D6D-ABD1-C8A4B06DDFEB}"/>
              </a:ext>
            </a:extLst>
          </xdr:cNvPr>
          <xdr:cNvGrpSpPr/>
        </xdr:nvGrpSpPr>
        <xdr:grpSpPr>
          <a:xfrm>
            <a:off x="9163050" y="2909887"/>
            <a:ext cx="1895476" cy="295274"/>
            <a:chOff x="3771900" y="823912"/>
            <a:chExt cx="1895476" cy="295274"/>
          </a:xfrm>
        </xdr:grpSpPr>
        <xdr:sp macro="" textlink="'Pivot Table'!BQ7">
          <xdr:nvSpPr>
            <xdr:cNvPr id="92" name="TextBox 91">
              <a:extLst>
                <a:ext uri="{FF2B5EF4-FFF2-40B4-BE49-F238E27FC236}">
                  <a16:creationId xmlns:a16="http://schemas.microsoft.com/office/drawing/2014/main" id="{0190E27C-2BCF-DB0E-802C-85D63622689D}"/>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CFAFE06-E696-47D4-A934-9BE7072F21A2}"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KJI. L4</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BR7">
          <xdr:nvSpPr>
            <xdr:cNvPr id="93" name="TextBox 92">
              <a:extLst>
                <a:ext uri="{FF2B5EF4-FFF2-40B4-BE49-F238E27FC236}">
                  <a16:creationId xmlns:a16="http://schemas.microsoft.com/office/drawing/2014/main" id="{7D96EFDE-1FE7-1E1C-AFA5-627099959762}"/>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B90EA54-9516-4576-8207-1E246E9AC437}"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3,337,000,000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grpSp>
        <xdr:nvGrpSpPr>
          <xdr:cNvPr id="94" name="Group 93">
            <a:extLst>
              <a:ext uri="{FF2B5EF4-FFF2-40B4-BE49-F238E27FC236}">
                <a16:creationId xmlns:a16="http://schemas.microsoft.com/office/drawing/2014/main" id="{5AD8E7B9-9709-45D4-9B92-A85E00709C58}"/>
              </a:ext>
            </a:extLst>
          </xdr:cNvPr>
          <xdr:cNvGrpSpPr/>
        </xdr:nvGrpSpPr>
        <xdr:grpSpPr>
          <a:xfrm>
            <a:off x="9163050" y="3174206"/>
            <a:ext cx="1895476" cy="295274"/>
            <a:chOff x="3771900" y="823912"/>
            <a:chExt cx="1895476" cy="295274"/>
          </a:xfrm>
        </xdr:grpSpPr>
        <xdr:sp macro="" textlink="'Pivot Table'!BQ8">
          <xdr:nvSpPr>
            <xdr:cNvPr id="95" name="TextBox 94">
              <a:extLst>
                <a:ext uri="{FF2B5EF4-FFF2-40B4-BE49-F238E27FC236}">
                  <a16:creationId xmlns:a16="http://schemas.microsoft.com/office/drawing/2014/main" id="{54DA249E-04CD-C72B-EE1B-89319E9F165E}"/>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8A20072-D459-4E5C-933E-EE721B333346}"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Fndn. L5</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BR8">
          <xdr:nvSpPr>
            <xdr:cNvPr id="96" name="TextBox 95">
              <a:extLst>
                <a:ext uri="{FF2B5EF4-FFF2-40B4-BE49-F238E27FC236}">
                  <a16:creationId xmlns:a16="http://schemas.microsoft.com/office/drawing/2014/main" id="{03B2F78A-5C7B-026A-9D47-BA2A22B7D25F}"/>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4EB8815-F6AC-4387-99C3-E4F3FB83D302}"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2,892,000,000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grpSp>
        <xdr:nvGrpSpPr>
          <xdr:cNvPr id="97" name="Group 96">
            <a:extLst>
              <a:ext uri="{FF2B5EF4-FFF2-40B4-BE49-F238E27FC236}">
                <a16:creationId xmlns:a16="http://schemas.microsoft.com/office/drawing/2014/main" id="{CF1AE364-BCF6-42EF-8CA2-9D02AD14D30C}"/>
              </a:ext>
            </a:extLst>
          </xdr:cNvPr>
          <xdr:cNvGrpSpPr/>
        </xdr:nvGrpSpPr>
        <xdr:grpSpPr>
          <a:xfrm>
            <a:off x="9163050" y="3438525"/>
            <a:ext cx="1895476" cy="295274"/>
            <a:chOff x="3771900" y="823912"/>
            <a:chExt cx="1895476" cy="295274"/>
          </a:xfrm>
        </xdr:grpSpPr>
        <xdr:sp macro="" textlink="'Pivot Table'!BQ9">
          <xdr:nvSpPr>
            <xdr:cNvPr id="98" name="TextBox 97">
              <a:extLst>
                <a:ext uri="{FF2B5EF4-FFF2-40B4-BE49-F238E27FC236}">
                  <a16:creationId xmlns:a16="http://schemas.microsoft.com/office/drawing/2014/main" id="{A74919DE-37FD-FBFC-B2E0-FD0C69470357}"/>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8F5BE3B-424F-4EA8-95F2-C72BE3D57897}"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Pre. L3</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BR9">
          <xdr:nvSpPr>
            <xdr:cNvPr id="99" name="TextBox 98">
              <a:extLst>
                <a:ext uri="{FF2B5EF4-FFF2-40B4-BE49-F238E27FC236}">
                  <a16:creationId xmlns:a16="http://schemas.microsoft.com/office/drawing/2014/main" id="{2802A1BB-A856-15C0-B154-640D7EC5B5DF}"/>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6B4F418-70A7-4300-99C2-33375317D450}"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2,324,000,000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grpSp>
        <xdr:nvGrpSpPr>
          <xdr:cNvPr id="100" name="Group 99">
            <a:extLst>
              <a:ext uri="{FF2B5EF4-FFF2-40B4-BE49-F238E27FC236}">
                <a16:creationId xmlns:a16="http://schemas.microsoft.com/office/drawing/2014/main" id="{1F8433DE-D8D2-435A-A0BE-2B362C86E1BD}"/>
              </a:ext>
            </a:extLst>
          </xdr:cNvPr>
          <xdr:cNvGrpSpPr/>
        </xdr:nvGrpSpPr>
        <xdr:grpSpPr>
          <a:xfrm>
            <a:off x="9163050" y="3702844"/>
            <a:ext cx="1895476" cy="295274"/>
            <a:chOff x="3771900" y="823912"/>
            <a:chExt cx="1895476" cy="295274"/>
          </a:xfrm>
        </xdr:grpSpPr>
        <xdr:sp macro="" textlink="'Pivot Table'!BQ10">
          <xdr:nvSpPr>
            <xdr:cNvPr id="101" name="TextBox 100">
              <a:extLst>
                <a:ext uri="{FF2B5EF4-FFF2-40B4-BE49-F238E27FC236}">
                  <a16:creationId xmlns:a16="http://schemas.microsoft.com/office/drawing/2014/main" id="{1FE3D43D-007C-B571-FD73-06E4BF077CC6}"/>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D8759C8-CFC3-45E9-A451-E4732EA760EF}"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Fndn. L1</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BR10">
          <xdr:nvSpPr>
            <xdr:cNvPr id="102" name="TextBox 101">
              <a:extLst>
                <a:ext uri="{FF2B5EF4-FFF2-40B4-BE49-F238E27FC236}">
                  <a16:creationId xmlns:a16="http://schemas.microsoft.com/office/drawing/2014/main" id="{EB58F7C3-0C05-D620-003F-B583DD73AFB2}"/>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A0507F9-7D6E-4371-B3BB-76D0818EC2D1}"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2,320,000,000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grpSp>
        <xdr:nvGrpSpPr>
          <xdr:cNvPr id="103" name="Group 102">
            <a:extLst>
              <a:ext uri="{FF2B5EF4-FFF2-40B4-BE49-F238E27FC236}">
                <a16:creationId xmlns:a16="http://schemas.microsoft.com/office/drawing/2014/main" id="{8011002B-687B-4348-909C-A139D4EC2BBF}"/>
              </a:ext>
            </a:extLst>
          </xdr:cNvPr>
          <xdr:cNvGrpSpPr/>
        </xdr:nvGrpSpPr>
        <xdr:grpSpPr>
          <a:xfrm>
            <a:off x="9163050" y="3967162"/>
            <a:ext cx="1895476" cy="295274"/>
            <a:chOff x="3771900" y="823912"/>
            <a:chExt cx="1895476" cy="295274"/>
          </a:xfrm>
        </xdr:grpSpPr>
        <xdr:sp macro="" textlink="'Pivot Table'!BQ11">
          <xdr:nvSpPr>
            <xdr:cNvPr id="104" name="TextBox 103">
              <a:extLst>
                <a:ext uri="{FF2B5EF4-FFF2-40B4-BE49-F238E27FC236}">
                  <a16:creationId xmlns:a16="http://schemas.microsoft.com/office/drawing/2014/main" id="{BF42EF10-22C6-FAE6-8CC3-FE5FFA2E9786}"/>
                </a:ext>
              </a:extLst>
            </xdr:cNvPr>
            <xdr:cNvSpPr txBox="1"/>
          </xdr:nvSpPr>
          <xdr:spPr>
            <a:xfrm>
              <a:off x="3771900" y="823912"/>
              <a:ext cx="7905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A38D2D8-BEF3-4FCA-AFE9-132C59447D0D}"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Pre. L2</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sp macro="" textlink="'Pivot Table'!BR11">
          <xdr:nvSpPr>
            <xdr:cNvPr id="105" name="TextBox 104">
              <a:extLst>
                <a:ext uri="{FF2B5EF4-FFF2-40B4-BE49-F238E27FC236}">
                  <a16:creationId xmlns:a16="http://schemas.microsoft.com/office/drawing/2014/main" id="{F8F9B598-A2A0-3231-3654-2BBDB7F9B9F9}"/>
                </a:ext>
              </a:extLst>
            </xdr:cNvPr>
            <xdr:cNvSpPr txBox="1"/>
          </xdr:nvSpPr>
          <xdr:spPr>
            <a:xfrm>
              <a:off x="4486275" y="823912"/>
              <a:ext cx="1181101"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606E395-28D4-41DF-9B73-F930E01F6545}" type="TxLink">
                <a:rPr lang="en-US"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rPr>
                <a:pPr marL="0" indent="0" algn="l"/>
                <a:t> 1,309,000,000 </a:t>
              </a:fld>
              <a:endParaRPr lang="en-MY" sz="1100" b="0" i="0" u="none" strike="noStrike">
                <a:solidFill>
                  <a:schemeClr val="tx1">
                    <a:lumMod val="65000"/>
                    <a:lumOff val="35000"/>
                  </a:schemeClr>
                </a:solidFill>
                <a:latin typeface="Abadi" panose="020B0604020104020204" pitchFamily="34" charset="0"/>
                <a:ea typeface="Calibri"/>
                <a:cs typeface="Arial" panose="020B0604020202020204" pitchFamily="34" charset="0"/>
              </a:endParaRPr>
            </a:p>
          </xdr:txBody>
        </xdr:sp>
      </xdr:grpSp>
    </xdr:grpSp>
    <xdr:clientData/>
  </xdr:twoCellAnchor>
  <xdr:twoCellAnchor editAs="absolute">
    <xdr:from>
      <xdr:col>15</xdr:col>
      <xdr:colOff>533400</xdr:colOff>
      <xdr:row>12</xdr:row>
      <xdr:rowOff>85725</xdr:rowOff>
    </xdr:from>
    <xdr:to>
      <xdr:col>15</xdr:col>
      <xdr:colOff>623400</xdr:colOff>
      <xdr:row>12</xdr:row>
      <xdr:rowOff>177165</xdr:rowOff>
    </xdr:to>
    <xdr:sp macro="" textlink="">
      <xdr:nvSpPr>
        <xdr:cNvPr id="106" name="Star: 5 Points 105">
          <a:extLst>
            <a:ext uri="{FF2B5EF4-FFF2-40B4-BE49-F238E27FC236}">
              <a16:creationId xmlns:a16="http://schemas.microsoft.com/office/drawing/2014/main" id="{912D596D-AACF-4D97-8FDA-217DC4DBBFF1}"/>
            </a:ext>
          </a:extLst>
        </xdr:cNvPr>
        <xdr:cNvSpPr/>
      </xdr:nvSpPr>
      <xdr:spPr>
        <a:xfrm>
          <a:off x="10820400" y="2486025"/>
          <a:ext cx="90000" cy="91440"/>
        </a:xfrm>
        <a:prstGeom prst="star5">
          <a:avLst/>
        </a:prstGeom>
        <a:solidFill>
          <a:srgbClr val="FED14E"/>
        </a:solidFill>
        <a:ln>
          <a:solidFill>
            <a:srgbClr val="FED14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5</xdr:col>
      <xdr:colOff>114300</xdr:colOff>
      <xdr:row>11</xdr:row>
      <xdr:rowOff>142875</xdr:rowOff>
    </xdr:from>
    <xdr:to>
      <xdr:col>13</xdr:col>
      <xdr:colOff>78485</xdr:colOff>
      <xdr:row>21</xdr:row>
      <xdr:rowOff>154305</xdr:rowOff>
    </xdr:to>
    <xdr:sp macro="" textlink="">
      <xdr:nvSpPr>
        <xdr:cNvPr id="108" name="Rectangle: Rounded Corners 107">
          <a:extLst>
            <a:ext uri="{FF2B5EF4-FFF2-40B4-BE49-F238E27FC236}">
              <a16:creationId xmlns:a16="http://schemas.microsoft.com/office/drawing/2014/main" id="{B9966871-1B9B-4D54-BE30-112ABA4563D5}"/>
            </a:ext>
          </a:extLst>
        </xdr:cNvPr>
        <xdr:cNvSpPr/>
      </xdr:nvSpPr>
      <xdr:spPr>
        <a:xfrm>
          <a:off x="3543300" y="2343150"/>
          <a:ext cx="5450585" cy="2011680"/>
        </a:xfrm>
        <a:prstGeom prst="roundRect">
          <a:avLst>
            <a:gd name="adj" fmla="val 7197"/>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5</xdr:col>
      <xdr:colOff>200026</xdr:colOff>
      <xdr:row>11</xdr:row>
      <xdr:rowOff>180974</xdr:rowOff>
    </xdr:from>
    <xdr:to>
      <xdr:col>7</xdr:col>
      <xdr:colOff>276226</xdr:colOff>
      <xdr:row>14</xdr:row>
      <xdr:rowOff>190500</xdr:rowOff>
    </xdr:to>
    <xdr:sp macro="" textlink="">
      <xdr:nvSpPr>
        <xdr:cNvPr id="109" name="TextBox 108">
          <a:extLst>
            <a:ext uri="{FF2B5EF4-FFF2-40B4-BE49-F238E27FC236}">
              <a16:creationId xmlns:a16="http://schemas.microsoft.com/office/drawing/2014/main" id="{AB1309D3-AE7C-4349-BDEB-7940B8C6FC8D}"/>
            </a:ext>
          </a:extLst>
        </xdr:cNvPr>
        <xdr:cNvSpPr txBox="1"/>
      </xdr:nvSpPr>
      <xdr:spPr>
        <a:xfrm>
          <a:off x="3629026" y="2381249"/>
          <a:ext cx="1447800" cy="609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050">
              <a:solidFill>
                <a:sysClr val="windowText" lastClr="000000"/>
              </a:solidFill>
              <a:latin typeface="Abadi" panose="020B0604020104020204" pitchFamily="34" charset="0"/>
              <a:cs typeface="Arial" panose="020B0604020202020204" pitchFamily="34" charset="0"/>
            </a:rPr>
            <a:t>Average</a:t>
          </a:r>
          <a:endParaRPr lang="en-MY" sz="1050" baseline="0">
            <a:solidFill>
              <a:sysClr val="windowText" lastClr="000000"/>
            </a:solidFill>
            <a:latin typeface="Abadi" panose="020B0604020104020204" pitchFamily="34" charset="0"/>
            <a:cs typeface="Arial" panose="020B0604020202020204" pitchFamily="34" charset="0"/>
          </a:endParaRPr>
        </a:p>
        <a:p>
          <a:pPr algn="l"/>
          <a:r>
            <a:rPr lang="en-MY" sz="1200" baseline="0">
              <a:solidFill>
                <a:sysClr val="windowText" lastClr="000000"/>
              </a:solidFill>
              <a:latin typeface="Abadi" panose="020B0604020104020204" pitchFamily="34" charset="0"/>
              <a:cs typeface="Arial" panose="020B0604020202020204" pitchFamily="34" charset="0"/>
            </a:rPr>
            <a:t>Paid Calls Duration </a:t>
          </a:r>
          <a:r>
            <a:rPr lang="en-MY" sz="1200" baseline="0">
              <a:solidFill>
                <a:schemeClr val="bg1">
                  <a:lumMod val="50000"/>
                </a:schemeClr>
              </a:solidFill>
              <a:latin typeface="Abadi" panose="020B0604020104020204" pitchFamily="34" charset="0"/>
              <a:cs typeface="Arial" panose="020B0604020202020204" pitchFamily="34" charset="0"/>
            </a:rPr>
            <a:t>by Months</a:t>
          </a:r>
          <a:endParaRPr lang="en-MY" sz="12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7</xdr:col>
      <xdr:colOff>428625</xdr:colOff>
      <xdr:row>11</xdr:row>
      <xdr:rowOff>133350</xdr:rowOff>
    </xdr:from>
    <xdr:to>
      <xdr:col>13</xdr:col>
      <xdr:colOff>104775</xdr:colOff>
      <xdr:row>21</xdr:row>
      <xdr:rowOff>28575</xdr:rowOff>
    </xdr:to>
    <xdr:grpSp>
      <xdr:nvGrpSpPr>
        <xdr:cNvPr id="118" name="Group 117">
          <a:extLst>
            <a:ext uri="{FF2B5EF4-FFF2-40B4-BE49-F238E27FC236}">
              <a16:creationId xmlns:a16="http://schemas.microsoft.com/office/drawing/2014/main" id="{FA57B3CC-F09F-64BD-6920-98B6B59D3E27}"/>
            </a:ext>
          </a:extLst>
        </xdr:cNvPr>
        <xdr:cNvGrpSpPr/>
      </xdr:nvGrpSpPr>
      <xdr:grpSpPr>
        <a:xfrm>
          <a:off x="5229225" y="2333625"/>
          <a:ext cx="3790950" cy="1895475"/>
          <a:chOff x="5229225" y="2352675"/>
          <a:chExt cx="3790950" cy="1876425"/>
        </a:xfrm>
      </xdr:grpSpPr>
      <xdr:graphicFrame macro="">
        <xdr:nvGraphicFramePr>
          <xdr:cNvPr id="115" name="Chart 114">
            <a:extLst>
              <a:ext uri="{FF2B5EF4-FFF2-40B4-BE49-F238E27FC236}">
                <a16:creationId xmlns:a16="http://schemas.microsoft.com/office/drawing/2014/main" id="{A05F5BDD-5FAF-9EEF-533F-A3117424CC7A}"/>
              </a:ext>
            </a:extLst>
          </xdr:cNvPr>
          <xdr:cNvGraphicFramePr>
            <a:graphicFrameLocks/>
          </xdr:cNvGraphicFramePr>
        </xdr:nvGraphicFramePr>
        <xdr:xfrm>
          <a:off x="5229225" y="2352675"/>
          <a:ext cx="3790950" cy="1876425"/>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116" name="Rectangle 115">
            <a:extLst>
              <a:ext uri="{FF2B5EF4-FFF2-40B4-BE49-F238E27FC236}">
                <a16:creationId xmlns:a16="http://schemas.microsoft.com/office/drawing/2014/main" id="{48BE548B-A2A7-C5B0-DA98-6D22361A5268}"/>
              </a:ext>
            </a:extLst>
          </xdr:cNvPr>
          <xdr:cNvSpPr/>
        </xdr:nvSpPr>
        <xdr:spPr>
          <a:xfrm>
            <a:off x="5697109" y="3867150"/>
            <a:ext cx="3180191" cy="161925"/>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grpSp>
    <xdr:clientData/>
  </xdr:twoCellAnchor>
  <xdr:twoCellAnchor editAs="absolute">
    <xdr:from>
      <xdr:col>9</xdr:col>
      <xdr:colOff>414338</xdr:colOff>
      <xdr:row>20</xdr:row>
      <xdr:rowOff>161924</xdr:rowOff>
    </xdr:from>
    <xdr:to>
      <xdr:col>10</xdr:col>
      <xdr:colOff>566737</xdr:colOff>
      <xdr:row>21</xdr:row>
      <xdr:rowOff>114300</xdr:rowOff>
    </xdr:to>
    <xdr:sp macro="" textlink="">
      <xdr:nvSpPr>
        <xdr:cNvPr id="117" name="TextBox 116">
          <a:extLst>
            <a:ext uri="{FF2B5EF4-FFF2-40B4-BE49-F238E27FC236}">
              <a16:creationId xmlns:a16="http://schemas.microsoft.com/office/drawing/2014/main" id="{4ADCCC0B-9DB4-4E49-BF2D-EF725224BC3C}"/>
            </a:ext>
          </a:extLst>
        </xdr:cNvPr>
        <xdr:cNvSpPr txBox="1"/>
      </xdr:nvSpPr>
      <xdr:spPr>
        <a:xfrm>
          <a:off x="6586538" y="4162424"/>
          <a:ext cx="838199" cy="152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 baseline="0">
              <a:solidFill>
                <a:schemeClr val="bg1">
                  <a:lumMod val="50000"/>
                </a:schemeClr>
              </a:solidFill>
              <a:latin typeface="Abadi" panose="020B0604020104020204" pitchFamily="34" charset="0"/>
              <a:cs typeface="Arial" panose="020B0604020202020204" pitchFamily="34" charset="0"/>
            </a:rPr>
            <a:t>Months</a:t>
          </a:r>
          <a:endParaRPr lang="en-MY" sz="8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5</xdr:col>
      <xdr:colOff>109536</xdr:colOff>
      <xdr:row>14</xdr:row>
      <xdr:rowOff>180981</xdr:rowOff>
    </xdr:from>
    <xdr:to>
      <xdr:col>7</xdr:col>
      <xdr:colOff>266700</xdr:colOff>
      <xdr:row>16</xdr:row>
      <xdr:rowOff>133353</xdr:rowOff>
    </xdr:to>
    <xdr:sp macro="" textlink="">
      <xdr:nvSpPr>
        <xdr:cNvPr id="119" name="Rectangle: Top Corners Rounded 118">
          <a:extLst>
            <a:ext uri="{FF2B5EF4-FFF2-40B4-BE49-F238E27FC236}">
              <a16:creationId xmlns:a16="http://schemas.microsoft.com/office/drawing/2014/main" id="{A2179658-6D61-C5E7-CE4D-F9E19F336B98}"/>
            </a:ext>
          </a:extLst>
        </xdr:cNvPr>
        <xdr:cNvSpPr/>
      </xdr:nvSpPr>
      <xdr:spPr>
        <a:xfrm rot="5400000">
          <a:off x="4126707" y="2393160"/>
          <a:ext cx="352422" cy="1528764"/>
        </a:xfrm>
        <a:prstGeom prst="round2SameRect">
          <a:avLst>
            <a:gd name="adj1" fmla="val 21795"/>
            <a:gd name="adj2" fmla="val 0"/>
          </a:avLst>
        </a:prstGeom>
        <a:solidFill>
          <a:srgbClr val="6821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5</xdr:col>
      <xdr:colOff>295276</xdr:colOff>
      <xdr:row>15</xdr:row>
      <xdr:rowOff>9526</xdr:rowOff>
    </xdr:from>
    <xdr:to>
      <xdr:col>6</xdr:col>
      <xdr:colOff>352425</xdr:colOff>
      <xdr:row>16</xdr:row>
      <xdr:rowOff>76201</xdr:rowOff>
    </xdr:to>
    <xdr:sp macro="" textlink="'Pivot Table'!CF6">
      <xdr:nvSpPr>
        <xdr:cNvPr id="120" name="TextBox 119">
          <a:extLst>
            <a:ext uri="{FF2B5EF4-FFF2-40B4-BE49-F238E27FC236}">
              <a16:creationId xmlns:a16="http://schemas.microsoft.com/office/drawing/2014/main" id="{85DAFD4E-5BF8-416C-AF0E-54F315E27FF5}"/>
            </a:ext>
          </a:extLst>
        </xdr:cNvPr>
        <xdr:cNvSpPr txBox="1"/>
      </xdr:nvSpPr>
      <xdr:spPr>
        <a:xfrm>
          <a:off x="3724276" y="3009901"/>
          <a:ext cx="74294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B23D5F9-3465-49F3-8B3B-24488738282E}" type="TxLink">
            <a:rPr lang="en-US" sz="1600" b="0" i="0" u="none" strike="noStrike">
              <a:solidFill>
                <a:schemeClr val="bg1"/>
              </a:solidFill>
              <a:latin typeface="Abadi" panose="020B0604020104020204" pitchFamily="34" charset="0"/>
              <a:ea typeface="Calibri"/>
              <a:cs typeface="Calibri"/>
            </a:rPr>
            <a:pPr algn="l"/>
            <a:t>04:16</a:t>
          </a:fld>
          <a:endParaRPr lang="en-MY" sz="1600">
            <a:solidFill>
              <a:schemeClr val="bg1"/>
            </a:solidFill>
            <a:latin typeface="Abadi" panose="020B0604020104020204" pitchFamily="34" charset="0"/>
            <a:cs typeface="Arial" panose="020B0604020202020204" pitchFamily="34" charset="0"/>
          </a:endParaRPr>
        </a:p>
      </xdr:txBody>
    </xdr:sp>
    <xdr:clientData/>
  </xdr:twoCellAnchor>
  <xdr:twoCellAnchor editAs="absolute">
    <xdr:from>
      <xdr:col>5</xdr:col>
      <xdr:colOff>176214</xdr:colOff>
      <xdr:row>19</xdr:row>
      <xdr:rowOff>133350</xdr:rowOff>
    </xdr:from>
    <xdr:to>
      <xdr:col>6</xdr:col>
      <xdr:colOff>214313</xdr:colOff>
      <xdr:row>20</xdr:row>
      <xdr:rowOff>133351</xdr:rowOff>
    </xdr:to>
    <xdr:sp macro="" textlink="'Pivot Table'!CF8">
      <xdr:nvSpPr>
        <xdr:cNvPr id="121" name="TextBox 120">
          <a:extLst>
            <a:ext uri="{FF2B5EF4-FFF2-40B4-BE49-F238E27FC236}">
              <a16:creationId xmlns:a16="http://schemas.microsoft.com/office/drawing/2014/main" id="{145DE552-CAB1-44E3-915B-DAFC1936D8EC}"/>
            </a:ext>
          </a:extLst>
        </xdr:cNvPr>
        <xdr:cNvSpPr txBox="1"/>
      </xdr:nvSpPr>
      <xdr:spPr>
        <a:xfrm>
          <a:off x="3605214" y="3933825"/>
          <a:ext cx="723899"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49BCDC-E7FA-4429-BE6B-8D69BADB90EA}" type="TxLink">
            <a:rPr lang="en-US" sz="1200" b="0" i="0" u="none" strike="noStrike">
              <a:solidFill>
                <a:srgbClr val="000000"/>
              </a:solidFill>
              <a:latin typeface="Abadi" panose="020B0604020104020204" pitchFamily="34" charset="0"/>
              <a:ea typeface="Calibri"/>
              <a:cs typeface="Calibri"/>
            </a:rPr>
            <a:pPr algn="ctr"/>
            <a:t>02:00</a:t>
          </a:fld>
          <a:endParaRPr lang="en-US" sz="1200">
            <a:latin typeface="Abadi" panose="020B0604020104020204" pitchFamily="34" charset="0"/>
          </a:endParaRPr>
        </a:p>
      </xdr:txBody>
    </xdr:sp>
    <xdr:clientData/>
  </xdr:twoCellAnchor>
  <xdr:twoCellAnchor editAs="absolute">
    <xdr:from>
      <xdr:col>6</xdr:col>
      <xdr:colOff>271464</xdr:colOff>
      <xdr:row>19</xdr:row>
      <xdr:rowOff>133349</xdr:rowOff>
    </xdr:from>
    <xdr:to>
      <xdr:col>7</xdr:col>
      <xdr:colOff>309563</xdr:colOff>
      <xdr:row>20</xdr:row>
      <xdr:rowOff>133350</xdr:rowOff>
    </xdr:to>
    <xdr:sp macro="" textlink="'Pivot Table'!CF7">
      <xdr:nvSpPr>
        <xdr:cNvPr id="122" name="TextBox 121">
          <a:extLst>
            <a:ext uri="{FF2B5EF4-FFF2-40B4-BE49-F238E27FC236}">
              <a16:creationId xmlns:a16="http://schemas.microsoft.com/office/drawing/2014/main" id="{087C95FC-DEF4-4067-AAAE-1C8E6C3D36FB}"/>
            </a:ext>
          </a:extLst>
        </xdr:cNvPr>
        <xdr:cNvSpPr txBox="1"/>
      </xdr:nvSpPr>
      <xdr:spPr>
        <a:xfrm>
          <a:off x="4386264" y="3933824"/>
          <a:ext cx="723899"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12DF96-3053-43B4-89C8-C3BABEC37C35}" type="TxLink">
            <a:rPr lang="en-US" sz="1200" b="0" i="0" u="none" strike="noStrike">
              <a:solidFill>
                <a:srgbClr val="000000"/>
              </a:solidFill>
              <a:latin typeface="Abadi" panose="020B0604020104020204" pitchFamily="34" charset="0"/>
              <a:ea typeface="Calibri"/>
              <a:cs typeface="Calibri"/>
            </a:rPr>
            <a:pPr algn="ctr"/>
            <a:t>05:02</a:t>
          </a:fld>
          <a:endParaRPr lang="en-US" sz="1200">
            <a:latin typeface="Abadi" panose="020B0604020104020204" pitchFamily="34" charset="0"/>
          </a:endParaRPr>
        </a:p>
      </xdr:txBody>
    </xdr:sp>
    <xdr:clientData/>
  </xdr:twoCellAnchor>
  <xdr:twoCellAnchor editAs="absolute">
    <xdr:from>
      <xdr:col>6</xdr:col>
      <xdr:colOff>219076</xdr:colOff>
      <xdr:row>15</xdr:row>
      <xdr:rowOff>57149</xdr:rowOff>
    </xdr:from>
    <xdr:to>
      <xdr:col>7</xdr:col>
      <xdr:colOff>161925</xdr:colOff>
      <xdr:row>16</xdr:row>
      <xdr:rowOff>66675</xdr:rowOff>
    </xdr:to>
    <xdr:sp macro="" textlink="">
      <xdr:nvSpPr>
        <xdr:cNvPr id="123" name="TextBox 122">
          <a:extLst>
            <a:ext uri="{FF2B5EF4-FFF2-40B4-BE49-F238E27FC236}">
              <a16:creationId xmlns:a16="http://schemas.microsoft.com/office/drawing/2014/main" id="{E9807095-D375-4040-ABD7-EDFF926362B3}"/>
            </a:ext>
          </a:extLst>
        </xdr:cNvPr>
        <xdr:cNvSpPr txBox="1"/>
      </xdr:nvSpPr>
      <xdr:spPr>
        <a:xfrm>
          <a:off x="4333876" y="3057524"/>
          <a:ext cx="628649"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chemeClr val="bg1"/>
              </a:solidFill>
              <a:latin typeface="Abadi" panose="020B0604020104020204" pitchFamily="34" charset="0"/>
              <a:cs typeface="Arial" panose="020B0604020202020204" pitchFamily="34" charset="0"/>
            </a:rPr>
            <a:t>mm:ss</a:t>
          </a:r>
          <a:endParaRPr lang="en-MY" sz="1600">
            <a:solidFill>
              <a:schemeClr val="bg1"/>
            </a:solidFill>
            <a:latin typeface="Abadi" panose="020B0604020104020204" pitchFamily="34" charset="0"/>
            <a:cs typeface="Arial" panose="020B0604020202020204" pitchFamily="34" charset="0"/>
          </a:endParaRPr>
        </a:p>
      </xdr:txBody>
    </xdr:sp>
    <xdr:clientData/>
  </xdr:twoCellAnchor>
  <xdr:twoCellAnchor editAs="absolute">
    <xdr:from>
      <xdr:col>5</xdr:col>
      <xdr:colOff>114301</xdr:colOff>
      <xdr:row>17</xdr:row>
      <xdr:rowOff>142142</xdr:rowOff>
    </xdr:from>
    <xdr:to>
      <xdr:col>6</xdr:col>
      <xdr:colOff>276225</xdr:colOff>
      <xdr:row>19</xdr:row>
      <xdr:rowOff>123092</xdr:rowOff>
    </xdr:to>
    <xdr:sp macro="" textlink="">
      <xdr:nvSpPr>
        <xdr:cNvPr id="124" name="TextBox 123">
          <a:extLst>
            <a:ext uri="{FF2B5EF4-FFF2-40B4-BE49-F238E27FC236}">
              <a16:creationId xmlns:a16="http://schemas.microsoft.com/office/drawing/2014/main" id="{23F37D0D-F922-47E2-BD94-D8C3F5707079}"/>
            </a:ext>
          </a:extLst>
        </xdr:cNvPr>
        <xdr:cNvSpPr txBox="1"/>
      </xdr:nvSpPr>
      <xdr:spPr>
        <a:xfrm>
          <a:off x="3557955" y="3505200"/>
          <a:ext cx="850655" cy="376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200">
              <a:solidFill>
                <a:sysClr val="windowText" lastClr="000000"/>
              </a:solidFill>
              <a:latin typeface="Abadi" panose="020B0604020104020204" pitchFamily="34" charset="0"/>
              <a:cs typeface="Arial" panose="020B0604020202020204" pitchFamily="34" charset="0"/>
            </a:rPr>
            <a:t>Minimum</a:t>
          </a:r>
        </a:p>
        <a:p>
          <a:pPr algn="ctr"/>
          <a:r>
            <a:rPr lang="en-MY" sz="700">
              <a:solidFill>
                <a:sysClr val="windowText" lastClr="000000"/>
              </a:solidFill>
              <a:latin typeface="Abadi" panose="020B0604020104020204" pitchFamily="34" charset="0"/>
              <a:cs typeface="Arial" panose="020B0604020202020204" pitchFamily="34" charset="0"/>
            </a:rPr>
            <a:t>Call Duration</a:t>
          </a:r>
          <a:endParaRPr lang="en-MY" sz="900">
            <a:solidFill>
              <a:sysClr val="windowText" lastClr="000000"/>
            </a:solidFill>
            <a:latin typeface="Abadi" panose="020B0604020104020204" pitchFamily="34" charset="0"/>
            <a:cs typeface="Arial" panose="020B0604020202020204" pitchFamily="34" charset="0"/>
          </a:endParaRPr>
        </a:p>
      </xdr:txBody>
    </xdr:sp>
    <xdr:clientData/>
  </xdr:twoCellAnchor>
  <xdr:twoCellAnchor editAs="absolute">
    <xdr:from>
      <xdr:col>6</xdr:col>
      <xdr:colOff>209551</xdr:colOff>
      <xdr:row>17</xdr:row>
      <xdr:rowOff>142142</xdr:rowOff>
    </xdr:from>
    <xdr:to>
      <xdr:col>7</xdr:col>
      <xdr:colOff>371475</xdr:colOff>
      <xdr:row>19</xdr:row>
      <xdr:rowOff>123092</xdr:rowOff>
    </xdr:to>
    <xdr:sp macro="" textlink="">
      <xdr:nvSpPr>
        <xdr:cNvPr id="125" name="TextBox 124">
          <a:extLst>
            <a:ext uri="{FF2B5EF4-FFF2-40B4-BE49-F238E27FC236}">
              <a16:creationId xmlns:a16="http://schemas.microsoft.com/office/drawing/2014/main" id="{7F54813C-6B8D-47C5-B3B2-A5E63EB508C4}"/>
            </a:ext>
          </a:extLst>
        </xdr:cNvPr>
        <xdr:cNvSpPr txBox="1"/>
      </xdr:nvSpPr>
      <xdr:spPr>
        <a:xfrm>
          <a:off x="4341936" y="3505200"/>
          <a:ext cx="850654" cy="376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200">
              <a:solidFill>
                <a:sysClr val="windowText" lastClr="000000"/>
              </a:solidFill>
              <a:latin typeface="Abadi" panose="020B0604020104020204" pitchFamily="34" charset="0"/>
              <a:cs typeface="Arial" panose="020B0604020202020204" pitchFamily="34" charset="0"/>
            </a:rPr>
            <a:t>Maximum</a:t>
          </a:r>
        </a:p>
        <a:p>
          <a:pPr algn="ctr"/>
          <a:r>
            <a:rPr lang="en-MY" sz="700">
              <a:solidFill>
                <a:sysClr val="windowText" lastClr="000000"/>
              </a:solidFill>
              <a:latin typeface="Abadi" panose="020B0604020104020204" pitchFamily="34" charset="0"/>
              <a:cs typeface="Arial" panose="020B0604020202020204" pitchFamily="34" charset="0"/>
            </a:rPr>
            <a:t>Call Duration</a:t>
          </a:r>
          <a:endParaRPr lang="en-MY" sz="900">
            <a:solidFill>
              <a:sysClr val="windowText" lastClr="000000"/>
            </a:solidFill>
            <a:latin typeface="Abadi" panose="020B0604020104020204" pitchFamily="34" charset="0"/>
            <a:cs typeface="Arial" panose="020B0604020202020204" pitchFamily="34" charset="0"/>
          </a:endParaRPr>
        </a:p>
      </xdr:txBody>
    </xdr:sp>
    <xdr:clientData/>
  </xdr:twoCellAnchor>
  <xdr:twoCellAnchor editAs="absolute">
    <xdr:from>
      <xdr:col>5</xdr:col>
      <xdr:colOff>223839</xdr:colOff>
      <xdr:row>20</xdr:row>
      <xdr:rowOff>133350</xdr:rowOff>
    </xdr:from>
    <xdr:to>
      <xdr:col>6</xdr:col>
      <xdr:colOff>166688</xdr:colOff>
      <xdr:row>21</xdr:row>
      <xdr:rowOff>85725</xdr:rowOff>
    </xdr:to>
    <xdr:sp macro="" textlink="">
      <xdr:nvSpPr>
        <xdr:cNvPr id="126" name="TextBox 125">
          <a:extLst>
            <a:ext uri="{FF2B5EF4-FFF2-40B4-BE49-F238E27FC236}">
              <a16:creationId xmlns:a16="http://schemas.microsoft.com/office/drawing/2014/main" id="{3D1009E4-55E7-445A-BC2C-D3B41FB3759B}"/>
            </a:ext>
          </a:extLst>
        </xdr:cNvPr>
        <xdr:cNvSpPr txBox="1"/>
      </xdr:nvSpPr>
      <xdr:spPr>
        <a:xfrm>
          <a:off x="3652839" y="4133850"/>
          <a:ext cx="628649"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000">
              <a:solidFill>
                <a:schemeClr val="bg1">
                  <a:lumMod val="65000"/>
                </a:schemeClr>
              </a:solidFill>
              <a:latin typeface="Abadi" panose="020B0604020104020204" pitchFamily="34" charset="0"/>
              <a:cs typeface="Arial" panose="020B0604020202020204" pitchFamily="34" charset="0"/>
            </a:rPr>
            <a:t>mm:ss</a:t>
          </a:r>
          <a:endParaRPr lang="en-MY" sz="1100">
            <a:solidFill>
              <a:schemeClr val="bg1">
                <a:lumMod val="65000"/>
              </a:schemeClr>
            </a:solidFill>
            <a:latin typeface="Abadi" panose="020B0604020104020204" pitchFamily="34" charset="0"/>
            <a:cs typeface="Arial" panose="020B0604020202020204" pitchFamily="34" charset="0"/>
          </a:endParaRPr>
        </a:p>
      </xdr:txBody>
    </xdr:sp>
    <xdr:clientData/>
  </xdr:twoCellAnchor>
  <xdr:twoCellAnchor editAs="absolute">
    <xdr:from>
      <xdr:col>6</xdr:col>
      <xdr:colOff>319089</xdr:colOff>
      <xdr:row>20</xdr:row>
      <xdr:rowOff>133349</xdr:rowOff>
    </xdr:from>
    <xdr:to>
      <xdr:col>7</xdr:col>
      <xdr:colOff>261938</xdr:colOff>
      <xdr:row>21</xdr:row>
      <xdr:rowOff>95250</xdr:rowOff>
    </xdr:to>
    <xdr:sp macro="" textlink="">
      <xdr:nvSpPr>
        <xdr:cNvPr id="127" name="TextBox 126">
          <a:extLst>
            <a:ext uri="{FF2B5EF4-FFF2-40B4-BE49-F238E27FC236}">
              <a16:creationId xmlns:a16="http://schemas.microsoft.com/office/drawing/2014/main" id="{BD5E469E-A605-43CE-9564-2CA9E85BDB6D}"/>
            </a:ext>
          </a:extLst>
        </xdr:cNvPr>
        <xdr:cNvSpPr txBox="1"/>
      </xdr:nvSpPr>
      <xdr:spPr>
        <a:xfrm>
          <a:off x="4433889" y="4133849"/>
          <a:ext cx="628649" cy="161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000">
              <a:solidFill>
                <a:schemeClr val="bg1">
                  <a:lumMod val="65000"/>
                </a:schemeClr>
              </a:solidFill>
              <a:latin typeface="Abadi" panose="020B0604020104020204" pitchFamily="34" charset="0"/>
              <a:cs typeface="Arial" panose="020B0604020202020204" pitchFamily="34" charset="0"/>
            </a:rPr>
            <a:t>mm:ss</a:t>
          </a:r>
          <a:endParaRPr lang="en-MY" sz="1100">
            <a:solidFill>
              <a:schemeClr val="bg1">
                <a:lumMod val="65000"/>
              </a:schemeClr>
            </a:solidFill>
            <a:latin typeface="Abadi" panose="020B0604020104020204" pitchFamily="34" charset="0"/>
            <a:cs typeface="Arial" panose="020B0604020202020204" pitchFamily="34" charset="0"/>
          </a:endParaRPr>
        </a:p>
      </xdr:txBody>
    </xdr:sp>
    <xdr:clientData/>
  </xdr:twoCellAnchor>
  <xdr:twoCellAnchor editAs="absolute">
    <xdr:from>
      <xdr:col>6</xdr:col>
      <xdr:colOff>522410</xdr:colOff>
      <xdr:row>16</xdr:row>
      <xdr:rowOff>145073</xdr:rowOff>
    </xdr:from>
    <xdr:to>
      <xdr:col>7</xdr:col>
      <xdr:colOff>52610</xdr:colOff>
      <xdr:row>17</xdr:row>
      <xdr:rowOff>161048</xdr:rowOff>
    </xdr:to>
    <xdr:pic>
      <xdr:nvPicPr>
        <xdr:cNvPr id="129" name="Graphic 128" descr="Stopwatch 66% with solid fill">
          <a:extLst>
            <a:ext uri="{FF2B5EF4-FFF2-40B4-BE49-F238E27FC236}">
              <a16:creationId xmlns:a16="http://schemas.microsoft.com/office/drawing/2014/main" id="{75DD0CD1-8689-C036-D162-E3E73D458DA2}"/>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4654795" y="3310304"/>
          <a:ext cx="218930" cy="213802"/>
        </a:xfrm>
        <a:prstGeom prst="rect">
          <a:avLst/>
        </a:prstGeom>
      </xdr:spPr>
    </xdr:pic>
    <xdr:clientData/>
  </xdr:twoCellAnchor>
  <xdr:twoCellAnchor editAs="absolute">
    <xdr:from>
      <xdr:col>5</xdr:col>
      <xdr:colOff>434285</xdr:colOff>
      <xdr:row>16</xdr:row>
      <xdr:rowOff>150000</xdr:rowOff>
    </xdr:from>
    <xdr:to>
      <xdr:col>5</xdr:col>
      <xdr:colOff>650285</xdr:colOff>
      <xdr:row>17</xdr:row>
      <xdr:rowOff>165975</xdr:rowOff>
    </xdr:to>
    <xdr:pic>
      <xdr:nvPicPr>
        <xdr:cNvPr id="131" name="Graphic 130" descr="Stopwatch 25% with solid fill">
          <a:extLst>
            <a:ext uri="{FF2B5EF4-FFF2-40B4-BE49-F238E27FC236}">
              <a16:creationId xmlns:a16="http://schemas.microsoft.com/office/drawing/2014/main" id="{89173F61-7F52-8FBF-8CFC-1E3A484A393F}"/>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3877939" y="3315231"/>
          <a:ext cx="216000" cy="213802"/>
        </a:xfrm>
        <a:prstGeom prst="rect">
          <a:avLst/>
        </a:prstGeom>
      </xdr:spPr>
    </xdr:pic>
    <xdr:clientData/>
  </xdr:twoCellAnchor>
  <xdr:twoCellAnchor editAs="absolute">
    <xdr:from>
      <xdr:col>5</xdr:col>
      <xdr:colOff>123825</xdr:colOff>
      <xdr:row>22</xdr:row>
      <xdr:rowOff>85725</xdr:rowOff>
    </xdr:from>
    <xdr:to>
      <xdr:col>9</xdr:col>
      <xdr:colOff>398145</xdr:colOff>
      <xdr:row>35</xdr:row>
      <xdr:rowOff>27000</xdr:rowOff>
    </xdr:to>
    <xdr:sp macro="" textlink="">
      <xdr:nvSpPr>
        <xdr:cNvPr id="132" name="Rectangle: Rounded Corners 131">
          <a:extLst>
            <a:ext uri="{FF2B5EF4-FFF2-40B4-BE49-F238E27FC236}">
              <a16:creationId xmlns:a16="http://schemas.microsoft.com/office/drawing/2014/main" id="{8E92654C-C05B-4875-86CC-9C7DBA5660F7}"/>
            </a:ext>
          </a:extLst>
        </xdr:cNvPr>
        <xdr:cNvSpPr/>
      </xdr:nvSpPr>
      <xdr:spPr>
        <a:xfrm>
          <a:off x="3552825" y="4486275"/>
          <a:ext cx="3017520" cy="2541600"/>
        </a:xfrm>
        <a:prstGeom prst="roundRect">
          <a:avLst>
            <a:gd name="adj" fmla="val 7040"/>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5</xdr:col>
      <xdr:colOff>219075</xdr:colOff>
      <xdr:row>23</xdr:row>
      <xdr:rowOff>9525</xdr:rowOff>
    </xdr:from>
    <xdr:to>
      <xdr:col>7</xdr:col>
      <xdr:colOff>0</xdr:colOff>
      <xdr:row>25</xdr:row>
      <xdr:rowOff>85725</xdr:rowOff>
    </xdr:to>
    <xdr:sp macro="" textlink="">
      <xdr:nvSpPr>
        <xdr:cNvPr id="133" name="TextBox 132">
          <a:extLst>
            <a:ext uri="{FF2B5EF4-FFF2-40B4-BE49-F238E27FC236}">
              <a16:creationId xmlns:a16="http://schemas.microsoft.com/office/drawing/2014/main" id="{D5C7965B-4854-42DB-8845-339F9F7BE9E9}"/>
            </a:ext>
          </a:extLst>
        </xdr:cNvPr>
        <xdr:cNvSpPr txBox="1"/>
      </xdr:nvSpPr>
      <xdr:spPr>
        <a:xfrm>
          <a:off x="3648075" y="4610100"/>
          <a:ext cx="11525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050">
              <a:solidFill>
                <a:sysClr val="windowText" lastClr="000000"/>
              </a:solidFill>
              <a:latin typeface="Abadi" panose="020B0604020104020204" pitchFamily="34" charset="0"/>
              <a:cs typeface="Arial" panose="020B0604020202020204" pitchFamily="34" charset="0"/>
            </a:rPr>
            <a:t>Total Sales</a:t>
          </a:r>
          <a:endParaRPr lang="en-MY" sz="1050" baseline="0">
            <a:solidFill>
              <a:sysClr val="windowText" lastClr="000000"/>
            </a:solidFill>
            <a:latin typeface="Abadi" panose="020B0604020104020204" pitchFamily="34" charset="0"/>
            <a:cs typeface="Arial" panose="020B0604020202020204" pitchFamily="34" charset="0"/>
          </a:endParaRPr>
        </a:p>
        <a:p>
          <a:pPr algn="l"/>
          <a:r>
            <a:rPr lang="en-MY" sz="1200">
              <a:solidFill>
                <a:sysClr val="windowText" lastClr="000000"/>
              </a:solidFill>
              <a:latin typeface="Abadi" panose="020B0604020104020204" pitchFamily="34" charset="0"/>
              <a:cs typeface="Arial" panose="020B0604020202020204" pitchFamily="34" charset="0"/>
            </a:rPr>
            <a:t>by</a:t>
          </a:r>
          <a:r>
            <a:rPr lang="en-MY" sz="1200" baseline="0">
              <a:solidFill>
                <a:sysClr val="windowText" lastClr="000000"/>
              </a:solidFill>
              <a:latin typeface="Abadi" panose="020B0604020104020204" pitchFamily="34" charset="0"/>
              <a:cs typeface="Arial" panose="020B0604020202020204" pitchFamily="34" charset="0"/>
            </a:rPr>
            <a:t> Sales Team</a:t>
          </a:r>
          <a:endParaRPr lang="en-MY" sz="1600">
            <a:solidFill>
              <a:sysClr val="windowText" lastClr="000000"/>
            </a:solidFill>
            <a:latin typeface="Abadi" panose="020B0604020104020204" pitchFamily="34" charset="0"/>
            <a:cs typeface="Arial" panose="020B0604020202020204" pitchFamily="34" charset="0"/>
          </a:endParaRPr>
        </a:p>
      </xdr:txBody>
    </xdr:sp>
    <xdr:clientData/>
  </xdr:twoCellAnchor>
  <xdr:twoCellAnchor editAs="absolute">
    <xdr:from>
      <xdr:col>5</xdr:col>
      <xdr:colOff>133350</xdr:colOff>
      <xdr:row>25</xdr:row>
      <xdr:rowOff>76199</xdr:rowOff>
    </xdr:from>
    <xdr:to>
      <xdr:col>9</xdr:col>
      <xdr:colOff>371475</xdr:colOff>
      <xdr:row>34</xdr:row>
      <xdr:rowOff>171449</xdr:rowOff>
    </xdr:to>
    <xdr:graphicFrame macro="">
      <xdr:nvGraphicFramePr>
        <xdr:cNvPr id="134" name="Chart 133">
          <a:extLst>
            <a:ext uri="{FF2B5EF4-FFF2-40B4-BE49-F238E27FC236}">
              <a16:creationId xmlns:a16="http://schemas.microsoft.com/office/drawing/2014/main" id="{32DF7C05-DDE6-4701-8569-FF9BD2922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7</xdr:col>
      <xdr:colOff>285750</xdr:colOff>
      <xdr:row>23</xdr:row>
      <xdr:rowOff>9525</xdr:rowOff>
    </xdr:from>
    <xdr:to>
      <xdr:col>9</xdr:col>
      <xdr:colOff>405760</xdr:colOff>
      <xdr:row>26</xdr:row>
      <xdr:rowOff>66675</xdr:rowOff>
    </xdr:to>
    <xdr:grpSp>
      <xdr:nvGrpSpPr>
        <xdr:cNvPr id="140" name="Group 139">
          <a:extLst>
            <a:ext uri="{FF2B5EF4-FFF2-40B4-BE49-F238E27FC236}">
              <a16:creationId xmlns:a16="http://schemas.microsoft.com/office/drawing/2014/main" id="{8A3971C2-E63F-CBEB-60B3-FD3F86C7CF7C}"/>
            </a:ext>
          </a:extLst>
        </xdr:cNvPr>
        <xdr:cNvGrpSpPr/>
      </xdr:nvGrpSpPr>
      <xdr:grpSpPr>
        <a:xfrm>
          <a:off x="5086350" y="4610100"/>
          <a:ext cx="1491610" cy="657225"/>
          <a:chOff x="5376285" y="4552950"/>
          <a:chExt cx="1258825" cy="542925"/>
        </a:xfrm>
      </xdr:grpSpPr>
      <xdr:sp macro="" textlink="'Pivot Table'!CQ7">
        <xdr:nvSpPr>
          <xdr:cNvPr id="135" name="TextBox 134">
            <a:extLst>
              <a:ext uri="{FF2B5EF4-FFF2-40B4-BE49-F238E27FC236}">
                <a16:creationId xmlns:a16="http://schemas.microsoft.com/office/drawing/2014/main" id="{BB76F885-E661-4A2E-89C2-66889A4DA0A3}"/>
              </a:ext>
            </a:extLst>
          </xdr:cNvPr>
          <xdr:cNvSpPr txBox="1"/>
        </xdr:nvSpPr>
        <xdr:spPr>
          <a:xfrm>
            <a:off x="5447110" y="4552950"/>
            <a:ext cx="1188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F24BA9-1C20-4668-A144-A1CD12172DD4}" type="TxLink">
              <a:rPr lang="en-US" sz="1200" b="0" i="0" u="none" strike="noStrike">
                <a:solidFill>
                  <a:srgbClr val="000000"/>
                </a:solidFill>
                <a:latin typeface="Abadi" panose="020B0604020104020204" pitchFamily="34" charset="0"/>
                <a:ea typeface="Calibri"/>
                <a:cs typeface="Calibri"/>
              </a:rPr>
              <a:pPr algn="ctr"/>
              <a:t>Mohammed</a:t>
            </a:fld>
            <a:endParaRPr lang="en-MY" sz="1400">
              <a:solidFill>
                <a:schemeClr val="tx1">
                  <a:lumMod val="50000"/>
                  <a:lumOff val="50000"/>
                </a:schemeClr>
              </a:solidFill>
              <a:latin typeface="Abadi" panose="020B0604020104020204" pitchFamily="34" charset="0"/>
              <a:cs typeface="Arial" panose="020B0604020202020204" pitchFamily="34" charset="0"/>
            </a:endParaRPr>
          </a:p>
        </xdr:txBody>
      </xdr:sp>
      <xdr:sp macro="" textlink="'Pivot Table'!CR7">
        <xdr:nvSpPr>
          <xdr:cNvPr id="136" name="TextBox 135">
            <a:extLst>
              <a:ext uri="{FF2B5EF4-FFF2-40B4-BE49-F238E27FC236}">
                <a16:creationId xmlns:a16="http://schemas.microsoft.com/office/drawing/2014/main" id="{36E8C0DD-1265-4CE5-ACFA-3E5C36F47E6A}"/>
              </a:ext>
            </a:extLst>
          </xdr:cNvPr>
          <xdr:cNvSpPr txBox="1"/>
        </xdr:nvSpPr>
        <xdr:spPr>
          <a:xfrm>
            <a:off x="5447110" y="4719638"/>
            <a:ext cx="1188000" cy="233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AE95CE-27BF-46AE-8DD1-B2F29A42F108}" type="TxLink">
              <a:rPr lang="en-US" sz="1600" b="0" i="0" u="none" strike="noStrike">
                <a:solidFill>
                  <a:srgbClr val="000000"/>
                </a:solidFill>
                <a:latin typeface="Abadi" panose="020B0604020104020204" pitchFamily="34" charset="0"/>
                <a:ea typeface="Calibri"/>
                <a:cs typeface="Calibri"/>
              </a:rPr>
              <a:pPr algn="ctr"/>
              <a:t>5.4B</a:t>
            </a:fld>
            <a:endParaRPr lang="en-MY" sz="1600">
              <a:solidFill>
                <a:schemeClr val="tx1">
                  <a:lumMod val="50000"/>
                  <a:lumOff val="50000"/>
                </a:schemeClr>
              </a:solidFill>
              <a:latin typeface="Abadi" panose="020B0604020104020204" pitchFamily="34" charset="0"/>
              <a:cs typeface="Arial" panose="020B0604020202020204" pitchFamily="34" charset="0"/>
            </a:endParaRPr>
          </a:p>
        </xdr:txBody>
      </xdr:sp>
      <xdr:sp macro="" textlink="">
        <xdr:nvSpPr>
          <xdr:cNvPr id="137" name="TextBox 136">
            <a:extLst>
              <a:ext uri="{FF2B5EF4-FFF2-40B4-BE49-F238E27FC236}">
                <a16:creationId xmlns:a16="http://schemas.microsoft.com/office/drawing/2014/main" id="{EF36DBD3-C5CA-4B72-A714-54CE303D67EA}"/>
              </a:ext>
            </a:extLst>
          </xdr:cNvPr>
          <xdr:cNvSpPr txBox="1"/>
        </xdr:nvSpPr>
        <xdr:spPr>
          <a:xfrm>
            <a:off x="5447110" y="4905375"/>
            <a:ext cx="1188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700" b="0" i="0" u="none" strike="noStrike">
                <a:solidFill>
                  <a:schemeClr val="bg1">
                    <a:lumMod val="50000"/>
                  </a:schemeClr>
                </a:solidFill>
                <a:latin typeface="Abadi" panose="020B0604020104020204" pitchFamily="34" charset="0"/>
                <a:ea typeface="Calibri"/>
                <a:cs typeface="Arial" panose="020B0604020202020204" pitchFamily="34" charset="0"/>
              </a:rPr>
              <a:t>Top</a:t>
            </a:r>
            <a:r>
              <a:rPr lang="en-MY" sz="700" b="0" i="0" u="none" strike="noStrike" baseline="0">
                <a:solidFill>
                  <a:schemeClr val="bg1">
                    <a:lumMod val="50000"/>
                  </a:schemeClr>
                </a:solidFill>
                <a:latin typeface="Abadi" panose="020B0604020104020204" pitchFamily="34" charset="0"/>
                <a:ea typeface="Calibri"/>
                <a:cs typeface="Arial" panose="020B0604020202020204" pitchFamily="34" charset="0"/>
              </a:rPr>
              <a:t> selling sales team</a:t>
            </a:r>
            <a:endParaRPr lang="en-MY" sz="700" b="0" i="0" u="none" strike="noStrike">
              <a:solidFill>
                <a:schemeClr val="bg1">
                  <a:lumMod val="50000"/>
                </a:schemeClr>
              </a:solidFill>
              <a:latin typeface="Abadi" panose="020B0604020104020204" pitchFamily="34" charset="0"/>
              <a:ea typeface="Calibri"/>
              <a:cs typeface="Arial" panose="020B0604020202020204" pitchFamily="34" charset="0"/>
            </a:endParaRPr>
          </a:p>
        </xdr:txBody>
      </xdr:sp>
      <xdr:pic>
        <xdr:nvPicPr>
          <xdr:cNvPr id="139" name="Graphic 138" descr="Trophy with solid fill">
            <a:extLst>
              <a:ext uri="{FF2B5EF4-FFF2-40B4-BE49-F238E27FC236}">
                <a16:creationId xmlns:a16="http://schemas.microsoft.com/office/drawing/2014/main" id="{E91ABDBE-CB11-D207-003C-7A12D59E5931}"/>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5376285" y="4646543"/>
            <a:ext cx="323850" cy="323850"/>
          </a:xfrm>
          <a:prstGeom prst="rect">
            <a:avLst/>
          </a:prstGeom>
        </xdr:spPr>
      </xdr:pic>
    </xdr:grpSp>
    <xdr:clientData/>
  </xdr:twoCellAnchor>
  <xdr:twoCellAnchor editAs="absolute">
    <xdr:from>
      <xdr:col>9</xdr:col>
      <xdr:colOff>533400</xdr:colOff>
      <xdr:row>22</xdr:row>
      <xdr:rowOff>66674</xdr:rowOff>
    </xdr:from>
    <xdr:to>
      <xdr:col>16</xdr:col>
      <xdr:colOff>150495</xdr:colOff>
      <xdr:row>35</xdr:row>
      <xdr:rowOff>9524</xdr:rowOff>
    </xdr:to>
    <xdr:sp macro="" textlink="">
      <xdr:nvSpPr>
        <xdr:cNvPr id="141" name="Rectangle: Rounded Corners 140">
          <a:extLst>
            <a:ext uri="{FF2B5EF4-FFF2-40B4-BE49-F238E27FC236}">
              <a16:creationId xmlns:a16="http://schemas.microsoft.com/office/drawing/2014/main" id="{72C23C7A-7091-4BA6-9CDF-AD2F380ADCF8}"/>
            </a:ext>
          </a:extLst>
        </xdr:cNvPr>
        <xdr:cNvSpPr/>
      </xdr:nvSpPr>
      <xdr:spPr>
        <a:xfrm>
          <a:off x="6705600" y="4467224"/>
          <a:ext cx="4417695" cy="2543175"/>
        </a:xfrm>
        <a:prstGeom prst="roundRect">
          <a:avLst>
            <a:gd name="adj" fmla="val 7042"/>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9</xdr:col>
      <xdr:colOff>666750</xdr:colOff>
      <xdr:row>22</xdr:row>
      <xdr:rowOff>171450</xdr:rowOff>
    </xdr:from>
    <xdr:to>
      <xdr:col>11</xdr:col>
      <xdr:colOff>447675</xdr:colOff>
      <xdr:row>25</xdr:row>
      <xdr:rowOff>0</xdr:rowOff>
    </xdr:to>
    <xdr:sp macro="" textlink="">
      <xdr:nvSpPr>
        <xdr:cNvPr id="142" name="TextBox 141">
          <a:extLst>
            <a:ext uri="{FF2B5EF4-FFF2-40B4-BE49-F238E27FC236}">
              <a16:creationId xmlns:a16="http://schemas.microsoft.com/office/drawing/2014/main" id="{AF723781-6A8A-474F-92C4-BEB90D17D8CD}"/>
            </a:ext>
          </a:extLst>
        </xdr:cNvPr>
        <xdr:cNvSpPr txBox="1"/>
      </xdr:nvSpPr>
      <xdr:spPr>
        <a:xfrm>
          <a:off x="6838950" y="4572000"/>
          <a:ext cx="11525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ysClr val="windowText" lastClr="000000"/>
              </a:solidFill>
              <a:latin typeface="Abadi" panose="020B0604020104020204" pitchFamily="34" charset="0"/>
              <a:cs typeface="Arial" panose="020B0604020202020204" pitchFamily="34" charset="0"/>
            </a:rPr>
            <a:t>Consultant</a:t>
          </a:r>
          <a:endParaRPr lang="en-MY" sz="1200" baseline="0">
            <a:solidFill>
              <a:sysClr val="windowText" lastClr="000000"/>
            </a:solidFill>
            <a:latin typeface="Abadi" panose="020B0604020104020204" pitchFamily="34" charset="0"/>
            <a:cs typeface="Arial" panose="020B0604020202020204" pitchFamily="34" charset="0"/>
          </a:endParaRPr>
        </a:p>
        <a:p>
          <a:pPr algn="l"/>
          <a:r>
            <a:rPr lang="en-MY" sz="1000">
              <a:solidFill>
                <a:schemeClr val="bg1">
                  <a:lumMod val="50000"/>
                </a:schemeClr>
              </a:solidFill>
              <a:latin typeface="Abadi" panose="020B0604020104020204" pitchFamily="34" charset="0"/>
              <a:cs typeface="Arial" panose="020B0604020202020204" pitchFamily="34" charset="0"/>
            </a:rPr>
            <a:t>by</a:t>
          </a:r>
          <a:r>
            <a:rPr lang="en-MY" sz="1000" baseline="0">
              <a:solidFill>
                <a:schemeClr val="bg1">
                  <a:lumMod val="50000"/>
                </a:schemeClr>
              </a:solidFill>
              <a:latin typeface="Abadi" panose="020B0604020104020204" pitchFamily="34" charset="0"/>
              <a:cs typeface="Arial" panose="020B0604020202020204" pitchFamily="34" charset="0"/>
            </a:rPr>
            <a:t> Total Sales</a:t>
          </a:r>
          <a:endParaRPr lang="en-MY" sz="11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9</xdr:col>
      <xdr:colOff>476251</xdr:colOff>
      <xdr:row>26</xdr:row>
      <xdr:rowOff>123825</xdr:rowOff>
    </xdr:from>
    <xdr:to>
      <xdr:col>16</xdr:col>
      <xdr:colOff>190501</xdr:colOff>
      <xdr:row>35</xdr:row>
      <xdr:rowOff>85725</xdr:rowOff>
    </xdr:to>
    <xdr:graphicFrame macro="">
      <xdr:nvGraphicFramePr>
        <xdr:cNvPr id="143" name="Chart 142">
          <a:extLst>
            <a:ext uri="{FF2B5EF4-FFF2-40B4-BE49-F238E27FC236}">
              <a16:creationId xmlns:a16="http://schemas.microsoft.com/office/drawing/2014/main" id="{B8EBD1B9-FF5F-42CE-85B7-CD4F025EE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13</xdr:col>
      <xdr:colOff>609598</xdr:colOff>
      <xdr:row>22</xdr:row>
      <xdr:rowOff>180975</xdr:rowOff>
    </xdr:from>
    <xdr:to>
      <xdr:col>16</xdr:col>
      <xdr:colOff>43810</xdr:colOff>
      <xdr:row>26</xdr:row>
      <xdr:rowOff>38100</xdr:rowOff>
    </xdr:to>
    <xdr:grpSp>
      <xdr:nvGrpSpPr>
        <xdr:cNvPr id="144" name="Group 143">
          <a:extLst>
            <a:ext uri="{FF2B5EF4-FFF2-40B4-BE49-F238E27FC236}">
              <a16:creationId xmlns:a16="http://schemas.microsoft.com/office/drawing/2014/main" id="{1C81F2E2-B63A-486C-A809-0EDA30A97E1D}"/>
            </a:ext>
          </a:extLst>
        </xdr:cNvPr>
        <xdr:cNvGrpSpPr/>
      </xdr:nvGrpSpPr>
      <xdr:grpSpPr>
        <a:xfrm>
          <a:off x="9524998" y="4581525"/>
          <a:ext cx="1491612" cy="657225"/>
          <a:chOff x="5376285" y="4552950"/>
          <a:chExt cx="1258827" cy="542925"/>
        </a:xfrm>
      </xdr:grpSpPr>
      <xdr:sp macro="" textlink="'Pivot Table'!DB7">
        <xdr:nvSpPr>
          <xdr:cNvPr id="145" name="TextBox 144">
            <a:extLst>
              <a:ext uri="{FF2B5EF4-FFF2-40B4-BE49-F238E27FC236}">
                <a16:creationId xmlns:a16="http://schemas.microsoft.com/office/drawing/2014/main" id="{B2F79F17-481C-DAE8-7DD5-5388FCA1B5A4}"/>
              </a:ext>
            </a:extLst>
          </xdr:cNvPr>
          <xdr:cNvSpPr txBox="1"/>
        </xdr:nvSpPr>
        <xdr:spPr>
          <a:xfrm>
            <a:off x="5447110" y="4552950"/>
            <a:ext cx="1188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CF1884-1ACB-4E0D-A0D6-BF568125DF96}" type="TxLink">
              <a:rPr lang="en-US" sz="1200" b="0" i="0" u="none" strike="noStrike">
                <a:solidFill>
                  <a:srgbClr val="000000"/>
                </a:solidFill>
                <a:latin typeface="Abadi" panose="020B0604020104020204" pitchFamily="34" charset="0"/>
                <a:ea typeface="Calibri"/>
                <a:cs typeface="Calibri"/>
              </a:rPr>
              <a:pPr marL="0" indent="0" algn="ctr"/>
              <a:t>Mohmed</a:t>
            </a:fld>
            <a:endParaRPr lang="en-MY" sz="1200" b="0" i="0" u="none" strike="noStrike">
              <a:solidFill>
                <a:srgbClr val="000000"/>
              </a:solidFill>
              <a:latin typeface="Abadi" panose="020B0604020104020204" pitchFamily="34" charset="0"/>
              <a:ea typeface="Calibri"/>
              <a:cs typeface="Calibri"/>
            </a:endParaRPr>
          </a:p>
        </xdr:txBody>
      </xdr:sp>
      <xdr:sp macro="" textlink="'Pivot Table'!DC7">
        <xdr:nvSpPr>
          <xdr:cNvPr id="146" name="TextBox 145">
            <a:extLst>
              <a:ext uri="{FF2B5EF4-FFF2-40B4-BE49-F238E27FC236}">
                <a16:creationId xmlns:a16="http://schemas.microsoft.com/office/drawing/2014/main" id="{79B45254-9DA2-E46B-8CB9-245BC3DA20CB}"/>
              </a:ext>
            </a:extLst>
          </xdr:cNvPr>
          <xdr:cNvSpPr txBox="1"/>
        </xdr:nvSpPr>
        <xdr:spPr>
          <a:xfrm>
            <a:off x="5447110" y="4719638"/>
            <a:ext cx="1188000" cy="233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9683C7-C635-4951-8A59-D9035D35D726}" type="TxLink">
              <a:rPr lang="en-US" sz="1600" b="0" i="0" u="none" strike="noStrike">
                <a:solidFill>
                  <a:srgbClr val="000000"/>
                </a:solidFill>
                <a:latin typeface="Abadi" panose="020B0604020104020204" pitchFamily="34" charset="0"/>
                <a:ea typeface="Calibri"/>
                <a:cs typeface="Calibri"/>
              </a:rPr>
              <a:pPr marL="0" indent="0" algn="ctr"/>
              <a:t>1.7B</a:t>
            </a:fld>
            <a:endParaRPr lang="en-MY" sz="1600" b="0" i="0" u="none" strike="noStrike">
              <a:solidFill>
                <a:srgbClr val="000000"/>
              </a:solidFill>
              <a:latin typeface="Abadi" panose="020B0604020104020204" pitchFamily="34" charset="0"/>
              <a:ea typeface="Calibri"/>
              <a:cs typeface="Calibri"/>
            </a:endParaRPr>
          </a:p>
        </xdr:txBody>
      </xdr:sp>
      <xdr:sp macro="" textlink="">
        <xdr:nvSpPr>
          <xdr:cNvPr id="147" name="TextBox 146">
            <a:extLst>
              <a:ext uri="{FF2B5EF4-FFF2-40B4-BE49-F238E27FC236}">
                <a16:creationId xmlns:a16="http://schemas.microsoft.com/office/drawing/2014/main" id="{590F2541-2815-5034-705F-66F7989648ED}"/>
              </a:ext>
            </a:extLst>
          </xdr:cNvPr>
          <xdr:cNvSpPr txBox="1"/>
        </xdr:nvSpPr>
        <xdr:spPr>
          <a:xfrm>
            <a:off x="5447112" y="4905375"/>
            <a:ext cx="1188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700" b="0" i="0" u="none" strike="noStrike">
                <a:solidFill>
                  <a:schemeClr val="bg1">
                    <a:lumMod val="50000"/>
                  </a:schemeClr>
                </a:solidFill>
                <a:latin typeface="Abadi" panose="020B0604020104020204" pitchFamily="34" charset="0"/>
                <a:ea typeface="Calibri"/>
                <a:cs typeface="Arial" panose="020B0604020202020204" pitchFamily="34" charset="0"/>
              </a:rPr>
              <a:t>Top</a:t>
            </a:r>
            <a:r>
              <a:rPr lang="en-MY" sz="700" b="0" i="0" u="none" strike="noStrike" baseline="0">
                <a:solidFill>
                  <a:schemeClr val="bg1">
                    <a:lumMod val="50000"/>
                  </a:schemeClr>
                </a:solidFill>
                <a:latin typeface="Abadi" panose="020B0604020104020204" pitchFamily="34" charset="0"/>
                <a:ea typeface="Calibri"/>
                <a:cs typeface="Arial" panose="020B0604020202020204" pitchFamily="34" charset="0"/>
              </a:rPr>
              <a:t> selling sales team</a:t>
            </a:r>
            <a:endParaRPr lang="en-MY" sz="700" b="0" i="0" u="none" strike="noStrike">
              <a:solidFill>
                <a:schemeClr val="bg1">
                  <a:lumMod val="50000"/>
                </a:schemeClr>
              </a:solidFill>
              <a:latin typeface="Abadi" panose="020B0604020104020204" pitchFamily="34" charset="0"/>
              <a:ea typeface="Calibri"/>
              <a:cs typeface="Arial" panose="020B0604020202020204" pitchFamily="34" charset="0"/>
            </a:endParaRPr>
          </a:p>
        </xdr:txBody>
      </xdr:sp>
      <xdr:pic>
        <xdr:nvPicPr>
          <xdr:cNvPr id="148" name="Graphic 147" descr="Trophy with solid fill">
            <a:extLst>
              <a:ext uri="{FF2B5EF4-FFF2-40B4-BE49-F238E27FC236}">
                <a16:creationId xmlns:a16="http://schemas.microsoft.com/office/drawing/2014/main" id="{D2AF690D-3A57-7997-FAF8-2FBCA560E28A}"/>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5376285" y="4646543"/>
            <a:ext cx="323850" cy="323850"/>
          </a:xfrm>
          <a:prstGeom prst="rect">
            <a:avLst/>
          </a:prstGeom>
        </xdr:spPr>
      </xdr:pic>
    </xdr:grpSp>
    <xdr:clientData/>
  </xdr:twoCellAnchor>
  <xdr:twoCellAnchor editAs="absolute">
    <xdr:from>
      <xdr:col>0</xdr:col>
      <xdr:colOff>142875</xdr:colOff>
      <xdr:row>11</xdr:row>
      <xdr:rowOff>152400</xdr:rowOff>
    </xdr:from>
    <xdr:to>
      <xdr:col>5</xdr:col>
      <xdr:colOff>28575</xdr:colOff>
      <xdr:row>32</xdr:row>
      <xdr:rowOff>47625</xdr:rowOff>
    </xdr:to>
    <xdr:sp macro="" textlink="">
      <xdr:nvSpPr>
        <xdr:cNvPr id="149" name="Rectangle: Rounded Corners 148">
          <a:extLst>
            <a:ext uri="{FF2B5EF4-FFF2-40B4-BE49-F238E27FC236}">
              <a16:creationId xmlns:a16="http://schemas.microsoft.com/office/drawing/2014/main" id="{F650C84A-CFBA-4286-852F-6B03780D4085}"/>
            </a:ext>
          </a:extLst>
        </xdr:cNvPr>
        <xdr:cNvSpPr/>
      </xdr:nvSpPr>
      <xdr:spPr>
        <a:xfrm>
          <a:off x="142875" y="2352675"/>
          <a:ext cx="3314700" cy="4095750"/>
        </a:xfrm>
        <a:prstGeom prst="roundRect">
          <a:avLst>
            <a:gd name="adj" fmla="val 7197"/>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0</xdr:col>
      <xdr:colOff>257175</xdr:colOff>
      <xdr:row>12</xdr:row>
      <xdr:rowOff>57150</xdr:rowOff>
    </xdr:from>
    <xdr:to>
      <xdr:col>2</xdr:col>
      <xdr:colOff>552450</xdr:colOff>
      <xdr:row>13</xdr:row>
      <xdr:rowOff>133350</xdr:rowOff>
    </xdr:to>
    <xdr:sp macro="" textlink="">
      <xdr:nvSpPr>
        <xdr:cNvPr id="150" name="TextBox 149">
          <a:extLst>
            <a:ext uri="{FF2B5EF4-FFF2-40B4-BE49-F238E27FC236}">
              <a16:creationId xmlns:a16="http://schemas.microsoft.com/office/drawing/2014/main" id="{FD928229-187F-4F2F-992D-4F02751533BB}"/>
            </a:ext>
          </a:extLst>
        </xdr:cNvPr>
        <xdr:cNvSpPr txBox="1"/>
      </xdr:nvSpPr>
      <xdr:spPr>
        <a:xfrm>
          <a:off x="257175" y="2457450"/>
          <a:ext cx="1666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ysClr val="windowText" lastClr="000000"/>
              </a:solidFill>
              <a:latin typeface="Abadi" panose="020B0604020104020204" pitchFamily="34" charset="0"/>
              <a:cs typeface="Arial" panose="020B0604020202020204" pitchFamily="34" charset="0"/>
            </a:rPr>
            <a:t>Adversiting Channel</a:t>
          </a:r>
          <a:endParaRPr lang="en-MY" sz="2000">
            <a:solidFill>
              <a:sysClr val="windowText" lastClr="000000"/>
            </a:solidFill>
            <a:latin typeface="Abadi" panose="020B0604020104020204" pitchFamily="34" charset="0"/>
            <a:cs typeface="Arial" panose="020B0604020202020204" pitchFamily="34" charset="0"/>
          </a:endParaRPr>
        </a:p>
      </xdr:txBody>
    </xdr:sp>
    <xdr:clientData/>
  </xdr:twoCellAnchor>
  <xdr:twoCellAnchor editAs="absolute">
    <xdr:from>
      <xdr:col>0</xdr:col>
      <xdr:colOff>152400</xdr:colOff>
      <xdr:row>13</xdr:row>
      <xdr:rowOff>57150</xdr:rowOff>
    </xdr:from>
    <xdr:to>
      <xdr:col>5</xdr:col>
      <xdr:colOff>28576</xdr:colOff>
      <xdr:row>25</xdr:row>
      <xdr:rowOff>152400</xdr:rowOff>
    </xdr:to>
    <xdr:graphicFrame macro="">
      <xdr:nvGraphicFramePr>
        <xdr:cNvPr id="151" name="Chart 150">
          <a:extLst>
            <a:ext uri="{FF2B5EF4-FFF2-40B4-BE49-F238E27FC236}">
              <a16:creationId xmlns:a16="http://schemas.microsoft.com/office/drawing/2014/main" id="{224D38D7-BE4A-477F-AECD-A42B6FF26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absolute">
    <xdr:from>
      <xdr:col>1</xdr:col>
      <xdr:colOff>602456</xdr:colOff>
      <xdr:row>18</xdr:row>
      <xdr:rowOff>151666</xdr:rowOff>
    </xdr:from>
    <xdr:to>
      <xdr:col>3</xdr:col>
      <xdr:colOff>269080</xdr:colOff>
      <xdr:row>19</xdr:row>
      <xdr:rowOff>151666</xdr:rowOff>
    </xdr:to>
    <xdr:sp macro="" textlink="">
      <xdr:nvSpPr>
        <xdr:cNvPr id="152" name="TextBox 151">
          <a:extLst>
            <a:ext uri="{FF2B5EF4-FFF2-40B4-BE49-F238E27FC236}">
              <a16:creationId xmlns:a16="http://schemas.microsoft.com/office/drawing/2014/main" id="{9AEF136E-C5B7-4F0E-AE25-5C532D09747B}"/>
            </a:ext>
          </a:extLst>
        </xdr:cNvPr>
        <xdr:cNvSpPr txBox="1"/>
      </xdr:nvSpPr>
      <xdr:spPr>
        <a:xfrm>
          <a:off x="1288256" y="3752116"/>
          <a:ext cx="1038224"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
              <a:solidFill>
                <a:schemeClr val="bg1">
                  <a:lumMod val="50000"/>
                </a:schemeClr>
              </a:solidFill>
              <a:latin typeface="Abadi" panose="020B0604020104020204" pitchFamily="34" charset="0"/>
              <a:cs typeface="Arial" panose="020B0604020202020204" pitchFamily="34" charset="0"/>
            </a:rPr>
            <a:t>Paid Advertisement</a:t>
          </a:r>
          <a:endParaRPr lang="en-MY" sz="11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1</xdr:col>
      <xdr:colOff>519112</xdr:colOff>
      <xdr:row>19</xdr:row>
      <xdr:rowOff>106240</xdr:rowOff>
    </xdr:from>
    <xdr:to>
      <xdr:col>3</xdr:col>
      <xdr:colOff>352425</xdr:colOff>
      <xdr:row>21</xdr:row>
      <xdr:rowOff>46892</xdr:rowOff>
    </xdr:to>
    <xdr:sp macro="" textlink="'Pivot Table'!DS8">
      <xdr:nvSpPr>
        <xdr:cNvPr id="153" name="TextBox 152">
          <a:extLst>
            <a:ext uri="{FF2B5EF4-FFF2-40B4-BE49-F238E27FC236}">
              <a16:creationId xmlns:a16="http://schemas.microsoft.com/office/drawing/2014/main" id="{3C901491-677C-4291-B8CC-5815306B3495}"/>
            </a:ext>
          </a:extLst>
        </xdr:cNvPr>
        <xdr:cNvSpPr txBox="1"/>
      </xdr:nvSpPr>
      <xdr:spPr>
        <a:xfrm>
          <a:off x="1204912" y="3906715"/>
          <a:ext cx="1204913" cy="34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595713-EFC8-444E-9047-B3449780DC80}" type="TxLink">
            <a:rPr lang="en-US" sz="2400" b="0" i="0" u="none" strike="noStrike">
              <a:solidFill>
                <a:srgbClr val="000000"/>
              </a:solidFill>
              <a:latin typeface="Calibri"/>
              <a:ea typeface="Calibri"/>
              <a:cs typeface="Calibri"/>
            </a:rPr>
            <a:pPr algn="ctr"/>
            <a:t>16.0B</a:t>
          </a:fld>
          <a:endParaRPr lang="en-MY" sz="20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2</xdr:col>
      <xdr:colOff>276192</xdr:colOff>
      <xdr:row>17</xdr:row>
      <xdr:rowOff>47624</xdr:rowOff>
    </xdr:from>
    <xdr:to>
      <xdr:col>2</xdr:col>
      <xdr:colOff>595345</xdr:colOff>
      <xdr:row>18</xdr:row>
      <xdr:rowOff>168518</xdr:rowOff>
    </xdr:to>
    <xdr:pic>
      <xdr:nvPicPr>
        <xdr:cNvPr id="155" name="Graphic 154" descr="Megaphone with solid fill">
          <a:extLst>
            <a:ext uri="{FF2B5EF4-FFF2-40B4-BE49-F238E27FC236}">
              <a16:creationId xmlns:a16="http://schemas.microsoft.com/office/drawing/2014/main" id="{A5173D41-845C-84D7-DA30-13E228EAE199}"/>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1647792" y="3448049"/>
          <a:ext cx="319153" cy="320919"/>
        </a:xfrm>
        <a:prstGeom prst="rect">
          <a:avLst/>
        </a:prstGeom>
      </xdr:spPr>
    </xdr:pic>
    <xdr:clientData/>
  </xdr:twoCellAnchor>
  <xdr:twoCellAnchor editAs="absolute">
    <xdr:from>
      <xdr:col>0</xdr:col>
      <xdr:colOff>266701</xdr:colOff>
      <xdr:row>24</xdr:row>
      <xdr:rowOff>161925</xdr:rowOff>
    </xdr:from>
    <xdr:to>
      <xdr:col>2</xdr:col>
      <xdr:colOff>542925</xdr:colOff>
      <xdr:row>27</xdr:row>
      <xdr:rowOff>85724</xdr:rowOff>
    </xdr:to>
    <xdr:grpSp>
      <xdr:nvGrpSpPr>
        <xdr:cNvPr id="158" name="Group 157">
          <a:extLst>
            <a:ext uri="{FF2B5EF4-FFF2-40B4-BE49-F238E27FC236}">
              <a16:creationId xmlns:a16="http://schemas.microsoft.com/office/drawing/2014/main" id="{A8ACD40B-889E-321A-8766-8B5BB3DC5A41}"/>
            </a:ext>
          </a:extLst>
        </xdr:cNvPr>
        <xdr:cNvGrpSpPr/>
      </xdr:nvGrpSpPr>
      <xdr:grpSpPr>
        <a:xfrm>
          <a:off x="266701" y="4962525"/>
          <a:ext cx="1647824" cy="523874"/>
          <a:chOff x="161926" y="5048250"/>
          <a:chExt cx="1647824" cy="523874"/>
        </a:xfrm>
      </xdr:grpSpPr>
      <xdr:sp macro="" textlink="'Pivot Table'!DL7">
        <xdr:nvSpPr>
          <xdr:cNvPr id="156" name="TextBox 155">
            <a:extLst>
              <a:ext uri="{FF2B5EF4-FFF2-40B4-BE49-F238E27FC236}">
                <a16:creationId xmlns:a16="http://schemas.microsoft.com/office/drawing/2014/main" id="{3D8C78AF-96CF-4C4E-A781-3B9EFEC8CD93}"/>
              </a:ext>
            </a:extLst>
          </xdr:cNvPr>
          <xdr:cNvSpPr txBox="1"/>
        </xdr:nvSpPr>
        <xdr:spPr>
          <a:xfrm>
            <a:off x="161926" y="5048250"/>
            <a:ext cx="1647824"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ED89CA7-D75D-4F63-B026-BFAABF3C26DC}" type="TxLink">
              <a:rPr lang="en-US" sz="1100" b="0" i="0" u="none" strike="noStrike">
                <a:solidFill>
                  <a:schemeClr val="tx1">
                    <a:lumMod val="50000"/>
                    <a:lumOff val="50000"/>
                  </a:schemeClr>
                </a:solidFill>
                <a:latin typeface="Abadi" panose="020B0604020104020204" pitchFamily="34" charset="0"/>
                <a:ea typeface="Calibri"/>
                <a:cs typeface="Calibri"/>
              </a:rPr>
              <a:pPr algn="l"/>
              <a:t>Youtube Channel</a:t>
            </a:fld>
            <a:endParaRPr lang="en-US" sz="1100" b="0">
              <a:solidFill>
                <a:schemeClr val="tx1">
                  <a:lumMod val="50000"/>
                  <a:lumOff val="50000"/>
                </a:schemeClr>
              </a:solidFill>
              <a:latin typeface="Abadi" panose="020B0604020104020204" pitchFamily="34" charset="0"/>
            </a:endParaRPr>
          </a:p>
        </xdr:txBody>
      </xdr:sp>
      <xdr:sp macro="" textlink="'Pivot Table'!DL8">
        <xdr:nvSpPr>
          <xdr:cNvPr id="157" name="TextBox 156">
            <a:extLst>
              <a:ext uri="{FF2B5EF4-FFF2-40B4-BE49-F238E27FC236}">
                <a16:creationId xmlns:a16="http://schemas.microsoft.com/office/drawing/2014/main" id="{7E5FA8F0-0F15-44D4-8887-B99E50A009E9}"/>
              </a:ext>
            </a:extLst>
          </xdr:cNvPr>
          <xdr:cNvSpPr txBox="1"/>
        </xdr:nvSpPr>
        <xdr:spPr>
          <a:xfrm>
            <a:off x="161926" y="5381625"/>
            <a:ext cx="1209674"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1F640F7-999F-4CD7-8205-78552734D814}" type="TxLink">
              <a:rPr lang="en-US" sz="1100" b="0" i="0" u="none" strike="noStrike">
                <a:solidFill>
                  <a:schemeClr val="tx1">
                    <a:lumMod val="50000"/>
                    <a:lumOff val="50000"/>
                  </a:schemeClr>
                </a:solidFill>
                <a:latin typeface="Abadi" panose="020B0604020104020204" pitchFamily="34" charset="0"/>
                <a:ea typeface="Calibri"/>
                <a:cs typeface="Calibri"/>
              </a:rPr>
              <a:pPr algn="l"/>
              <a:t>806.0M</a:t>
            </a:fld>
            <a:endParaRPr lang="en-US" sz="1100" b="0">
              <a:solidFill>
                <a:schemeClr val="tx1">
                  <a:lumMod val="50000"/>
                  <a:lumOff val="50000"/>
                </a:schemeClr>
              </a:solidFill>
              <a:latin typeface="Abadi" panose="020B0604020104020204" pitchFamily="34" charset="0"/>
            </a:endParaRPr>
          </a:p>
        </xdr:txBody>
      </xdr:sp>
    </xdr:grpSp>
    <xdr:clientData/>
  </xdr:twoCellAnchor>
  <xdr:twoCellAnchor editAs="absolute">
    <xdr:from>
      <xdr:col>0</xdr:col>
      <xdr:colOff>266701</xdr:colOff>
      <xdr:row>27</xdr:row>
      <xdr:rowOff>9525</xdr:rowOff>
    </xdr:from>
    <xdr:to>
      <xdr:col>2</xdr:col>
      <xdr:colOff>542925</xdr:colOff>
      <xdr:row>29</xdr:row>
      <xdr:rowOff>133349</xdr:rowOff>
    </xdr:to>
    <xdr:grpSp>
      <xdr:nvGrpSpPr>
        <xdr:cNvPr id="159" name="Group 158">
          <a:extLst>
            <a:ext uri="{FF2B5EF4-FFF2-40B4-BE49-F238E27FC236}">
              <a16:creationId xmlns:a16="http://schemas.microsoft.com/office/drawing/2014/main" id="{3E22B845-BF8C-4963-A718-EE70380C4B16}"/>
            </a:ext>
          </a:extLst>
        </xdr:cNvPr>
        <xdr:cNvGrpSpPr/>
      </xdr:nvGrpSpPr>
      <xdr:grpSpPr>
        <a:xfrm>
          <a:off x="266701" y="5410200"/>
          <a:ext cx="1647824" cy="523874"/>
          <a:chOff x="161926" y="5048250"/>
          <a:chExt cx="1647824" cy="523874"/>
        </a:xfrm>
      </xdr:grpSpPr>
      <xdr:sp macro="" textlink="'Pivot Table'!DM7">
        <xdr:nvSpPr>
          <xdr:cNvPr id="160" name="TextBox 159">
            <a:extLst>
              <a:ext uri="{FF2B5EF4-FFF2-40B4-BE49-F238E27FC236}">
                <a16:creationId xmlns:a16="http://schemas.microsoft.com/office/drawing/2014/main" id="{56715D42-2644-235E-5D76-1EBC6D2D9CC9}"/>
              </a:ext>
            </a:extLst>
          </xdr:cNvPr>
          <xdr:cNvSpPr txBox="1"/>
        </xdr:nvSpPr>
        <xdr:spPr>
          <a:xfrm>
            <a:off x="161926" y="5048250"/>
            <a:ext cx="1647824"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7628F47-06E7-44B2-B24B-0EC4A20DEA60}"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Google Ad</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sp macro="" textlink="'Pivot Table'!DM8">
        <xdr:nvSpPr>
          <xdr:cNvPr id="161" name="TextBox 160">
            <a:extLst>
              <a:ext uri="{FF2B5EF4-FFF2-40B4-BE49-F238E27FC236}">
                <a16:creationId xmlns:a16="http://schemas.microsoft.com/office/drawing/2014/main" id="{669ACE7A-3A1A-8DFC-43BF-C3694427ECD6}"/>
              </a:ext>
            </a:extLst>
          </xdr:cNvPr>
          <xdr:cNvSpPr txBox="1"/>
        </xdr:nvSpPr>
        <xdr:spPr>
          <a:xfrm>
            <a:off x="161926" y="5381625"/>
            <a:ext cx="1209674"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19CC091-7B71-4A40-8644-F802AB2015A2}"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1.8B</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grpSp>
    <xdr:clientData/>
  </xdr:twoCellAnchor>
  <xdr:twoCellAnchor editAs="absolute">
    <xdr:from>
      <xdr:col>0</xdr:col>
      <xdr:colOff>266701</xdr:colOff>
      <xdr:row>29</xdr:row>
      <xdr:rowOff>57150</xdr:rowOff>
    </xdr:from>
    <xdr:to>
      <xdr:col>2</xdr:col>
      <xdr:colOff>542925</xdr:colOff>
      <xdr:row>31</xdr:row>
      <xdr:rowOff>180974</xdr:rowOff>
    </xdr:to>
    <xdr:grpSp>
      <xdr:nvGrpSpPr>
        <xdr:cNvPr id="162" name="Group 161">
          <a:extLst>
            <a:ext uri="{FF2B5EF4-FFF2-40B4-BE49-F238E27FC236}">
              <a16:creationId xmlns:a16="http://schemas.microsoft.com/office/drawing/2014/main" id="{72B3AE70-EB35-497C-AF61-B5E3D0E41A62}"/>
            </a:ext>
          </a:extLst>
        </xdr:cNvPr>
        <xdr:cNvGrpSpPr/>
      </xdr:nvGrpSpPr>
      <xdr:grpSpPr>
        <a:xfrm>
          <a:off x="266701" y="5857875"/>
          <a:ext cx="1647824" cy="523874"/>
          <a:chOff x="161926" y="5048250"/>
          <a:chExt cx="1647824" cy="523874"/>
        </a:xfrm>
      </xdr:grpSpPr>
      <xdr:sp macro="" textlink="'Pivot Table'!DN7">
        <xdr:nvSpPr>
          <xdr:cNvPr id="163" name="TextBox 162">
            <a:extLst>
              <a:ext uri="{FF2B5EF4-FFF2-40B4-BE49-F238E27FC236}">
                <a16:creationId xmlns:a16="http://schemas.microsoft.com/office/drawing/2014/main" id="{E71F6A6B-14D8-F656-98F4-5A5C6463D0FB}"/>
              </a:ext>
            </a:extLst>
          </xdr:cNvPr>
          <xdr:cNvSpPr txBox="1"/>
        </xdr:nvSpPr>
        <xdr:spPr>
          <a:xfrm>
            <a:off x="161926" y="5048250"/>
            <a:ext cx="1647824"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BFFDA94-2198-4F97-A268-D9210A0D5E26}"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WhatsApp</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sp macro="" textlink="'Pivot Table'!DN8">
        <xdr:nvSpPr>
          <xdr:cNvPr id="164" name="TextBox 163">
            <a:extLst>
              <a:ext uri="{FF2B5EF4-FFF2-40B4-BE49-F238E27FC236}">
                <a16:creationId xmlns:a16="http://schemas.microsoft.com/office/drawing/2014/main" id="{F27A3E2C-EEE7-8DC0-2AC0-35745BA75C7A}"/>
              </a:ext>
            </a:extLst>
          </xdr:cNvPr>
          <xdr:cNvSpPr txBox="1"/>
        </xdr:nvSpPr>
        <xdr:spPr>
          <a:xfrm>
            <a:off x="161926" y="5381625"/>
            <a:ext cx="1209674"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61CDD1-DFBA-4DFB-B3D3-C63DF25ECB31}"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2.5B</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grpSp>
    <xdr:clientData/>
  </xdr:twoCellAnchor>
  <xdr:twoCellAnchor editAs="absolute">
    <xdr:from>
      <xdr:col>2</xdr:col>
      <xdr:colOff>600076</xdr:colOff>
      <xdr:row>24</xdr:row>
      <xdr:rowOff>161925</xdr:rowOff>
    </xdr:from>
    <xdr:to>
      <xdr:col>5</xdr:col>
      <xdr:colOff>190500</xdr:colOff>
      <xdr:row>27</xdr:row>
      <xdr:rowOff>85724</xdr:rowOff>
    </xdr:to>
    <xdr:grpSp>
      <xdr:nvGrpSpPr>
        <xdr:cNvPr id="165" name="Group 164">
          <a:extLst>
            <a:ext uri="{FF2B5EF4-FFF2-40B4-BE49-F238E27FC236}">
              <a16:creationId xmlns:a16="http://schemas.microsoft.com/office/drawing/2014/main" id="{B7859B69-7A52-4A03-A527-E8F6DA5E0996}"/>
            </a:ext>
          </a:extLst>
        </xdr:cNvPr>
        <xdr:cNvGrpSpPr/>
      </xdr:nvGrpSpPr>
      <xdr:grpSpPr>
        <a:xfrm>
          <a:off x="1971676" y="4962525"/>
          <a:ext cx="1647824" cy="523874"/>
          <a:chOff x="161926" y="5048250"/>
          <a:chExt cx="1647824" cy="523874"/>
        </a:xfrm>
      </xdr:grpSpPr>
      <xdr:sp macro="" textlink="'Pivot Table'!DO7">
        <xdr:nvSpPr>
          <xdr:cNvPr id="166" name="TextBox 165">
            <a:extLst>
              <a:ext uri="{FF2B5EF4-FFF2-40B4-BE49-F238E27FC236}">
                <a16:creationId xmlns:a16="http://schemas.microsoft.com/office/drawing/2014/main" id="{8F5B4FCF-9B02-4B0D-8596-C995E13F4576}"/>
              </a:ext>
            </a:extLst>
          </xdr:cNvPr>
          <xdr:cNvSpPr txBox="1"/>
        </xdr:nvSpPr>
        <xdr:spPr>
          <a:xfrm>
            <a:off x="161926" y="5048250"/>
            <a:ext cx="1647824"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D8D4AF0-D670-4700-8251-0920C7B5EE23}"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Company Website</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sp macro="" textlink="'Pivot Table'!DO8">
        <xdr:nvSpPr>
          <xdr:cNvPr id="167" name="TextBox 166">
            <a:extLst>
              <a:ext uri="{FF2B5EF4-FFF2-40B4-BE49-F238E27FC236}">
                <a16:creationId xmlns:a16="http://schemas.microsoft.com/office/drawing/2014/main" id="{97DC447A-BE87-F749-4253-7191CD677841}"/>
              </a:ext>
            </a:extLst>
          </xdr:cNvPr>
          <xdr:cNvSpPr txBox="1"/>
        </xdr:nvSpPr>
        <xdr:spPr>
          <a:xfrm>
            <a:off x="161926" y="5381625"/>
            <a:ext cx="1209674"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15C57F-6E2C-4857-BA44-BFEA31E45A83}"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2.7B</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grpSp>
    <xdr:clientData/>
  </xdr:twoCellAnchor>
  <xdr:twoCellAnchor editAs="absolute">
    <xdr:from>
      <xdr:col>2</xdr:col>
      <xdr:colOff>600076</xdr:colOff>
      <xdr:row>27</xdr:row>
      <xdr:rowOff>9525</xdr:rowOff>
    </xdr:from>
    <xdr:to>
      <xdr:col>5</xdr:col>
      <xdr:colOff>190500</xdr:colOff>
      <xdr:row>29</xdr:row>
      <xdr:rowOff>133349</xdr:rowOff>
    </xdr:to>
    <xdr:grpSp>
      <xdr:nvGrpSpPr>
        <xdr:cNvPr id="168" name="Group 167">
          <a:extLst>
            <a:ext uri="{FF2B5EF4-FFF2-40B4-BE49-F238E27FC236}">
              <a16:creationId xmlns:a16="http://schemas.microsoft.com/office/drawing/2014/main" id="{FEA2B9AA-52E4-40A9-843A-B673C49DB547}"/>
            </a:ext>
          </a:extLst>
        </xdr:cNvPr>
        <xdr:cNvGrpSpPr/>
      </xdr:nvGrpSpPr>
      <xdr:grpSpPr>
        <a:xfrm>
          <a:off x="1971676" y="5410200"/>
          <a:ext cx="1647824" cy="523874"/>
          <a:chOff x="161926" y="5048250"/>
          <a:chExt cx="1647824" cy="523874"/>
        </a:xfrm>
      </xdr:grpSpPr>
      <xdr:sp macro="" textlink="'Pivot Table'!DP7">
        <xdr:nvSpPr>
          <xdr:cNvPr id="169" name="TextBox 168">
            <a:extLst>
              <a:ext uri="{FF2B5EF4-FFF2-40B4-BE49-F238E27FC236}">
                <a16:creationId xmlns:a16="http://schemas.microsoft.com/office/drawing/2014/main" id="{0A1EC77B-4962-BFF3-AF6E-501DF5576B9E}"/>
              </a:ext>
            </a:extLst>
          </xdr:cNvPr>
          <xdr:cNvSpPr txBox="1"/>
        </xdr:nvSpPr>
        <xdr:spPr>
          <a:xfrm>
            <a:off x="161926" y="5048250"/>
            <a:ext cx="1647824"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E907E3F-B451-4983-9392-81FA621E5849}"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Facebook Page</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sp macro="" textlink="'Pivot Table'!DP8">
        <xdr:nvSpPr>
          <xdr:cNvPr id="170" name="TextBox 169">
            <a:extLst>
              <a:ext uri="{FF2B5EF4-FFF2-40B4-BE49-F238E27FC236}">
                <a16:creationId xmlns:a16="http://schemas.microsoft.com/office/drawing/2014/main" id="{4C19E884-971F-EC1E-0E28-F0B9F1523B10}"/>
              </a:ext>
            </a:extLst>
          </xdr:cNvPr>
          <xdr:cNvSpPr txBox="1"/>
        </xdr:nvSpPr>
        <xdr:spPr>
          <a:xfrm>
            <a:off x="161926" y="5381625"/>
            <a:ext cx="1209674"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8ABFE70-EEC1-4B9C-B8B7-08B0E0D9AD97}"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3.5B</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grpSp>
    <xdr:clientData/>
  </xdr:twoCellAnchor>
  <xdr:twoCellAnchor editAs="absolute">
    <xdr:from>
      <xdr:col>2</xdr:col>
      <xdr:colOff>600076</xdr:colOff>
      <xdr:row>29</xdr:row>
      <xdr:rowOff>57150</xdr:rowOff>
    </xdr:from>
    <xdr:to>
      <xdr:col>5</xdr:col>
      <xdr:colOff>190500</xdr:colOff>
      <xdr:row>31</xdr:row>
      <xdr:rowOff>180974</xdr:rowOff>
    </xdr:to>
    <xdr:grpSp>
      <xdr:nvGrpSpPr>
        <xdr:cNvPr id="171" name="Group 170">
          <a:extLst>
            <a:ext uri="{FF2B5EF4-FFF2-40B4-BE49-F238E27FC236}">
              <a16:creationId xmlns:a16="http://schemas.microsoft.com/office/drawing/2014/main" id="{36605DD9-6928-4679-9786-E14C7D72FCE6}"/>
            </a:ext>
          </a:extLst>
        </xdr:cNvPr>
        <xdr:cNvGrpSpPr/>
      </xdr:nvGrpSpPr>
      <xdr:grpSpPr>
        <a:xfrm>
          <a:off x="1971676" y="5857875"/>
          <a:ext cx="1647824" cy="523874"/>
          <a:chOff x="161926" y="5048250"/>
          <a:chExt cx="1647824" cy="523874"/>
        </a:xfrm>
      </xdr:grpSpPr>
      <xdr:sp macro="" textlink="'Pivot Table'!DQ7">
        <xdr:nvSpPr>
          <xdr:cNvPr id="172" name="TextBox 171">
            <a:extLst>
              <a:ext uri="{FF2B5EF4-FFF2-40B4-BE49-F238E27FC236}">
                <a16:creationId xmlns:a16="http://schemas.microsoft.com/office/drawing/2014/main" id="{FD37E6C0-0BDF-8718-B742-E4040D084715}"/>
              </a:ext>
            </a:extLst>
          </xdr:cNvPr>
          <xdr:cNvSpPr txBox="1"/>
        </xdr:nvSpPr>
        <xdr:spPr>
          <a:xfrm>
            <a:off x="161926" y="5048250"/>
            <a:ext cx="1647824"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1458454-2D03-48CF-8D49-F4442D54F24C}"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Television Ad</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sp macro="" textlink="'Pivot Table'!DQ8">
        <xdr:nvSpPr>
          <xdr:cNvPr id="173" name="TextBox 172">
            <a:extLst>
              <a:ext uri="{FF2B5EF4-FFF2-40B4-BE49-F238E27FC236}">
                <a16:creationId xmlns:a16="http://schemas.microsoft.com/office/drawing/2014/main" id="{31DA1FC6-A977-0349-0FF0-06DC6C8901B7}"/>
              </a:ext>
            </a:extLst>
          </xdr:cNvPr>
          <xdr:cNvSpPr txBox="1"/>
        </xdr:nvSpPr>
        <xdr:spPr>
          <a:xfrm>
            <a:off x="161926" y="5381625"/>
            <a:ext cx="1209674"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DE6FA79-4549-4937-9996-C9D0B61F9A96}" type="TxLink">
              <a:rPr lang="en-US" sz="1100" b="0" i="0" u="none" strike="noStrike">
                <a:solidFill>
                  <a:schemeClr val="tx1">
                    <a:lumMod val="50000"/>
                    <a:lumOff val="50000"/>
                  </a:schemeClr>
                </a:solidFill>
                <a:latin typeface="Abadi" panose="020B0604020104020204" pitchFamily="34" charset="0"/>
                <a:ea typeface="Calibri"/>
                <a:cs typeface="Calibri"/>
              </a:rPr>
              <a:pPr marL="0" indent="0" algn="l"/>
              <a:t>4.6B</a:t>
            </a:fld>
            <a:endParaRPr lang="en-US" sz="1100" b="0" i="0" u="none" strike="noStrike">
              <a:solidFill>
                <a:schemeClr val="tx1">
                  <a:lumMod val="50000"/>
                  <a:lumOff val="50000"/>
                </a:schemeClr>
              </a:solidFill>
              <a:latin typeface="Abadi" panose="020B0604020104020204" pitchFamily="34" charset="0"/>
              <a:ea typeface="Calibri"/>
              <a:cs typeface="Calibri"/>
            </a:endParaRPr>
          </a:p>
        </xdr:txBody>
      </xdr:sp>
    </xdr:grpSp>
    <xdr:clientData/>
  </xdr:twoCellAnchor>
  <xdr:twoCellAnchor editAs="absolute">
    <xdr:from>
      <xdr:col>0</xdr:col>
      <xdr:colOff>152400</xdr:colOff>
      <xdr:row>32</xdr:row>
      <xdr:rowOff>161925</xdr:rowOff>
    </xdr:from>
    <xdr:to>
      <xdr:col>5</xdr:col>
      <xdr:colOff>38100</xdr:colOff>
      <xdr:row>35</xdr:row>
      <xdr:rowOff>85725</xdr:rowOff>
    </xdr:to>
    <xdr:sp macro="" textlink="">
      <xdr:nvSpPr>
        <xdr:cNvPr id="174" name="Rectangle: Rounded Corners 173">
          <a:extLst>
            <a:ext uri="{FF2B5EF4-FFF2-40B4-BE49-F238E27FC236}">
              <a16:creationId xmlns:a16="http://schemas.microsoft.com/office/drawing/2014/main" id="{5E2F0236-8F1E-4FD9-B0EB-67187978DC44}"/>
            </a:ext>
          </a:extLst>
        </xdr:cNvPr>
        <xdr:cNvSpPr/>
      </xdr:nvSpPr>
      <xdr:spPr>
        <a:xfrm>
          <a:off x="152400" y="6562725"/>
          <a:ext cx="3314700" cy="523875"/>
        </a:xfrm>
        <a:prstGeom prst="roundRect">
          <a:avLst>
            <a:gd name="adj" fmla="val 31787"/>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0</xdr:col>
      <xdr:colOff>171451</xdr:colOff>
      <xdr:row>32</xdr:row>
      <xdr:rowOff>133350</xdr:rowOff>
    </xdr:from>
    <xdr:to>
      <xdr:col>2</xdr:col>
      <xdr:colOff>19051</xdr:colOff>
      <xdr:row>35</xdr:row>
      <xdr:rowOff>47625</xdr:rowOff>
    </xdr:to>
    <xdr:sp macro="" textlink="">
      <xdr:nvSpPr>
        <xdr:cNvPr id="175" name="TextBox 174">
          <a:extLst>
            <a:ext uri="{FF2B5EF4-FFF2-40B4-BE49-F238E27FC236}">
              <a16:creationId xmlns:a16="http://schemas.microsoft.com/office/drawing/2014/main" id="{C592982D-67B1-4438-A11E-3400910B43FE}"/>
            </a:ext>
          </a:extLst>
        </xdr:cNvPr>
        <xdr:cNvSpPr txBox="1"/>
      </xdr:nvSpPr>
      <xdr:spPr>
        <a:xfrm>
          <a:off x="171451" y="6534150"/>
          <a:ext cx="12192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000">
              <a:solidFill>
                <a:sysClr val="windowText" lastClr="000000"/>
              </a:solidFill>
              <a:latin typeface="Abadi" panose="020B0604020104020204" pitchFamily="34" charset="0"/>
              <a:cs typeface="Arial" panose="020B0604020202020204" pitchFamily="34" charset="0"/>
            </a:rPr>
            <a:t>Average</a:t>
          </a:r>
        </a:p>
        <a:p>
          <a:pPr algn="l"/>
          <a:r>
            <a:rPr lang="en-MY" sz="1200">
              <a:solidFill>
                <a:sysClr val="windowText" lastClr="000000"/>
              </a:solidFill>
              <a:latin typeface="Abadi" panose="020B0604020104020204" pitchFamily="34" charset="0"/>
              <a:cs typeface="Arial" panose="020B0604020202020204" pitchFamily="34" charset="0"/>
            </a:rPr>
            <a:t>Calls</a:t>
          </a:r>
          <a:r>
            <a:rPr lang="en-MY" sz="1200" baseline="0">
              <a:solidFill>
                <a:sysClr val="windowText" lastClr="000000"/>
              </a:solidFill>
              <a:latin typeface="Abadi" panose="020B0604020104020204" pitchFamily="34" charset="0"/>
              <a:cs typeface="Arial" panose="020B0604020202020204" pitchFamily="34" charset="0"/>
            </a:rPr>
            <a:t> by Month</a:t>
          </a:r>
          <a:endParaRPr lang="en-MY" sz="2000">
            <a:solidFill>
              <a:sysClr val="windowText" lastClr="000000"/>
            </a:solidFill>
            <a:latin typeface="Abadi" panose="020B0604020104020204" pitchFamily="34" charset="0"/>
            <a:cs typeface="Arial" panose="020B0604020202020204" pitchFamily="34" charset="0"/>
          </a:endParaRPr>
        </a:p>
      </xdr:txBody>
    </xdr:sp>
    <xdr:clientData/>
  </xdr:twoCellAnchor>
  <xdr:twoCellAnchor editAs="absolute">
    <xdr:from>
      <xdr:col>1</xdr:col>
      <xdr:colOff>504826</xdr:colOff>
      <xdr:row>32</xdr:row>
      <xdr:rowOff>28575</xdr:rowOff>
    </xdr:from>
    <xdr:to>
      <xdr:col>5</xdr:col>
      <xdr:colOff>123826</xdr:colOff>
      <xdr:row>35</xdr:row>
      <xdr:rowOff>171450</xdr:rowOff>
    </xdr:to>
    <xdr:graphicFrame macro="">
      <xdr:nvGraphicFramePr>
        <xdr:cNvPr id="176" name="Chart 175">
          <a:extLst>
            <a:ext uri="{FF2B5EF4-FFF2-40B4-BE49-F238E27FC236}">
              <a16:creationId xmlns:a16="http://schemas.microsoft.com/office/drawing/2014/main" id="{31B58AB0-CFBF-4D47-AF3D-99442ED5C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absolute">
    <xdr:from>
      <xdr:col>1</xdr:col>
      <xdr:colOff>485775</xdr:colOff>
      <xdr:row>32</xdr:row>
      <xdr:rowOff>152400</xdr:rowOff>
    </xdr:from>
    <xdr:to>
      <xdr:col>2</xdr:col>
      <xdr:colOff>333375</xdr:colOff>
      <xdr:row>34</xdr:row>
      <xdr:rowOff>38100</xdr:rowOff>
    </xdr:to>
    <xdr:sp macro="" textlink="'Pivot Table'!EA7">
      <xdr:nvSpPr>
        <xdr:cNvPr id="177" name="TextBox 176">
          <a:extLst>
            <a:ext uri="{FF2B5EF4-FFF2-40B4-BE49-F238E27FC236}">
              <a16:creationId xmlns:a16="http://schemas.microsoft.com/office/drawing/2014/main" id="{6892A928-502F-4D9A-A9F3-5278B450B039}"/>
            </a:ext>
          </a:extLst>
        </xdr:cNvPr>
        <xdr:cNvSpPr txBox="1"/>
      </xdr:nvSpPr>
      <xdr:spPr>
        <a:xfrm>
          <a:off x="1171575" y="6553200"/>
          <a:ext cx="533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CAA7DE9-94A6-4488-8DC9-7A382AE37141}" type="TxLink">
            <a:rPr lang="en-US" sz="1200" b="0" i="0" u="none" strike="noStrike">
              <a:solidFill>
                <a:srgbClr val="6821E4"/>
              </a:solidFill>
              <a:latin typeface="Abadi" panose="020B0604020104020204" pitchFamily="34" charset="0"/>
              <a:ea typeface="Calibri"/>
              <a:cs typeface="Calibri"/>
            </a:rPr>
            <a:pPr algn="r"/>
            <a:t>103</a:t>
          </a:fld>
          <a:endParaRPr lang="en-MY" sz="2000">
            <a:solidFill>
              <a:srgbClr val="6821E4"/>
            </a:solidFill>
            <a:latin typeface="Abadi" panose="020B0604020104020204" pitchFamily="34" charset="0"/>
            <a:cs typeface="Arial" panose="020B0604020202020204" pitchFamily="34" charset="0"/>
          </a:endParaRPr>
        </a:p>
      </xdr:txBody>
    </xdr:sp>
    <xdr:clientData/>
  </xdr:twoCellAnchor>
  <xdr:twoCellAnchor editAs="absolute">
    <xdr:from>
      <xdr:col>2</xdr:col>
      <xdr:colOff>190500</xdr:colOff>
      <xdr:row>33</xdr:row>
      <xdr:rowOff>19050</xdr:rowOff>
    </xdr:from>
    <xdr:to>
      <xdr:col>2</xdr:col>
      <xdr:colOff>600075</xdr:colOff>
      <xdr:row>34</xdr:row>
      <xdr:rowOff>9525</xdr:rowOff>
    </xdr:to>
    <xdr:sp macro="" textlink="">
      <xdr:nvSpPr>
        <xdr:cNvPr id="178" name="TextBox 177">
          <a:extLst>
            <a:ext uri="{FF2B5EF4-FFF2-40B4-BE49-F238E27FC236}">
              <a16:creationId xmlns:a16="http://schemas.microsoft.com/office/drawing/2014/main" id="{1ADB4F5B-5602-4CB3-9604-35C6B8BFFA5C}"/>
            </a:ext>
          </a:extLst>
        </xdr:cNvPr>
        <xdr:cNvSpPr txBox="1"/>
      </xdr:nvSpPr>
      <xdr:spPr>
        <a:xfrm>
          <a:off x="1562100" y="6619875"/>
          <a:ext cx="4095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chemeClr val="bg1">
                  <a:lumMod val="50000"/>
                </a:schemeClr>
              </a:solidFill>
              <a:latin typeface="Abadi" panose="020B0604020104020204" pitchFamily="34" charset="0"/>
              <a:ea typeface="Calibri"/>
              <a:cs typeface="Calibri"/>
            </a:rPr>
            <a:t>Call</a:t>
          </a:r>
        </a:p>
      </xdr:txBody>
    </xdr:sp>
    <xdr:clientData/>
  </xdr:twoCellAnchor>
  <xdr:twoCellAnchor editAs="absolute">
    <xdr:from>
      <xdr:col>16</xdr:col>
      <xdr:colOff>276225</xdr:colOff>
      <xdr:row>35</xdr:row>
      <xdr:rowOff>95250</xdr:rowOff>
    </xdr:from>
    <xdr:to>
      <xdr:col>24</xdr:col>
      <xdr:colOff>321944</xdr:colOff>
      <xdr:row>47</xdr:row>
      <xdr:rowOff>26670</xdr:rowOff>
    </xdr:to>
    <xdr:sp macro="" textlink="">
      <xdr:nvSpPr>
        <xdr:cNvPr id="179" name="Rectangle: Rounded Corners 178">
          <a:extLst>
            <a:ext uri="{FF2B5EF4-FFF2-40B4-BE49-F238E27FC236}">
              <a16:creationId xmlns:a16="http://schemas.microsoft.com/office/drawing/2014/main" id="{5B42E28E-021D-4835-87C5-B8436D2E44F4}"/>
            </a:ext>
          </a:extLst>
        </xdr:cNvPr>
        <xdr:cNvSpPr/>
      </xdr:nvSpPr>
      <xdr:spPr>
        <a:xfrm>
          <a:off x="11249025" y="7096125"/>
          <a:ext cx="5532119" cy="2331720"/>
        </a:xfrm>
        <a:prstGeom prst="roundRect">
          <a:avLst>
            <a:gd name="adj" fmla="val 7040"/>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16</xdr:col>
      <xdr:colOff>285750</xdr:colOff>
      <xdr:row>36</xdr:row>
      <xdr:rowOff>47625</xdr:rowOff>
    </xdr:from>
    <xdr:to>
      <xdr:col>24</xdr:col>
      <xdr:colOff>314325</xdr:colOff>
      <xdr:row>47</xdr:row>
      <xdr:rowOff>19051</xdr:rowOff>
    </xdr:to>
    <xdr:graphicFrame macro="">
      <xdr:nvGraphicFramePr>
        <xdr:cNvPr id="181" name="Chart 180">
          <a:extLst>
            <a:ext uri="{FF2B5EF4-FFF2-40B4-BE49-F238E27FC236}">
              <a16:creationId xmlns:a16="http://schemas.microsoft.com/office/drawing/2014/main" id="{6A98AD8A-AC33-4E79-B9F0-F43E6CD4D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absolute">
    <xdr:from>
      <xdr:col>17</xdr:col>
      <xdr:colOff>66675</xdr:colOff>
      <xdr:row>35</xdr:row>
      <xdr:rowOff>95251</xdr:rowOff>
    </xdr:from>
    <xdr:to>
      <xdr:col>19</xdr:col>
      <xdr:colOff>85725</xdr:colOff>
      <xdr:row>38</xdr:row>
      <xdr:rowOff>9526</xdr:rowOff>
    </xdr:to>
    <xdr:sp macro="" textlink="">
      <xdr:nvSpPr>
        <xdr:cNvPr id="180" name="TextBox 179">
          <a:extLst>
            <a:ext uri="{FF2B5EF4-FFF2-40B4-BE49-F238E27FC236}">
              <a16:creationId xmlns:a16="http://schemas.microsoft.com/office/drawing/2014/main" id="{4488E453-5A8C-43D9-8129-AA5995C592A3}"/>
            </a:ext>
          </a:extLst>
        </xdr:cNvPr>
        <xdr:cNvSpPr txBox="1"/>
      </xdr:nvSpPr>
      <xdr:spPr>
        <a:xfrm>
          <a:off x="11725275" y="7096126"/>
          <a:ext cx="13906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ysClr val="windowText" lastClr="000000"/>
              </a:solidFill>
              <a:latin typeface="Abadi" panose="020B0604020104020204" pitchFamily="34" charset="0"/>
              <a:cs typeface="Arial" panose="020B0604020202020204" pitchFamily="34" charset="0"/>
            </a:rPr>
            <a:t>Advertisements</a:t>
          </a:r>
        </a:p>
        <a:p>
          <a:pPr algn="l"/>
          <a:r>
            <a:rPr lang="en-MY" sz="1000">
              <a:solidFill>
                <a:schemeClr val="bg1">
                  <a:lumMod val="50000"/>
                </a:schemeClr>
              </a:solidFill>
              <a:latin typeface="Abadi" panose="020B0604020104020204" pitchFamily="34" charset="0"/>
              <a:cs typeface="Arial" panose="020B0604020202020204" pitchFamily="34" charset="0"/>
            </a:rPr>
            <a:t>by</a:t>
          </a:r>
          <a:r>
            <a:rPr lang="en-MY" sz="1000" baseline="0">
              <a:solidFill>
                <a:schemeClr val="bg1">
                  <a:lumMod val="50000"/>
                </a:schemeClr>
              </a:solidFill>
              <a:latin typeface="Abadi" panose="020B0604020104020204" pitchFamily="34" charset="0"/>
              <a:cs typeface="Arial" panose="020B0604020202020204" pitchFamily="34" charset="0"/>
            </a:rPr>
            <a:t> Total Sales</a:t>
          </a:r>
          <a:endParaRPr lang="en-MY" sz="11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22</xdr:col>
      <xdr:colOff>342900</xdr:colOff>
      <xdr:row>36</xdr:row>
      <xdr:rowOff>38099</xdr:rowOff>
    </xdr:from>
    <xdr:to>
      <xdr:col>24</xdr:col>
      <xdr:colOff>238125</xdr:colOff>
      <xdr:row>38</xdr:row>
      <xdr:rowOff>47624</xdr:rowOff>
    </xdr:to>
    <xdr:sp macro="" textlink="">
      <xdr:nvSpPr>
        <xdr:cNvPr id="182" name="Rectangle: Rounded Corners 181">
          <a:extLst>
            <a:ext uri="{FF2B5EF4-FFF2-40B4-BE49-F238E27FC236}">
              <a16:creationId xmlns:a16="http://schemas.microsoft.com/office/drawing/2014/main" id="{0C444EF4-219E-3CDB-4879-093292697047}"/>
            </a:ext>
          </a:extLst>
        </xdr:cNvPr>
        <xdr:cNvSpPr/>
      </xdr:nvSpPr>
      <xdr:spPr>
        <a:xfrm>
          <a:off x="15430500" y="7238999"/>
          <a:ext cx="1266825" cy="409575"/>
        </a:xfrm>
        <a:prstGeom prst="roundRect">
          <a:avLst/>
        </a:prstGeom>
        <a:solidFill>
          <a:srgbClr val="6821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23</xdr:col>
      <xdr:colOff>0</xdr:colOff>
      <xdr:row>36</xdr:row>
      <xdr:rowOff>33337</xdr:rowOff>
    </xdr:from>
    <xdr:to>
      <xdr:col>24</xdr:col>
      <xdr:colOff>466724</xdr:colOff>
      <xdr:row>38</xdr:row>
      <xdr:rowOff>42862</xdr:rowOff>
    </xdr:to>
    <xdr:sp macro="" textlink="">
      <xdr:nvSpPr>
        <xdr:cNvPr id="183" name="TextBox 182">
          <a:extLst>
            <a:ext uri="{FF2B5EF4-FFF2-40B4-BE49-F238E27FC236}">
              <a16:creationId xmlns:a16="http://schemas.microsoft.com/office/drawing/2014/main" id="{9E4790FF-8CCC-4343-B1B5-8117BA1B5513}"/>
            </a:ext>
          </a:extLst>
        </xdr:cNvPr>
        <xdr:cNvSpPr txBox="1"/>
      </xdr:nvSpPr>
      <xdr:spPr>
        <a:xfrm>
          <a:off x="15773400" y="7234237"/>
          <a:ext cx="115252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000">
              <a:solidFill>
                <a:schemeClr val="bg1"/>
              </a:solidFill>
              <a:latin typeface="Abadi" panose="020B0604020104020204" pitchFamily="34" charset="0"/>
              <a:cs typeface="Arial" panose="020B0604020202020204" pitchFamily="34" charset="0"/>
            </a:rPr>
            <a:t>Total</a:t>
          </a:r>
        </a:p>
        <a:p>
          <a:pPr algn="l"/>
          <a:r>
            <a:rPr lang="en-MY" sz="1000">
              <a:solidFill>
                <a:schemeClr val="bg1"/>
              </a:solidFill>
              <a:latin typeface="Abadi" panose="020B0604020104020204" pitchFamily="34" charset="0"/>
              <a:cs typeface="Arial" panose="020B0604020202020204" pitchFamily="34" charset="0"/>
            </a:rPr>
            <a:t>Advertisement</a:t>
          </a:r>
          <a:endParaRPr lang="en-MY" sz="900">
            <a:solidFill>
              <a:schemeClr val="bg1"/>
            </a:solidFill>
            <a:latin typeface="Abadi" panose="020B0604020104020204" pitchFamily="34" charset="0"/>
            <a:cs typeface="Arial" panose="020B0604020202020204" pitchFamily="34" charset="0"/>
          </a:endParaRPr>
        </a:p>
      </xdr:txBody>
    </xdr:sp>
    <xdr:clientData/>
  </xdr:twoCellAnchor>
  <xdr:twoCellAnchor editAs="absolute">
    <xdr:from>
      <xdr:col>21</xdr:col>
      <xdr:colOff>647700</xdr:colOff>
      <xdr:row>36</xdr:row>
      <xdr:rowOff>33337</xdr:rowOff>
    </xdr:from>
    <xdr:to>
      <xdr:col>23</xdr:col>
      <xdr:colOff>28575</xdr:colOff>
      <xdr:row>38</xdr:row>
      <xdr:rowOff>42862</xdr:rowOff>
    </xdr:to>
    <xdr:sp macro="" textlink="'Pivot Table'!EN7">
      <xdr:nvSpPr>
        <xdr:cNvPr id="184" name="TextBox 183">
          <a:extLst>
            <a:ext uri="{FF2B5EF4-FFF2-40B4-BE49-F238E27FC236}">
              <a16:creationId xmlns:a16="http://schemas.microsoft.com/office/drawing/2014/main" id="{56E939CA-7F20-442C-8AEB-CC70872E4565}"/>
            </a:ext>
          </a:extLst>
        </xdr:cNvPr>
        <xdr:cNvSpPr txBox="1"/>
      </xdr:nvSpPr>
      <xdr:spPr>
        <a:xfrm>
          <a:off x="15049500" y="7234237"/>
          <a:ext cx="7524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D4C4800-5E42-43AD-BACA-A0E136977381}" type="TxLink">
            <a:rPr lang="en-US" sz="1600" b="0" i="0" u="none" strike="noStrike">
              <a:solidFill>
                <a:schemeClr val="bg1"/>
              </a:solidFill>
              <a:latin typeface="Abadi" panose="020B0604020104020204" pitchFamily="34" charset="0"/>
              <a:ea typeface="Calibri"/>
              <a:cs typeface="Calibri"/>
            </a:rPr>
            <a:pPr algn="r"/>
            <a:t>5</a:t>
          </a:fld>
          <a:endParaRPr lang="en-MY" sz="1050">
            <a:solidFill>
              <a:schemeClr val="bg1"/>
            </a:solidFill>
            <a:latin typeface="Abadi" panose="020B0604020104020204" pitchFamily="34" charset="0"/>
            <a:cs typeface="Arial" panose="020B0604020202020204" pitchFamily="34" charset="0"/>
          </a:endParaRPr>
        </a:p>
      </xdr:txBody>
    </xdr:sp>
    <xdr:clientData/>
  </xdr:twoCellAnchor>
  <xdr:twoCellAnchor editAs="absolute">
    <xdr:from>
      <xdr:col>23</xdr:col>
      <xdr:colOff>19050</xdr:colOff>
      <xdr:row>36</xdr:row>
      <xdr:rowOff>123825</xdr:rowOff>
    </xdr:from>
    <xdr:to>
      <xdr:col>23</xdr:col>
      <xdr:colOff>19050</xdr:colOff>
      <xdr:row>37</xdr:row>
      <xdr:rowOff>161925</xdr:rowOff>
    </xdr:to>
    <xdr:cxnSp macro="">
      <xdr:nvCxnSpPr>
        <xdr:cNvPr id="186" name="Straight Connector 185">
          <a:extLst>
            <a:ext uri="{FF2B5EF4-FFF2-40B4-BE49-F238E27FC236}">
              <a16:creationId xmlns:a16="http://schemas.microsoft.com/office/drawing/2014/main" id="{A0BCCB0A-9859-2AA2-27E0-534439E24BE5}"/>
            </a:ext>
          </a:extLst>
        </xdr:cNvPr>
        <xdr:cNvCxnSpPr/>
      </xdr:nvCxnSpPr>
      <xdr:spPr>
        <a:xfrm>
          <a:off x="15792450" y="7324725"/>
          <a:ext cx="0" cy="2381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104775</xdr:colOff>
      <xdr:row>35</xdr:row>
      <xdr:rowOff>123825</xdr:rowOff>
    </xdr:from>
    <xdr:to>
      <xdr:col>16</xdr:col>
      <xdr:colOff>150494</xdr:colOff>
      <xdr:row>47</xdr:row>
      <xdr:rowOff>55245</xdr:rowOff>
    </xdr:to>
    <xdr:sp macro="" textlink="">
      <xdr:nvSpPr>
        <xdr:cNvPr id="187" name="Rectangle: Rounded Corners 186">
          <a:extLst>
            <a:ext uri="{FF2B5EF4-FFF2-40B4-BE49-F238E27FC236}">
              <a16:creationId xmlns:a16="http://schemas.microsoft.com/office/drawing/2014/main" id="{B1C640CC-25F5-49C3-8CE0-783A51DBF1A7}"/>
            </a:ext>
          </a:extLst>
        </xdr:cNvPr>
        <xdr:cNvSpPr/>
      </xdr:nvSpPr>
      <xdr:spPr>
        <a:xfrm>
          <a:off x="7648575" y="7124700"/>
          <a:ext cx="3474719" cy="2331720"/>
        </a:xfrm>
        <a:prstGeom prst="roundRect">
          <a:avLst>
            <a:gd name="adj" fmla="val 7040"/>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11</xdr:col>
      <xdr:colOff>219074</xdr:colOff>
      <xdr:row>36</xdr:row>
      <xdr:rowOff>19051</xdr:rowOff>
    </xdr:from>
    <xdr:to>
      <xdr:col>14</xdr:col>
      <xdr:colOff>685799</xdr:colOff>
      <xdr:row>37</xdr:row>
      <xdr:rowOff>123826</xdr:rowOff>
    </xdr:to>
    <xdr:sp macro="" textlink="">
      <xdr:nvSpPr>
        <xdr:cNvPr id="188" name="TextBox 187">
          <a:extLst>
            <a:ext uri="{FF2B5EF4-FFF2-40B4-BE49-F238E27FC236}">
              <a16:creationId xmlns:a16="http://schemas.microsoft.com/office/drawing/2014/main" id="{28808DB0-6FB9-427D-B6E2-DEDC97E4B6A5}"/>
            </a:ext>
          </a:extLst>
        </xdr:cNvPr>
        <xdr:cNvSpPr txBox="1"/>
      </xdr:nvSpPr>
      <xdr:spPr>
        <a:xfrm>
          <a:off x="7762874" y="7219951"/>
          <a:ext cx="25241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ysClr val="windowText" lastClr="000000"/>
              </a:solidFill>
              <a:latin typeface="Abadi" panose="020B0604020104020204" pitchFamily="34" charset="0"/>
              <a:cs typeface="Arial" panose="020B0604020202020204" pitchFamily="34" charset="0"/>
            </a:rPr>
            <a:t>Training Models Fees</a:t>
          </a:r>
          <a:r>
            <a:rPr lang="en-MY" sz="1200" baseline="0">
              <a:solidFill>
                <a:sysClr val="windowText" lastClr="000000"/>
              </a:solidFill>
              <a:latin typeface="Abadi" panose="020B0604020104020204" pitchFamily="34" charset="0"/>
              <a:cs typeface="Arial" panose="020B0604020202020204" pitchFamily="34" charset="0"/>
            </a:rPr>
            <a:t> </a:t>
          </a:r>
          <a:r>
            <a:rPr lang="en-MY" sz="1000">
              <a:solidFill>
                <a:schemeClr val="bg1">
                  <a:lumMod val="50000"/>
                </a:schemeClr>
              </a:solidFill>
              <a:latin typeface="Abadi" panose="020B0604020104020204" pitchFamily="34" charset="0"/>
              <a:cs typeface="Arial" panose="020B0604020202020204" pitchFamily="34" charset="0"/>
            </a:rPr>
            <a:t>By Sales Team</a:t>
          </a:r>
          <a:endParaRPr lang="en-MY" sz="9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11</xdr:col>
      <xdr:colOff>9524</xdr:colOff>
      <xdr:row>37</xdr:row>
      <xdr:rowOff>114300</xdr:rowOff>
    </xdr:from>
    <xdr:to>
      <xdr:col>16</xdr:col>
      <xdr:colOff>228599</xdr:colOff>
      <xdr:row>47</xdr:row>
      <xdr:rowOff>47625</xdr:rowOff>
    </xdr:to>
    <xdr:graphicFrame macro="">
      <xdr:nvGraphicFramePr>
        <xdr:cNvPr id="189" name="Chart 188">
          <a:extLst>
            <a:ext uri="{FF2B5EF4-FFF2-40B4-BE49-F238E27FC236}">
              <a16:creationId xmlns:a16="http://schemas.microsoft.com/office/drawing/2014/main" id="{A45A4A66-E7A2-4CED-B7EA-C079A038F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absolute">
    <xdr:from>
      <xdr:col>8</xdr:col>
      <xdr:colOff>314324</xdr:colOff>
      <xdr:row>35</xdr:row>
      <xdr:rowOff>152399</xdr:rowOff>
    </xdr:from>
    <xdr:to>
      <xdr:col>10</xdr:col>
      <xdr:colOff>661796</xdr:colOff>
      <xdr:row>47</xdr:row>
      <xdr:rowOff>66674</xdr:rowOff>
    </xdr:to>
    <xdr:sp macro="" textlink="">
      <xdr:nvSpPr>
        <xdr:cNvPr id="190" name="Rectangle: Rounded Corners 189">
          <a:extLst>
            <a:ext uri="{FF2B5EF4-FFF2-40B4-BE49-F238E27FC236}">
              <a16:creationId xmlns:a16="http://schemas.microsoft.com/office/drawing/2014/main" id="{AEC4B76F-3D77-4F21-AA36-BC4396D40ED9}"/>
            </a:ext>
          </a:extLst>
        </xdr:cNvPr>
        <xdr:cNvSpPr/>
      </xdr:nvSpPr>
      <xdr:spPr>
        <a:xfrm>
          <a:off x="5800724" y="7153274"/>
          <a:ext cx="1719072" cy="2314575"/>
        </a:xfrm>
        <a:prstGeom prst="roundRect">
          <a:avLst>
            <a:gd name="adj" fmla="val 10038"/>
          </a:avLst>
        </a:prstGeom>
        <a:solidFill>
          <a:srgbClr val="A5C2E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8</xdr:col>
      <xdr:colOff>466725</xdr:colOff>
      <xdr:row>36</xdr:row>
      <xdr:rowOff>0</xdr:rowOff>
    </xdr:from>
    <xdr:to>
      <xdr:col>10</xdr:col>
      <xdr:colOff>57151</xdr:colOff>
      <xdr:row>39</xdr:row>
      <xdr:rowOff>2678</xdr:rowOff>
    </xdr:to>
    <xdr:sp macro="" textlink="">
      <xdr:nvSpPr>
        <xdr:cNvPr id="192" name="TextBox 191">
          <a:extLst>
            <a:ext uri="{FF2B5EF4-FFF2-40B4-BE49-F238E27FC236}">
              <a16:creationId xmlns:a16="http://schemas.microsoft.com/office/drawing/2014/main" id="{FDE6FBE3-784E-4E51-895F-202F1FE0A505}"/>
            </a:ext>
          </a:extLst>
        </xdr:cNvPr>
        <xdr:cNvSpPr txBox="1"/>
      </xdr:nvSpPr>
      <xdr:spPr>
        <a:xfrm>
          <a:off x="5953125" y="7200900"/>
          <a:ext cx="962026" cy="602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b="0">
              <a:solidFill>
                <a:schemeClr val="bg1"/>
              </a:solidFill>
              <a:latin typeface="Abadi" panose="020B0604020104020204" pitchFamily="34" charset="0"/>
              <a:cs typeface="Arial" panose="020B0604020202020204" pitchFamily="34" charset="0"/>
            </a:rPr>
            <a:t>Sales Team</a:t>
          </a:r>
          <a:endParaRPr lang="en-MY" sz="1200" b="0" baseline="0">
            <a:solidFill>
              <a:schemeClr val="bg1"/>
            </a:solidFill>
            <a:latin typeface="Abadi" panose="020B0604020104020204" pitchFamily="34" charset="0"/>
            <a:cs typeface="Arial" panose="020B0604020202020204" pitchFamily="34" charset="0"/>
          </a:endParaRPr>
        </a:p>
        <a:p>
          <a:pPr algn="l"/>
          <a:r>
            <a:rPr lang="en-MY" sz="900" b="0" baseline="0">
              <a:solidFill>
                <a:schemeClr val="bg1"/>
              </a:solidFill>
              <a:latin typeface="Abadi" panose="020B0604020104020204" pitchFamily="34" charset="0"/>
              <a:cs typeface="Arial" panose="020B0604020202020204" pitchFamily="34" charset="0"/>
            </a:rPr>
            <a:t>Slicer</a:t>
          </a:r>
          <a:endParaRPr lang="en-MY" sz="1200" b="0">
            <a:solidFill>
              <a:schemeClr val="bg1"/>
            </a:solidFill>
            <a:latin typeface="Abadi" panose="020B0604020104020204" pitchFamily="34" charset="0"/>
            <a:cs typeface="Arial" panose="020B0604020202020204" pitchFamily="34" charset="0"/>
          </a:endParaRPr>
        </a:p>
      </xdr:txBody>
    </xdr:sp>
    <xdr:clientData/>
  </xdr:twoCellAnchor>
  <xdr:twoCellAnchor editAs="absolute">
    <xdr:from>
      <xdr:col>8</xdr:col>
      <xdr:colOff>476250</xdr:colOff>
      <xdr:row>38</xdr:row>
      <xdr:rowOff>123825</xdr:rowOff>
    </xdr:from>
    <xdr:to>
      <xdr:col>10</xdr:col>
      <xdr:colOff>523875</xdr:colOff>
      <xdr:row>38</xdr:row>
      <xdr:rowOff>123825</xdr:rowOff>
    </xdr:to>
    <xdr:cxnSp macro="">
      <xdr:nvCxnSpPr>
        <xdr:cNvPr id="193" name="Straight Connector 192">
          <a:extLst>
            <a:ext uri="{FF2B5EF4-FFF2-40B4-BE49-F238E27FC236}">
              <a16:creationId xmlns:a16="http://schemas.microsoft.com/office/drawing/2014/main" id="{58B5EF7F-C2E1-415A-B647-8DE6BB164769}"/>
            </a:ext>
          </a:extLst>
        </xdr:cNvPr>
        <xdr:cNvCxnSpPr/>
      </xdr:nvCxnSpPr>
      <xdr:spPr>
        <a:xfrm>
          <a:off x="5962650" y="7724775"/>
          <a:ext cx="14192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187867</xdr:colOff>
      <xdr:row>35</xdr:row>
      <xdr:rowOff>146974</xdr:rowOff>
    </xdr:from>
    <xdr:to>
      <xdr:col>11</xdr:col>
      <xdr:colOff>16720</xdr:colOff>
      <xdr:row>37</xdr:row>
      <xdr:rowOff>167964</xdr:rowOff>
    </xdr:to>
    <xdr:sp macro="" textlink="">
      <xdr:nvSpPr>
        <xdr:cNvPr id="194" name="TextBox 193">
          <a:hlinkClick xmlns:r="http://schemas.openxmlformats.org/officeDocument/2006/relationships" r:id="rId15" tooltip="Go To Database"/>
          <a:extLst>
            <a:ext uri="{FF2B5EF4-FFF2-40B4-BE49-F238E27FC236}">
              <a16:creationId xmlns:a16="http://schemas.microsoft.com/office/drawing/2014/main" id="{F8C5177D-DCB7-49AB-8A64-3D70F68A8687}"/>
            </a:ext>
          </a:extLst>
        </xdr:cNvPr>
        <xdr:cNvSpPr txBox="1"/>
      </xdr:nvSpPr>
      <xdr:spPr>
        <a:xfrm rot="19405318">
          <a:off x="7045867" y="7147849"/>
          <a:ext cx="514653" cy="42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000" b="1">
              <a:solidFill>
                <a:schemeClr val="bg1"/>
              </a:solidFill>
              <a:latin typeface="Arial" panose="020B0604020202020204" pitchFamily="34" charset="0"/>
              <a:cs typeface="Arial" panose="020B0604020202020204" pitchFamily="34" charset="0"/>
            </a:rPr>
            <a:t>→</a:t>
          </a:r>
        </a:p>
      </xdr:txBody>
    </xdr:sp>
    <xdr:clientData/>
  </xdr:twoCellAnchor>
  <xdr:twoCellAnchor editAs="absolute">
    <xdr:from>
      <xdr:col>8</xdr:col>
      <xdr:colOff>352425</xdr:colOff>
      <xdr:row>39</xdr:row>
      <xdr:rowOff>19049</xdr:rowOff>
    </xdr:from>
    <xdr:to>
      <xdr:col>10</xdr:col>
      <xdr:colOff>619125</xdr:colOff>
      <xdr:row>46</xdr:row>
      <xdr:rowOff>171449</xdr:rowOff>
    </xdr:to>
    <mc:AlternateContent xmlns:mc="http://schemas.openxmlformats.org/markup-compatibility/2006" xmlns:a14="http://schemas.microsoft.com/office/drawing/2010/main">
      <mc:Choice Requires="a14">
        <xdr:graphicFrame macro="">
          <xdr:nvGraphicFramePr>
            <xdr:cNvPr id="196" name="Sale Team">
              <a:extLst>
                <a:ext uri="{FF2B5EF4-FFF2-40B4-BE49-F238E27FC236}">
                  <a16:creationId xmlns:a16="http://schemas.microsoft.com/office/drawing/2014/main" id="{33AB6A0A-7A9E-4CA3-9A8D-7D146EDDF4A8}"/>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838825" y="7820024"/>
              <a:ext cx="1638300" cy="15525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171451</xdr:colOff>
      <xdr:row>35</xdr:row>
      <xdr:rowOff>161925</xdr:rowOff>
    </xdr:from>
    <xdr:to>
      <xdr:col>8</xdr:col>
      <xdr:colOff>207645</xdr:colOff>
      <xdr:row>47</xdr:row>
      <xdr:rowOff>93345</xdr:rowOff>
    </xdr:to>
    <xdr:sp macro="" textlink="">
      <xdr:nvSpPr>
        <xdr:cNvPr id="197" name="Rectangle: Rounded Corners 196">
          <a:extLst>
            <a:ext uri="{FF2B5EF4-FFF2-40B4-BE49-F238E27FC236}">
              <a16:creationId xmlns:a16="http://schemas.microsoft.com/office/drawing/2014/main" id="{FD464B9C-CEBB-4484-BE69-7FC7BF8C7F77}"/>
            </a:ext>
          </a:extLst>
        </xdr:cNvPr>
        <xdr:cNvSpPr/>
      </xdr:nvSpPr>
      <xdr:spPr>
        <a:xfrm>
          <a:off x="171451" y="7162800"/>
          <a:ext cx="5522594" cy="2331720"/>
        </a:xfrm>
        <a:prstGeom prst="roundRect">
          <a:avLst>
            <a:gd name="adj" fmla="val 7040"/>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editAs="absolute">
    <xdr:from>
      <xdr:col>0</xdr:col>
      <xdr:colOff>133351</xdr:colOff>
      <xdr:row>35</xdr:row>
      <xdr:rowOff>171450</xdr:rowOff>
    </xdr:from>
    <xdr:to>
      <xdr:col>8</xdr:col>
      <xdr:colOff>228600</xdr:colOff>
      <xdr:row>47</xdr:row>
      <xdr:rowOff>0</xdr:rowOff>
    </xdr:to>
    <xdr:graphicFrame macro="">
      <xdr:nvGraphicFramePr>
        <xdr:cNvPr id="199" name="Chart 198">
          <a:extLst>
            <a:ext uri="{FF2B5EF4-FFF2-40B4-BE49-F238E27FC236}">
              <a16:creationId xmlns:a16="http://schemas.microsoft.com/office/drawing/2014/main" id="{8B7B776F-C3B0-4E3D-82E8-55E128836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editAs="absolute">
    <xdr:from>
      <xdr:col>0</xdr:col>
      <xdr:colOff>276224</xdr:colOff>
      <xdr:row>45</xdr:row>
      <xdr:rowOff>76201</xdr:rowOff>
    </xdr:from>
    <xdr:to>
      <xdr:col>4</xdr:col>
      <xdr:colOff>57149</xdr:colOff>
      <xdr:row>46</xdr:row>
      <xdr:rowOff>180976</xdr:rowOff>
    </xdr:to>
    <xdr:sp macro="" textlink="">
      <xdr:nvSpPr>
        <xdr:cNvPr id="198" name="TextBox 197">
          <a:extLst>
            <a:ext uri="{FF2B5EF4-FFF2-40B4-BE49-F238E27FC236}">
              <a16:creationId xmlns:a16="http://schemas.microsoft.com/office/drawing/2014/main" id="{5A1FF8D4-1BDD-4894-BFEF-EC376FB09774}"/>
            </a:ext>
          </a:extLst>
        </xdr:cNvPr>
        <xdr:cNvSpPr txBox="1"/>
      </xdr:nvSpPr>
      <xdr:spPr>
        <a:xfrm>
          <a:off x="276224" y="9077326"/>
          <a:ext cx="25241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MY" sz="1200">
              <a:solidFill>
                <a:sysClr val="windowText" lastClr="000000"/>
              </a:solidFill>
              <a:latin typeface="Abadi" panose="020B0604020104020204" pitchFamily="34" charset="0"/>
              <a:cs typeface="Arial" panose="020B0604020202020204" pitchFamily="34" charset="0"/>
            </a:rPr>
            <a:t>Training Models Fees</a:t>
          </a:r>
          <a:r>
            <a:rPr lang="en-MY" sz="1200" baseline="0">
              <a:solidFill>
                <a:sysClr val="windowText" lastClr="000000"/>
              </a:solidFill>
              <a:latin typeface="Abadi" panose="020B0604020104020204" pitchFamily="34" charset="0"/>
              <a:cs typeface="Arial" panose="020B0604020202020204" pitchFamily="34" charset="0"/>
            </a:rPr>
            <a:t> </a:t>
          </a:r>
          <a:r>
            <a:rPr lang="en-MY" sz="1000">
              <a:solidFill>
                <a:schemeClr val="bg1">
                  <a:lumMod val="50000"/>
                </a:schemeClr>
              </a:solidFill>
              <a:latin typeface="Abadi" panose="020B0604020104020204" pitchFamily="34" charset="0"/>
              <a:cs typeface="Arial" panose="020B0604020202020204" pitchFamily="34" charset="0"/>
            </a:rPr>
            <a:t>By Consultant</a:t>
          </a:r>
          <a:endParaRPr lang="en-MY" sz="900">
            <a:solidFill>
              <a:schemeClr val="bg1">
                <a:lumMod val="50000"/>
              </a:schemeClr>
            </a:solidFill>
            <a:latin typeface="Abadi" panose="020B0604020104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mal" refreshedDate="45561.99589027778" createdVersion="8" refreshedVersion="8" minRefreshableVersion="3" recordCount="1237" xr:uid="{3E39E0D4-547C-43CD-8702-22817665368D}">
  <cacheSource type="worksheet">
    <worksheetSource name="Table2"/>
  </cacheSource>
  <cacheFields count="17">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ntainsNonDate="0"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ount="43">
        <d v="1899-12-30T00:02:00"/>
        <d v="1899-12-30T00:02:10"/>
        <d v="1899-12-30T00:02:12"/>
        <d v="1899-12-30T00:02:18"/>
        <d v="1899-12-30T00:02:25"/>
        <d v="1899-12-30T00:02:30"/>
        <d v="1899-12-30T00:02:50"/>
        <d v="1899-12-30T00:02:56"/>
        <d v="1899-12-30T00:03:00"/>
        <d v="1899-12-30T00:03:10"/>
        <d v="1899-12-30T00:03:12"/>
        <d v="1899-12-30T00:03:14"/>
        <d v="1899-12-30T00:03:16"/>
        <d v="1899-12-30T00:03:17"/>
        <d v="1899-12-30T00:03:30"/>
        <d v="1899-12-30T00:03:40"/>
        <d v="1899-12-30T00:04:00"/>
        <d v="1899-12-30T00:04:40"/>
        <d v="1899-12-30T00:04:45"/>
        <d v="1899-12-30T00:04:48"/>
        <d v="1899-12-30T00:05:12"/>
        <d v="1899-12-30T00:05:14"/>
        <d v="1899-12-30T00:05:15"/>
        <d v="1899-12-30T00:06:15"/>
        <d v="1899-12-30T00:06:18"/>
        <d v="1899-12-30T00:06:20"/>
        <d v="1899-12-30T00:06:30"/>
        <d v="1899-12-30T00:07:10"/>
        <d v="1899-12-30T00:07:14"/>
        <d v="1899-12-30T00:07:30"/>
        <d v="1899-12-30T00:08:00"/>
        <d v="1899-12-30T00:08:10"/>
        <d v="1899-12-30T00:08:12"/>
        <d v="1899-12-30T00:08:20"/>
        <d v="1899-12-30T00:08:40"/>
        <d v="1899-12-30T00:09:00"/>
        <d v="1899-12-30T00:09:12"/>
        <d v="1899-12-30T00:09:15"/>
        <d v="1899-12-30T00:09:36"/>
        <d v="1899-12-30T00:10:10"/>
        <d v="1899-12-30T00:11:20"/>
        <d v="1899-12-30T00:12:45"/>
        <d v="1899-12-30T00:12:55"/>
      </sharedItems>
      <fieldGroup par="16"/>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 name="Seconds (Average call duration)" numFmtId="0" databaseField="0">
      <fieldGroup base="8">
        <rangePr groupBy="seconds" startDate="1899-12-30T00:02:00" endDate="1899-12-30T00:12:55"/>
        <groupItems count="62">
          <s v="&lt;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1900"/>
        </groupItems>
      </fieldGroup>
    </cacheField>
    <cacheField name="Minutes (Average call duration)" numFmtId="0" databaseField="0">
      <fieldGroup base="8">
        <rangePr groupBy="minutes" startDate="1899-12-30T00:02:00" endDate="1899-12-30T00:12:55"/>
        <groupItems count="62">
          <s v="&lt;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1/1900"/>
        </groupItems>
      </fieldGroup>
    </cacheField>
    <cacheField name="Hours (Average call duration)" numFmtId="0" databaseField="0">
      <fieldGroup base="8">
        <rangePr groupBy="hours" startDate="1899-12-30T00:02:00" endDate="1899-12-30T00:12:55"/>
        <groupItems count="26">
          <s v="&lt;0/1/1900"/>
          <s v="12 AM"/>
          <s v="1 AM"/>
          <s v="2 AM"/>
          <s v="3 AM"/>
          <s v="4 AM"/>
          <s v="5 AM"/>
          <s v="6 AM"/>
          <s v="7 AM"/>
          <s v="8 AM"/>
          <s v="9 AM"/>
          <s v="10 AM"/>
          <s v="11 AM"/>
          <s v="12 PM"/>
          <s v="1 PM"/>
          <s v="2 PM"/>
          <s v="3 PM"/>
          <s v="4 PM"/>
          <s v="5 PM"/>
          <s v="6 PM"/>
          <s v="7 PM"/>
          <s v="8 PM"/>
          <s v="9 PM"/>
          <s v="10 PM"/>
          <s v="11 PM"/>
          <s v="&gt;0/1/1900"/>
        </groupItems>
      </fieldGroup>
    </cacheField>
  </cacheFields>
  <extLst>
    <ext xmlns:x14="http://schemas.microsoft.com/office/spreadsheetml/2009/9/main" uri="{725AE2AE-9491-48be-B2B4-4EB974FC3084}">
      <x14:pivotCacheDefinition pivotCacheId="2033730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x v="0"/>
    <x v="0"/>
    <x v="0"/>
    <x v="0"/>
    <x v="0"/>
    <x v="0"/>
  </r>
  <r>
    <x v="0"/>
    <n v="10"/>
    <x v="1"/>
    <x v="0"/>
    <x v="1"/>
    <n v="3"/>
    <n v="11000000"/>
    <n v="1"/>
    <x v="0"/>
    <x v="0"/>
    <x v="1"/>
    <x v="1"/>
    <x v="1"/>
    <x v="1"/>
  </r>
  <r>
    <x v="0"/>
    <n v="20"/>
    <x v="2"/>
    <x v="1"/>
    <x v="0"/>
    <n v="2"/>
    <n v="12000000"/>
    <n v="3"/>
    <x v="0"/>
    <x v="0"/>
    <x v="2"/>
    <x v="2"/>
    <x v="1"/>
    <x v="2"/>
  </r>
  <r>
    <x v="0"/>
    <n v="23"/>
    <x v="2"/>
    <x v="2"/>
    <x v="0"/>
    <n v="4"/>
    <n v="15000000"/>
    <n v="1"/>
    <x v="0"/>
    <x v="0"/>
    <x v="2"/>
    <x v="3"/>
    <x v="2"/>
    <x v="3"/>
  </r>
  <r>
    <x v="0"/>
    <n v="11"/>
    <x v="2"/>
    <x v="0"/>
    <x v="0"/>
    <n v="5"/>
    <n v="25000000"/>
    <n v="2"/>
    <x v="0"/>
    <x v="0"/>
    <x v="3"/>
    <x v="1"/>
    <x v="3"/>
    <x v="4"/>
  </r>
  <r>
    <x v="0"/>
    <n v="2"/>
    <x v="3"/>
    <x v="3"/>
    <x v="1"/>
    <n v="3"/>
    <n v="12000000"/>
    <n v="1"/>
    <x v="0"/>
    <x v="0"/>
    <x v="4"/>
    <x v="4"/>
    <x v="0"/>
    <x v="5"/>
  </r>
  <r>
    <x v="0"/>
    <n v="6"/>
    <x v="3"/>
    <x v="3"/>
    <x v="2"/>
    <n v="5"/>
    <n v="20000000"/>
    <n v="2"/>
    <x v="0"/>
    <x v="0"/>
    <x v="0"/>
    <x v="5"/>
    <x v="3"/>
    <x v="4"/>
  </r>
  <r>
    <x v="0"/>
    <n v="26"/>
    <x v="4"/>
    <x v="2"/>
    <x v="3"/>
    <n v="1"/>
    <n v="19000000"/>
    <n v="2"/>
    <x v="0"/>
    <x v="1"/>
    <x v="5"/>
    <x v="3"/>
    <x v="0"/>
    <x v="5"/>
  </r>
  <r>
    <x v="0"/>
    <n v="15"/>
    <x v="4"/>
    <x v="3"/>
    <x v="2"/>
    <n v="2"/>
    <n v="38000000"/>
    <n v="2"/>
    <x v="0"/>
    <x v="1"/>
    <x v="4"/>
    <x v="6"/>
    <x v="1"/>
    <x v="1"/>
  </r>
  <r>
    <x v="0"/>
    <n v="17"/>
    <x v="4"/>
    <x v="4"/>
    <x v="1"/>
    <n v="2"/>
    <n v="12000000"/>
    <n v="2"/>
    <x v="0"/>
    <x v="0"/>
    <x v="6"/>
    <x v="7"/>
    <x v="1"/>
    <x v="6"/>
  </r>
  <r>
    <x v="0"/>
    <n v="1"/>
    <x v="0"/>
    <x v="0"/>
    <x v="0"/>
    <n v="1"/>
    <n v="7000000"/>
    <n v="3"/>
    <x v="0"/>
    <x v="0"/>
    <x v="0"/>
    <x v="0"/>
    <x v="0"/>
    <x v="0"/>
  </r>
  <r>
    <x v="0"/>
    <n v="2"/>
    <x v="3"/>
    <x v="3"/>
    <x v="1"/>
    <n v="3"/>
    <n v="12000000"/>
    <n v="1"/>
    <x v="0"/>
    <x v="0"/>
    <x v="4"/>
    <x v="4"/>
    <x v="0"/>
    <x v="1"/>
  </r>
  <r>
    <x v="0"/>
    <n v="6"/>
    <x v="3"/>
    <x v="3"/>
    <x v="2"/>
    <n v="5"/>
    <n v="20000000"/>
    <n v="2"/>
    <x v="0"/>
    <x v="0"/>
    <x v="0"/>
    <x v="5"/>
    <x v="3"/>
    <x v="7"/>
  </r>
  <r>
    <x v="0"/>
    <n v="26"/>
    <x v="4"/>
    <x v="2"/>
    <x v="3"/>
    <n v="1"/>
    <n v="19000000"/>
    <n v="2"/>
    <x v="0"/>
    <x v="1"/>
    <x v="5"/>
    <x v="3"/>
    <x v="0"/>
    <x v="8"/>
  </r>
  <r>
    <x v="0"/>
    <n v="2"/>
    <x v="3"/>
    <x v="3"/>
    <x v="1"/>
    <n v="3"/>
    <n v="12000000"/>
    <n v="1"/>
    <x v="0"/>
    <x v="0"/>
    <x v="4"/>
    <x v="4"/>
    <x v="0"/>
    <x v="2"/>
  </r>
  <r>
    <x v="0"/>
    <n v="6"/>
    <x v="3"/>
    <x v="3"/>
    <x v="2"/>
    <n v="5"/>
    <n v="20000000"/>
    <n v="2"/>
    <x v="0"/>
    <x v="0"/>
    <x v="0"/>
    <x v="5"/>
    <x v="3"/>
    <x v="7"/>
  </r>
  <r>
    <x v="0"/>
    <n v="26"/>
    <x v="4"/>
    <x v="2"/>
    <x v="3"/>
    <n v="1"/>
    <n v="19000000"/>
    <n v="2"/>
    <x v="0"/>
    <x v="1"/>
    <x v="5"/>
    <x v="3"/>
    <x v="0"/>
    <x v="8"/>
  </r>
  <r>
    <x v="0"/>
    <n v="12"/>
    <x v="5"/>
    <x v="0"/>
    <x v="2"/>
    <n v="3"/>
    <n v="11000000"/>
    <n v="1"/>
    <x v="0"/>
    <x v="0"/>
    <x v="7"/>
    <x v="7"/>
    <x v="1"/>
    <x v="6"/>
  </r>
  <r>
    <x v="0"/>
    <n v="11"/>
    <x v="6"/>
    <x v="1"/>
    <x v="1"/>
    <n v="5"/>
    <n v="25000000"/>
    <n v="1"/>
    <x v="0"/>
    <x v="0"/>
    <x v="2"/>
    <x v="5"/>
    <x v="1"/>
    <x v="2"/>
  </r>
  <r>
    <x v="0"/>
    <n v="11"/>
    <x v="7"/>
    <x v="2"/>
    <x v="2"/>
    <n v="2"/>
    <n v="38000000"/>
    <n v="2"/>
    <x v="0"/>
    <x v="1"/>
    <x v="7"/>
    <x v="5"/>
    <x v="0"/>
    <x v="7"/>
  </r>
  <r>
    <x v="0"/>
    <n v="3"/>
    <x v="0"/>
    <x v="3"/>
    <x v="2"/>
    <n v="4"/>
    <n v="15000000"/>
    <n v="1"/>
    <x v="0"/>
    <x v="0"/>
    <x v="7"/>
    <x v="0"/>
    <x v="0"/>
    <x v="5"/>
  </r>
  <r>
    <x v="0"/>
    <n v="11"/>
    <x v="8"/>
    <x v="0"/>
    <x v="1"/>
    <n v="1"/>
    <n v="19000000"/>
    <n v="1"/>
    <x v="0"/>
    <x v="1"/>
    <x v="0"/>
    <x v="1"/>
    <x v="2"/>
    <x v="8"/>
  </r>
  <r>
    <x v="0"/>
    <n v="10"/>
    <x v="8"/>
    <x v="3"/>
    <x v="0"/>
    <n v="4"/>
    <n v="20000000"/>
    <n v="3"/>
    <x v="0"/>
    <x v="0"/>
    <x v="5"/>
    <x v="3"/>
    <x v="2"/>
    <x v="8"/>
  </r>
  <r>
    <x v="0"/>
    <n v="5"/>
    <x v="8"/>
    <x v="3"/>
    <x v="1"/>
    <n v="1"/>
    <n v="7000000"/>
    <n v="2"/>
    <x v="0"/>
    <x v="0"/>
    <x v="7"/>
    <x v="6"/>
    <x v="1"/>
    <x v="6"/>
  </r>
  <r>
    <x v="0"/>
    <n v="12"/>
    <x v="9"/>
    <x v="1"/>
    <x v="1"/>
    <n v="2"/>
    <n v="38000000"/>
    <n v="3"/>
    <x v="0"/>
    <x v="1"/>
    <x v="4"/>
    <x v="4"/>
    <x v="0"/>
    <x v="7"/>
  </r>
  <r>
    <x v="0"/>
    <n v="26"/>
    <x v="1"/>
    <x v="0"/>
    <x v="2"/>
    <n v="4"/>
    <n v="20000000"/>
    <n v="3"/>
    <x v="0"/>
    <x v="2"/>
    <x v="0"/>
    <x v="0"/>
    <x v="3"/>
    <x v="4"/>
  </r>
  <r>
    <x v="0"/>
    <n v="25"/>
    <x v="2"/>
    <x v="0"/>
    <x v="0"/>
    <n v="3"/>
    <n v="15000000"/>
    <n v="3"/>
    <x v="0"/>
    <x v="0"/>
    <x v="7"/>
    <x v="2"/>
    <x v="1"/>
    <x v="6"/>
  </r>
  <r>
    <x v="0"/>
    <n v="11"/>
    <x v="2"/>
    <x v="0"/>
    <x v="2"/>
    <n v="3"/>
    <n v="12000000"/>
    <n v="4"/>
    <x v="0"/>
    <x v="0"/>
    <x v="1"/>
    <x v="0"/>
    <x v="3"/>
    <x v="4"/>
  </r>
  <r>
    <x v="0"/>
    <n v="18"/>
    <x v="2"/>
    <x v="0"/>
    <x v="1"/>
    <n v="4"/>
    <n v="15000000"/>
    <n v="2"/>
    <x v="0"/>
    <x v="0"/>
    <x v="4"/>
    <x v="6"/>
    <x v="0"/>
    <x v="9"/>
  </r>
  <r>
    <x v="0"/>
    <n v="1"/>
    <x v="3"/>
    <x v="2"/>
    <x v="2"/>
    <n v="3"/>
    <n v="15000000"/>
    <n v="3"/>
    <x v="0"/>
    <x v="0"/>
    <x v="4"/>
    <x v="2"/>
    <x v="1"/>
    <x v="6"/>
  </r>
  <r>
    <x v="0"/>
    <n v="1"/>
    <x v="3"/>
    <x v="0"/>
    <x v="2"/>
    <n v="2"/>
    <n v="12000000"/>
    <n v="6"/>
    <x v="0"/>
    <x v="0"/>
    <x v="4"/>
    <x v="2"/>
    <x v="0"/>
    <x v="5"/>
  </r>
  <r>
    <x v="0"/>
    <n v="8"/>
    <x v="3"/>
    <x v="0"/>
    <x v="2"/>
    <n v="3"/>
    <n v="15000000"/>
    <n v="3"/>
    <x v="0"/>
    <x v="0"/>
    <x v="3"/>
    <x v="0"/>
    <x v="0"/>
    <x v="9"/>
  </r>
  <r>
    <x v="0"/>
    <n v="20"/>
    <x v="3"/>
    <x v="1"/>
    <x v="1"/>
    <n v="5"/>
    <n v="25000000"/>
    <n v="4"/>
    <x v="0"/>
    <x v="0"/>
    <x v="3"/>
    <x v="2"/>
    <x v="0"/>
    <x v="10"/>
  </r>
  <r>
    <x v="0"/>
    <n v="20"/>
    <x v="3"/>
    <x v="4"/>
    <x v="0"/>
    <n v="2"/>
    <n v="12000000"/>
    <n v="4"/>
    <x v="0"/>
    <x v="0"/>
    <x v="8"/>
    <x v="3"/>
    <x v="2"/>
    <x v="11"/>
  </r>
  <r>
    <x v="0"/>
    <n v="1"/>
    <x v="3"/>
    <x v="1"/>
    <x v="1"/>
    <n v="3"/>
    <n v="15000000"/>
    <n v="5"/>
    <x v="0"/>
    <x v="0"/>
    <x v="2"/>
    <x v="4"/>
    <x v="2"/>
    <x v="8"/>
  </r>
  <r>
    <x v="0"/>
    <n v="20"/>
    <x v="3"/>
    <x v="1"/>
    <x v="2"/>
    <n v="2"/>
    <n v="10000000"/>
    <n v="1"/>
    <x v="0"/>
    <x v="0"/>
    <x v="8"/>
    <x v="5"/>
    <x v="0"/>
    <x v="12"/>
  </r>
  <r>
    <x v="0"/>
    <n v="1"/>
    <x v="3"/>
    <x v="1"/>
    <x v="0"/>
    <n v="3"/>
    <n v="12000000"/>
    <n v="2"/>
    <x v="0"/>
    <x v="0"/>
    <x v="3"/>
    <x v="1"/>
    <x v="0"/>
    <x v="7"/>
  </r>
  <r>
    <x v="0"/>
    <n v="4"/>
    <x v="3"/>
    <x v="0"/>
    <x v="1"/>
    <n v="3"/>
    <n v="11000000"/>
    <n v="6"/>
    <x v="0"/>
    <x v="0"/>
    <x v="4"/>
    <x v="6"/>
    <x v="1"/>
    <x v="2"/>
  </r>
  <r>
    <x v="0"/>
    <n v="3"/>
    <x v="4"/>
    <x v="2"/>
    <x v="0"/>
    <n v="1"/>
    <n v="19000000"/>
    <n v="3"/>
    <x v="0"/>
    <x v="1"/>
    <x v="8"/>
    <x v="6"/>
    <x v="0"/>
    <x v="7"/>
  </r>
  <r>
    <x v="0"/>
    <n v="22"/>
    <x v="4"/>
    <x v="2"/>
    <x v="0"/>
    <n v="1"/>
    <n v="19000000"/>
    <n v="1"/>
    <x v="0"/>
    <x v="1"/>
    <x v="1"/>
    <x v="7"/>
    <x v="3"/>
    <x v="13"/>
  </r>
  <r>
    <x v="0"/>
    <n v="13"/>
    <x v="4"/>
    <x v="4"/>
    <x v="4"/>
    <n v="4"/>
    <n v="20000000"/>
    <n v="3"/>
    <x v="0"/>
    <x v="2"/>
    <x v="0"/>
    <x v="2"/>
    <x v="2"/>
    <x v="8"/>
  </r>
  <r>
    <x v="0"/>
    <n v="17"/>
    <x v="4"/>
    <x v="4"/>
    <x v="2"/>
    <n v="1"/>
    <n v="7000000"/>
    <n v="1"/>
    <x v="0"/>
    <x v="0"/>
    <x v="0"/>
    <x v="3"/>
    <x v="0"/>
    <x v="7"/>
  </r>
  <r>
    <x v="0"/>
    <n v="30"/>
    <x v="4"/>
    <x v="4"/>
    <x v="1"/>
    <n v="2"/>
    <n v="10000000"/>
    <n v="1"/>
    <x v="0"/>
    <x v="0"/>
    <x v="2"/>
    <x v="3"/>
    <x v="2"/>
    <x v="11"/>
  </r>
  <r>
    <x v="0"/>
    <n v="29"/>
    <x v="4"/>
    <x v="2"/>
    <x v="2"/>
    <n v="3"/>
    <n v="15000000"/>
    <n v="1"/>
    <x v="0"/>
    <x v="0"/>
    <x v="0"/>
    <x v="1"/>
    <x v="1"/>
    <x v="1"/>
  </r>
  <r>
    <x v="0"/>
    <n v="6"/>
    <x v="4"/>
    <x v="4"/>
    <x v="4"/>
    <n v="1"/>
    <n v="7000000"/>
    <n v="3"/>
    <x v="0"/>
    <x v="0"/>
    <x v="8"/>
    <x v="7"/>
    <x v="3"/>
    <x v="13"/>
  </r>
  <r>
    <x v="0"/>
    <n v="22"/>
    <x v="10"/>
    <x v="1"/>
    <x v="0"/>
    <n v="5"/>
    <n v="25000000"/>
    <n v="6"/>
    <x v="0"/>
    <x v="0"/>
    <x v="7"/>
    <x v="5"/>
    <x v="3"/>
    <x v="4"/>
  </r>
  <r>
    <x v="0"/>
    <n v="3"/>
    <x v="10"/>
    <x v="2"/>
    <x v="1"/>
    <n v="5"/>
    <n v="20000000"/>
    <n v="4"/>
    <x v="0"/>
    <x v="0"/>
    <x v="4"/>
    <x v="7"/>
    <x v="1"/>
    <x v="6"/>
  </r>
  <r>
    <x v="0"/>
    <n v="12"/>
    <x v="5"/>
    <x v="0"/>
    <x v="2"/>
    <n v="3"/>
    <n v="11000000"/>
    <n v="1"/>
    <x v="0"/>
    <x v="0"/>
    <x v="7"/>
    <x v="7"/>
    <x v="1"/>
    <x v="6"/>
  </r>
  <r>
    <x v="0"/>
    <n v="11"/>
    <x v="6"/>
    <x v="1"/>
    <x v="1"/>
    <n v="5"/>
    <n v="25000000"/>
    <n v="1"/>
    <x v="0"/>
    <x v="0"/>
    <x v="2"/>
    <x v="5"/>
    <x v="1"/>
    <x v="2"/>
  </r>
  <r>
    <x v="0"/>
    <n v="11"/>
    <x v="7"/>
    <x v="2"/>
    <x v="2"/>
    <n v="2"/>
    <n v="38000000"/>
    <n v="2"/>
    <x v="0"/>
    <x v="1"/>
    <x v="7"/>
    <x v="5"/>
    <x v="0"/>
    <x v="7"/>
  </r>
  <r>
    <x v="0"/>
    <n v="3"/>
    <x v="0"/>
    <x v="3"/>
    <x v="2"/>
    <n v="4"/>
    <n v="15000000"/>
    <n v="1"/>
    <x v="0"/>
    <x v="0"/>
    <x v="7"/>
    <x v="0"/>
    <x v="0"/>
    <x v="5"/>
  </r>
  <r>
    <x v="0"/>
    <n v="11"/>
    <x v="8"/>
    <x v="0"/>
    <x v="1"/>
    <n v="1"/>
    <n v="19000000"/>
    <n v="1"/>
    <x v="0"/>
    <x v="1"/>
    <x v="0"/>
    <x v="1"/>
    <x v="2"/>
    <x v="8"/>
  </r>
  <r>
    <x v="0"/>
    <n v="10"/>
    <x v="8"/>
    <x v="3"/>
    <x v="0"/>
    <n v="4"/>
    <n v="20000000"/>
    <n v="3"/>
    <x v="0"/>
    <x v="0"/>
    <x v="5"/>
    <x v="3"/>
    <x v="2"/>
    <x v="8"/>
  </r>
  <r>
    <x v="0"/>
    <n v="5"/>
    <x v="8"/>
    <x v="3"/>
    <x v="1"/>
    <n v="1"/>
    <n v="7000000"/>
    <n v="2"/>
    <x v="0"/>
    <x v="0"/>
    <x v="7"/>
    <x v="6"/>
    <x v="1"/>
    <x v="6"/>
  </r>
  <r>
    <x v="0"/>
    <n v="12"/>
    <x v="9"/>
    <x v="1"/>
    <x v="1"/>
    <n v="2"/>
    <n v="38000000"/>
    <n v="3"/>
    <x v="0"/>
    <x v="1"/>
    <x v="4"/>
    <x v="4"/>
    <x v="0"/>
    <x v="7"/>
  </r>
  <r>
    <x v="0"/>
    <n v="26"/>
    <x v="1"/>
    <x v="0"/>
    <x v="2"/>
    <n v="4"/>
    <n v="20000000"/>
    <n v="3"/>
    <x v="0"/>
    <x v="2"/>
    <x v="0"/>
    <x v="0"/>
    <x v="3"/>
    <x v="4"/>
  </r>
  <r>
    <x v="1"/>
    <n v="11"/>
    <x v="7"/>
    <x v="2"/>
    <x v="0"/>
    <n v="0"/>
    <n v="0"/>
    <n v="1"/>
    <x v="0"/>
    <x v="3"/>
    <x v="9"/>
    <x v="2"/>
    <x v="0"/>
    <x v="9"/>
  </r>
  <r>
    <x v="1"/>
    <n v="14"/>
    <x v="0"/>
    <x v="0"/>
    <x v="1"/>
    <n v="0"/>
    <n v="0"/>
    <n v="5"/>
    <x v="0"/>
    <x v="3"/>
    <x v="9"/>
    <x v="3"/>
    <x v="1"/>
    <x v="6"/>
  </r>
  <r>
    <x v="1"/>
    <n v="1"/>
    <x v="8"/>
    <x v="0"/>
    <x v="1"/>
    <n v="0"/>
    <n v="0"/>
    <n v="1"/>
    <x v="0"/>
    <x v="3"/>
    <x v="9"/>
    <x v="0"/>
    <x v="2"/>
    <x v="8"/>
  </r>
  <r>
    <x v="1"/>
    <n v="12"/>
    <x v="9"/>
    <x v="1"/>
    <x v="0"/>
    <n v="0"/>
    <n v="0"/>
    <n v="2"/>
    <x v="0"/>
    <x v="3"/>
    <x v="9"/>
    <x v="3"/>
    <x v="1"/>
    <x v="1"/>
  </r>
  <r>
    <x v="1"/>
    <n v="7"/>
    <x v="3"/>
    <x v="4"/>
    <x v="1"/>
    <n v="0"/>
    <n v="0"/>
    <n v="6"/>
    <x v="0"/>
    <x v="3"/>
    <x v="9"/>
    <x v="5"/>
    <x v="3"/>
    <x v="13"/>
  </r>
  <r>
    <x v="1"/>
    <n v="5"/>
    <x v="3"/>
    <x v="2"/>
    <x v="2"/>
    <n v="0"/>
    <n v="0"/>
    <n v="4"/>
    <x v="0"/>
    <x v="3"/>
    <x v="9"/>
    <x v="7"/>
    <x v="1"/>
    <x v="1"/>
  </r>
  <r>
    <x v="1"/>
    <n v="23"/>
    <x v="4"/>
    <x v="0"/>
    <x v="1"/>
    <n v="0"/>
    <n v="0"/>
    <n v="3"/>
    <x v="0"/>
    <x v="3"/>
    <x v="9"/>
    <x v="0"/>
    <x v="3"/>
    <x v="4"/>
  </r>
  <r>
    <x v="1"/>
    <n v="19"/>
    <x v="4"/>
    <x v="2"/>
    <x v="1"/>
    <n v="0"/>
    <n v="0"/>
    <n v="1"/>
    <x v="0"/>
    <x v="3"/>
    <x v="9"/>
    <x v="6"/>
    <x v="0"/>
    <x v="10"/>
  </r>
  <r>
    <x v="1"/>
    <n v="10"/>
    <x v="10"/>
    <x v="4"/>
    <x v="0"/>
    <n v="0"/>
    <n v="0"/>
    <n v="1"/>
    <x v="0"/>
    <x v="3"/>
    <x v="9"/>
    <x v="6"/>
    <x v="0"/>
    <x v="5"/>
  </r>
  <r>
    <x v="1"/>
    <n v="11"/>
    <x v="7"/>
    <x v="2"/>
    <x v="0"/>
    <n v="0"/>
    <n v="0"/>
    <n v="1"/>
    <x v="0"/>
    <x v="3"/>
    <x v="9"/>
    <x v="2"/>
    <x v="0"/>
    <x v="9"/>
  </r>
  <r>
    <x v="1"/>
    <n v="14"/>
    <x v="0"/>
    <x v="0"/>
    <x v="1"/>
    <n v="0"/>
    <n v="0"/>
    <n v="5"/>
    <x v="0"/>
    <x v="3"/>
    <x v="9"/>
    <x v="3"/>
    <x v="1"/>
    <x v="6"/>
  </r>
  <r>
    <x v="1"/>
    <n v="1"/>
    <x v="8"/>
    <x v="0"/>
    <x v="1"/>
    <n v="0"/>
    <n v="0"/>
    <n v="1"/>
    <x v="0"/>
    <x v="3"/>
    <x v="9"/>
    <x v="0"/>
    <x v="2"/>
    <x v="8"/>
  </r>
  <r>
    <x v="1"/>
    <n v="12"/>
    <x v="9"/>
    <x v="1"/>
    <x v="0"/>
    <n v="0"/>
    <n v="0"/>
    <n v="2"/>
    <x v="0"/>
    <x v="3"/>
    <x v="9"/>
    <x v="3"/>
    <x v="1"/>
    <x v="1"/>
  </r>
  <r>
    <x v="0"/>
    <n v="1"/>
    <x v="8"/>
    <x v="2"/>
    <x v="1"/>
    <n v="5"/>
    <n v="25000000"/>
    <n v="1"/>
    <x v="0"/>
    <x v="0"/>
    <x v="5"/>
    <x v="2"/>
    <x v="3"/>
    <x v="13"/>
  </r>
  <r>
    <x v="0"/>
    <n v="12"/>
    <x v="9"/>
    <x v="0"/>
    <x v="2"/>
    <n v="2"/>
    <n v="12000000"/>
    <n v="2"/>
    <x v="0"/>
    <x v="0"/>
    <x v="0"/>
    <x v="2"/>
    <x v="1"/>
    <x v="1"/>
  </r>
  <r>
    <x v="0"/>
    <n v="12"/>
    <x v="9"/>
    <x v="0"/>
    <x v="2"/>
    <n v="3"/>
    <n v="15000000"/>
    <n v="5"/>
    <x v="0"/>
    <x v="0"/>
    <x v="4"/>
    <x v="6"/>
    <x v="0"/>
    <x v="10"/>
  </r>
  <r>
    <x v="0"/>
    <n v="10"/>
    <x v="1"/>
    <x v="0"/>
    <x v="4"/>
    <n v="2"/>
    <n v="12000000"/>
    <n v="4"/>
    <x v="0"/>
    <x v="0"/>
    <x v="6"/>
    <x v="3"/>
    <x v="1"/>
    <x v="2"/>
  </r>
  <r>
    <x v="0"/>
    <n v="23"/>
    <x v="2"/>
    <x v="0"/>
    <x v="2"/>
    <n v="5"/>
    <n v="20000000"/>
    <n v="1"/>
    <x v="0"/>
    <x v="0"/>
    <x v="5"/>
    <x v="2"/>
    <x v="2"/>
    <x v="11"/>
  </r>
  <r>
    <x v="0"/>
    <n v="8"/>
    <x v="2"/>
    <x v="2"/>
    <x v="0"/>
    <n v="5"/>
    <n v="21000000"/>
    <n v="4"/>
    <x v="0"/>
    <x v="0"/>
    <x v="0"/>
    <x v="5"/>
    <x v="0"/>
    <x v="12"/>
  </r>
  <r>
    <x v="0"/>
    <n v="22"/>
    <x v="2"/>
    <x v="0"/>
    <x v="2"/>
    <n v="4"/>
    <n v="15000000"/>
    <n v="3"/>
    <x v="0"/>
    <x v="0"/>
    <x v="4"/>
    <x v="5"/>
    <x v="1"/>
    <x v="2"/>
  </r>
  <r>
    <x v="0"/>
    <n v="30"/>
    <x v="2"/>
    <x v="0"/>
    <x v="3"/>
    <n v="2"/>
    <n v="12000000"/>
    <n v="3"/>
    <x v="0"/>
    <x v="0"/>
    <x v="5"/>
    <x v="6"/>
    <x v="0"/>
    <x v="10"/>
  </r>
  <r>
    <x v="0"/>
    <n v="8"/>
    <x v="3"/>
    <x v="0"/>
    <x v="1"/>
    <n v="4"/>
    <n v="20000000"/>
    <n v="3"/>
    <x v="0"/>
    <x v="0"/>
    <x v="8"/>
    <x v="5"/>
    <x v="2"/>
    <x v="8"/>
  </r>
  <r>
    <x v="0"/>
    <n v="30"/>
    <x v="3"/>
    <x v="3"/>
    <x v="2"/>
    <n v="3"/>
    <n v="15000000"/>
    <n v="1"/>
    <x v="0"/>
    <x v="0"/>
    <x v="0"/>
    <x v="1"/>
    <x v="1"/>
    <x v="1"/>
  </r>
  <r>
    <x v="0"/>
    <n v="9"/>
    <x v="3"/>
    <x v="1"/>
    <x v="2"/>
    <n v="3"/>
    <n v="15000000"/>
    <n v="3"/>
    <x v="0"/>
    <x v="0"/>
    <x v="4"/>
    <x v="7"/>
    <x v="1"/>
    <x v="14"/>
  </r>
  <r>
    <x v="0"/>
    <n v="11"/>
    <x v="3"/>
    <x v="3"/>
    <x v="2"/>
    <n v="3"/>
    <n v="15000000"/>
    <n v="2"/>
    <x v="0"/>
    <x v="0"/>
    <x v="7"/>
    <x v="7"/>
    <x v="1"/>
    <x v="6"/>
  </r>
  <r>
    <x v="0"/>
    <n v="26"/>
    <x v="3"/>
    <x v="0"/>
    <x v="1"/>
    <n v="1"/>
    <n v="7000000"/>
    <n v="2"/>
    <x v="0"/>
    <x v="0"/>
    <x v="8"/>
    <x v="7"/>
    <x v="0"/>
    <x v="9"/>
  </r>
  <r>
    <x v="0"/>
    <n v="22"/>
    <x v="4"/>
    <x v="2"/>
    <x v="1"/>
    <n v="2"/>
    <n v="38000000"/>
    <n v="4"/>
    <x v="0"/>
    <x v="1"/>
    <x v="7"/>
    <x v="3"/>
    <x v="3"/>
    <x v="13"/>
  </r>
  <r>
    <x v="0"/>
    <n v="3"/>
    <x v="4"/>
    <x v="4"/>
    <x v="1"/>
    <n v="1"/>
    <n v="19000000"/>
    <n v="1"/>
    <x v="0"/>
    <x v="1"/>
    <x v="4"/>
    <x v="0"/>
    <x v="1"/>
    <x v="2"/>
  </r>
  <r>
    <x v="0"/>
    <n v="8"/>
    <x v="4"/>
    <x v="4"/>
    <x v="0"/>
    <n v="2"/>
    <n v="38000000"/>
    <n v="1"/>
    <x v="0"/>
    <x v="1"/>
    <x v="6"/>
    <x v="1"/>
    <x v="0"/>
    <x v="0"/>
  </r>
  <r>
    <x v="0"/>
    <n v="19"/>
    <x v="4"/>
    <x v="1"/>
    <x v="1"/>
    <n v="2"/>
    <n v="12000000"/>
    <n v="1"/>
    <x v="0"/>
    <x v="0"/>
    <x v="0"/>
    <x v="0"/>
    <x v="3"/>
    <x v="13"/>
  </r>
  <r>
    <x v="0"/>
    <n v="1"/>
    <x v="8"/>
    <x v="2"/>
    <x v="1"/>
    <n v="5"/>
    <n v="25000000"/>
    <n v="1"/>
    <x v="0"/>
    <x v="0"/>
    <x v="5"/>
    <x v="2"/>
    <x v="3"/>
    <x v="13"/>
  </r>
  <r>
    <x v="0"/>
    <n v="12"/>
    <x v="9"/>
    <x v="0"/>
    <x v="2"/>
    <n v="2"/>
    <n v="12000000"/>
    <n v="2"/>
    <x v="0"/>
    <x v="0"/>
    <x v="0"/>
    <x v="2"/>
    <x v="1"/>
    <x v="1"/>
  </r>
  <r>
    <x v="0"/>
    <n v="12"/>
    <x v="9"/>
    <x v="0"/>
    <x v="2"/>
    <n v="3"/>
    <n v="15000000"/>
    <n v="5"/>
    <x v="0"/>
    <x v="0"/>
    <x v="4"/>
    <x v="6"/>
    <x v="0"/>
    <x v="10"/>
  </r>
  <r>
    <x v="0"/>
    <n v="10"/>
    <x v="1"/>
    <x v="0"/>
    <x v="4"/>
    <n v="2"/>
    <n v="12000000"/>
    <n v="4"/>
    <x v="0"/>
    <x v="0"/>
    <x v="6"/>
    <x v="3"/>
    <x v="1"/>
    <x v="2"/>
  </r>
  <r>
    <x v="1"/>
    <n v="3"/>
    <x v="9"/>
    <x v="1"/>
    <x v="1"/>
    <n v="0"/>
    <n v="0"/>
    <n v="2"/>
    <x v="0"/>
    <x v="3"/>
    <x v="9"/>
    <x v="6"/>
    <x v="1"/>
    <x v="1"/>
  </r>
  <r>
    <x v="1"/>
    <n v="13"/>
    <x v="1"/>
    <x v="1"/>
    <x v="0"/>
    <n v="0"/>
    <n v="0"/>
    <n v="1"/>
    <x v="0"/>
    <x v="3"/>
    <x v="9"/>
    <x v="3"/>
    <x v="0"/>
    <x v="0"/>
  </r>
  <r>
    <x v="1"/>
    <n v="29"/>
    <x v="3"/>
    <x v="1"/>
    <x v="0"/>
    <n v="0"/>
    <n v="0"/>
    <n v="4"/>
    <x v="0"/>
    <x v="3"/>
    <x v="9"/>
    <x v="3"/>
    <x v="2"/>
    <x v="11"/>
  </r>
  <r>
    <x v="1"/>
    <n v="5"/>
    <x v="3"/>
    <x v="1"/>
    <x v="1"/>
    <n v="0"/>
    <n v="0"/>
    <n v="5"/>
    <x v="0"/>
    <x v="3"/>
    <x v="9"/>
    <x v="1"/>
    <x v="1"/>
    <x v="6"/>
  </r>
  <r>
    <x v="1"/>
    <n v="19"/>
    <x v="4"/>
    <x v="4"/>
    <x v="2"/>
    <n v="0"/>
    <n v="0"/>
    <n v="2"/>
    <x v="0"/>
    <x v="3"/>
    <x v="9"/>
    <x v="7"/>
    <x v="3"/>
    <x v="13"/>
  </r>
  <r>
    <x v="1"/>
    <n v="18"/>
    <x v="10"/>
    <x v="0"/>
    <x v="2"/>
    <n v="0"/>
    <n v="0"/>
    <n v="1"/>
    <x v="0"/>
    <x v="3"/>
    <x v="9"/>
    <x v="2"/>
    <x v="3"/>
    <x v="4"/>
  </r>
  <r>
    <x v="1"/>
    <n v="29"/>
    <x v="10"/>
    <x v="4"/>
    <x v="0"/>
    <n v="0"/>
    <n v="0"/>
    <n v="1"/>
    <x v="0"/>
    <x v="3"/>
    <x v="9"/>
    <x v="2"/>
    <x v="0"/>
    <x v="9"/>
  </r>
  <r>
    <x v="1"/>
    <n v="1"/>
    <x v="10"/>
    <x v="4"/>
    <x v="1"/>
    <n v="0"/>
    <n v="0"/>
    <n v="2"/>
    <x v="0"/>
    <x v="3"/>
    <x v="9"/>
    <x v="5"/>
    <x v="0"/>
    <x v="0"/>
  </r>
  <r>
    <x v="1"/>
    <n v="30"/>
    <x v="10"/>
    <x v="1"/>
    <x v="1"/>
    <n v="0"/>
    <n v="0"/>
    <n v="1"/>
    <x v="0"/>
    <x v="3"/>
    <x v="9"/>
    <x v="6"/>
    <x v="2"/>
    <x v="8"/>
  </r>
  <r>
    <x v="1"/>
    <n v="3"/>
    <x v="9"/>
    <x v="1"/>
    <x v="1"/>
    <n v="0"/>
    <n v="0"/>
    <n v="2"/>
    <x v="0"/>
    <x v="3"/>
    <x v="9"/>
    <x v="6"/>
    <x v="1"/>
    <x v="1"/>
  </r>
  <r>
    <x v="0"/>
    <n v="11"/>
    <x v="5"/>
    <x v="4"/>
    <x v="0"/>
    <n v="4"/>
    <n v="20000000"/>
    <n v="2"/>
    <x v="0"/>
    <x v="2"/>
    <x v="3"/>
    <x v="2"/>
    <x v="3"/>
    <x v="13"/>
  </r>
  <r>
    <x v="0"/>
    <n v="14"/>
    <x v="5"/>
    <x v="4"/>
    <x v="0"/>
    <n v="3"/>
    <n v="15000000"/>
    <n v="2"/>
    <x v="0"/>
    <x v="0"/>
    <x v="7"/>
    <x v="2"/>
    <x v="1"/>
    <x v="6"/>
  </r>
  <r>
    <x v="0"/>
    <n v="11"/>
    <x v="6"/>
    <x v="4"/>
    <x v="2"/>
    <n v="2"/>
    <n v="10000000"/>
    <n v="1"/>
    <x v="0"/>
    <x v="0"/>
    <x v="4"/>
    <x v="3"/>
    <x v="0"/>
    <x v="10"/>
  </r>
  <r>
    <x v="0"/>
    <n v="1"/>
    <x v="0"/>
    <x v="1"/>
    <x v="2"/>
    <n v="5"/>
    <n v="25000000"/>
    <n v="1"/>
    <x v="0"/>
    <x v="0"/>
    <x v="4"/>
    <x v="4"/>
    <x v="0"/>
    <x v="5"/>
  </r>
  <r>
    <x v="0"/>
    <n v="1"/>
    <x v="11"/>
    <x v="5"/>
    <x v="1"/>
    <n v="2"/>
    <n v="12000000"/>
    <n v="5"/>
    <x v="0"/>
    <x v="0"/>
    <x v="7"/>
    <x v="6"/>
    <x v="2"/>
    <x v="8"/>
  </r>
  <r>
    <x v="0"/>
    <n v="30"/>
    <x v="2"/>
    <x v="0"/>
    <x v="2"/>
    <n v="2"/>
    <n v="12000000"/>
    <n v="1"/>
    <x v="0"/>
    <x v="0"/>
    <x v="0"/>
    <x v="2"/>
    <x v="3"/>
    <x v="13"/>
  </r>
  <r>
    <x v="0"/>
    <n v="13"/>
    <x v="2"/>
    <x v="3"/>
    <x v="2"/>
    <n v="3"/>
    <n v="12000000"/>
    <n v="1"/>
    <x v="0"/>
    <x v="0"/>
    <x v="5"/>
    <x v="6"/>
    <x v="0"/>
    <x v="9"/>
  </r>
  <r>
    <x v="0"/>
    <n v="1"/>
    <x v="2"/>
    <x v="0"/>
    <x v="2"/>
    <n v="1"/>
    <n v="7000000"/>
    <n v="4"/>
    <x v="0"/>
    <x v="0"/>
    <x v="3"/>
    <x v="7"/>
    <x v="0"/>
    <x v="9"/>
  </r>
  <r>
    <x v="0"/>
    <n v="21"/>
    <x v="3"/>
    <x v="2"/>
    <x v="2"/>
    <n v="1"/>
    <n v="19000000"/>
    <n v="1"/>
    <x v="0"/>
    <x v="1"/>
    <x v="4"/>
    <x v="2"/>
    <x v="0"/>
    <x v="10"/>
  </r>
  <r>
    <x v="0"/>
    <n v="3"/>
    <x v="3"/>
    <x v="2"/>
    <x v="2"/>
    <n v="2"/>
    <n v="38000000"/>
    <n v="2"/>
    <x v="0"/>
    <x v="1"/>
    <x v="0"/>
    <x v="7"/>
    <x v="1"/>
    <x v="2"/>
  </r>
  <r>
    <x v="0"/>
    <n v="8"/>
    <x v="3"/>
    <x v="4"/>
    <x v="2"/>
    <n v="4"/>
    <n v="20000000"/>
    <n v="2"/>
    <x v="0"/>
    <x v="2"/>
    <x v="4"/>
    <x v="2"/>
    <x v="1"/>
    <x v="1"/>
  </r>
  <r>
    <x v="0"/>
    <n v="14"/>
    <x v="3"/>
    <x v="0"/>
    <x v="1"/>
    <n v="1"/>
    <n v="7000000"/>
    <n v="5"/>
    <x v="0"/>
    <x v="0"/>
    <x v="3"/>
    <x v="5"/>
    <x v="3"/>
    <x v="13"/>
  </r>
  <r>
    <x v="0"/>
    <n v="31"/>
    <x v="3"/>
    <x v="1"/>
    <x v="1"/>
    <n v="3"/>
    <n v="15000000"/>
    <n v="3"/>
    <x v="0"/>
    <x v="0"/>
    <x v="2"/>
    <x v="1"/>
    <x v="2"/>
    <x v="11"/>
  </r>
  <r>
    <x v="0"/>
    <n v="20"/>
    <x v="3"/>
    <x v="2"/>
    <x v="3"/>
    <n v="3"/>
    <n v="15000000"/>
    <n v="1"/>
    <x v="0"/>
    <x v="0"/>
    <x v="8"/>
    <x v="6"/>
    <x v="2"/>
    <x v="8"/>
  </r>
  <r>
    <x v="0"/>
    <n v="25"/>
    <x v="4"/>
    <x v="0"/>
    <x v="1"/>
    <n v="2"/>
    <n v="38000000"/>
    <n v="1"/>
    <x v="0"/>
    <x v="1"/>
    <x v="5"/>
    <x v="2"/>
    <x v="0"/>
    <x v="7"/>
  </r>
  <r>
    <x v="0"/>
    <n v="5"/>
    <x v="4"/>
    <x v="2"/>
    <x v="3"/>
    <n v="3"/>
    <n v="12000000"/>
    <n v="2"/>
    <x v="0"/>
    <x v="0"/>
    <x v="1"/>
    <x v="5"/>
    <x v="1"/>
    <x v="6"/>
  </r>
  <r>
    <x v="0"/>
    <n v="16"/>
    <x v="4"/>
    <x v="1"/>
    <x v="2"/>
    <n v="2"/>
    <n v="12000000"/>
    <n v="3"/>
    <x v="0"/>
    <x v="0"/>
    <x v="0"/>
    <x v="7"/>
    <x v="1"/>
    <x v="1"/>
  </r>
  <r>
    <x v="0"/>
    <n v="26"/>
    <x v="10"/>
    <x v="3"/>
    <x v="1"/>
    <n v="5"/>
    <n v="25000000"/>
    <n v="5"/>
    <x v="0"/>
    <x v="0"/>
    <x v="8"/>
    <x v="4"/>
    <x v="2"/>
    <x v="8"/>
  </r>
  <r>
    <x v="0"/>
    <n v="11"/>
    <x v="5"/>
    <x v="4"/>
    <x v="0"/>
    <n v="4"/>
    <n v="20000000"/>
    <n v="2"/>
    <x v="0"/>
    <x v="2"/>
    <x v="3"/>
    <x v="2"/>
    <x v="3"/>
    <x v="13"/>
  </r>
  <r>
    <x v="0"/>
    <n v="14"/>
    <x v="5"/>
    <x v="4"/>
    <x v="0"/>
    <n v="3"/>
    <n v="15000000"/>
    <n v="2"/>
    <x v="0"/>
    <x v="0"/>
    <x v="7"/>
    <x v="2"/>
    <x v="1"/>
    <x v="6"/>
  </r>
  <r>
    <x v="0"/>
    <n v="11"/>
    <x v="6"/>
    <x v="4"/>
    <x v="2"/>
    <n v="2"/>
    <n v="10000000"/>
    <n v="1"/>
    <x v="0"/>
    <x v="0"/>
    <x v="4"/>
    <x v="3"/>
    <x v="0"/>
    <x v="10"/>
  </r>
  <r>
    <x v="0"/>
    <n v="1"/>
    <x v="0"/>
    <x v="1"/>
    <x v="2"/>
    <n v="5"/>
    <n v="25000000"/>
    <n v="1"/>
    <x v="0"/>
    <x v="0"/>
    <x v="4"/>
    <x v="4"/>
    <x v="0"/>
    <x v="5"/>
  </r>
  <r>
    <x v="0"/>
    <n v="1"/>
    <x v="11"/>
    <x v="5"/>
    <x v="1"/>
    <n v="2"/>
    <n v="12000000"/>
    <n v="5"/>
    <x v="0"/>
    <x v="0"/>
    <x v="7"/>
    <x v="6"/>
    <x v="2"/>
    <x v="8"/>
  </r>
  <r>
    <x v="1"/>
    <n v="13"/>
    <x v="9"/>
    <x v="0"/>
    <x v="4"/>
    <n v="0"/>
    <n v="0"/>
    <n v="3"/>
    <x v="0"/>
    <x v="3"/>
    <x v="9"/>
    <x v="1"/>
    <x v="1"/>
    <x v="1"/>
  </r>
  <r>
    <x v="1"/>
    <n v="15"/>
    <x v="2"/>
    <x v="3"/>
    <x v="1"/>
    <n v="0"/>
    <n v="0"/>
    <n v="4"/>
    <x v="0"/>
    <x v="3"/>
    <x v="9"/>
    <x v="0"/>
    <x v="0"/>
    <x v="12"/>
  </r>
  <r>
    <x v="1"/>
    <n v="28"/>
    <x v="3"/>
    <x v="2"/>
    <x v="1"/>
    <n v="0"/>
    <n v="0"/>
    <n v="3"/>
    <x v="0"/>
    <x v="3"/>
    <x v="9"/>
    <x v="3"/>
    <x v="1"/>
    <x v="2"/>
  </r>
  <r>
    <x v="1"/>
    <n v="20"/>
    <x v="3"/>
    <x v="0"/>
    <x v="2"/>
    <n v="0"/>
    <n v="0"/>
    <n v="2"/>
    <x v="0"/>
    <x v="3"/>
    <x v="9"/>
    <x v="0"/>
    <x v="0"/>
    <x v="9"/>
  </r>
  <r>
    <x v="1"/>
    <n v="14"/>
    <x v="3"/>
    <x v="0"/>
    <x v="2"/>
    <n v="0"/>
    <n v="0"/>
    <n v="1"/>
    <x v="0"/>
    <x v="3"/>
    <x v="9"/>
    <x v="6"/>
    <x v="3"/>
    <x v="13"/>
  </r>
  <r>
    <x v="1"/>
    <n v="13"/>
    <x v="4"/>
    <x v="0"/>
    <x v="1"/>
    <n v="0"/>
    <n v="0"/>
    <n v="1"/>
    <x v="0"/>
    <x v="3"/>
    <x v="9"/>
    <x v="3"/>
    <x v="0"/>
    <x v="5"/>
  </r>
  <r>
    <x v="1"/>
    <n v="15"/>
    <x v="4"/>
    <x v="4"/>
    <x v="1"/>
    <n v="0"/>
    <n v="0"/>
    <n v="4"/>
    <x v="0"/>
    <x v="3"/>
    <x v="9"/>
    <x v="3"/>
    <x v="2"/>
    <x v="8"/>
  </r>
  <r>
    <x v="1"/>
    <n v="26"/>
    <x v="4"/>
    <x v="0"/>
    <x v="2"/>
    <n v="0"/>
    <n v="0"/>
    <n v="2"/>
    <x v="0"/>
    <x v="3"/>
    <x v="9"/>
    <x v="7"/>
    <x v="1"/>
    <x v="2"/>
  </r>
  <r>
    <x v="1"/>
    <n v="13"/>
    <x v="9"/>
    <x v="0"/>
    <x v="4"/>
    <n v="0"/>
    <n v="0"/>
    <n v="3"/>
    <x v="0"/>
    <x v="3"/>
    <x v="9"/>
    <x v="1"/>
    <x v="1"/>
    <x v="1"/>
  </r>
  <r>
    <x v="0"/>
    <n v="16"/>
    <x v="5"/>
    <x v="3"/>
    <x v="1"/>
    <n v="5"/>
    <n v="25000000"/>
    <n v="1"/>
    <x v="0"/>
    <x v="0"/>
    <x v="5"/>
    <x v="6"/>
    <x v="1"/>
    <x v="2"/>
  </r>
  <r>
    <x v="0"/>
    <n v="1"/>
    <x v="6"/>
    <x v="2"/>
    <x v="1"/>
    <n v="1"/>
    <n v="7000000"/>
    <n v="2"/>
    <x v="0"/>
    <x v="0"/>
    <x v="1"/>
    <x v="3"/>
    <x v="1"/>
    <x v="2"/>
  </r>
  <r>
    <x v="0"/>
    <n v="11"/>
    <x v="6"/>
    <x v="2"/>
    <x v="3"/>
    <n v="2"/>
    <n v="12000000"/>
    <n v="2"/>
    <x v="0"/>
    <x v="0"/>
    <x v="1"/>
    <x v="4"/>
    <x v="0"/>
    <x v="10"/>
  </r>
  <r>
    <x v="0"/>
    <n v="11"/>
    <x v="6"/>
    <x v="0"/>
    <x v="1"/>
    <n v="3"/>
    <n v="15000000"/>
    <n v="1"/>
    <x v="0"/>
    <x v="0"/>
    <x v="4"/>
    <x v="6"/>
    <x v="3"/>
    <x v="4"/>
  </r>
  <r>
    <x v="0"/>
    <n v="1"/>
    <x v="0"/>
    <x v="0"/>
    <x v="0"/>
    <n v="1"/>
    <n v="19000000"/>
    <n v="1"/>
    <x v="0"/>
    <x v="1"/>
    <x v="4"/>
    <x v="5"/>
    <x v="0"/>
    <x v="12"/>
  </r>
  <r>
    <x v="0"/>
    <n v="1"/>
    <x v="0"/>
    <x v="3"/>
    <x v="1"/>
    <n v="4"/>
    <n v="20000000"/>
    <n v="3"/>
    <x v="0"/>
    <x v="2"/>
    <x v="4"/>
    <x v="6"/>
    <x v="3"/>
    <x v="13"/>
  </r>
  <r>
    <x v="0"/>
    <n v="1"/>
    <x v="0"/>
    <x v="0"/>
    <x v="2"/>
    <n v="3"/>
    <n v="15000000"/>
    <n v="1"/>
    <x v="0"/>
    <x v="0"/>
    <x v="7"/>
    <x v="7"/>
    <x v="2"/>
    <x v="3"/>
  </r>
  <r>
    <x v="0"/>
    <n v="1"/>
    <x v="8"/>
    <x v="0"/>
    <x v="0"/>
    <n v="4"/>
    <n v="20000000"/>
    <n v="4"/>
    <x v="0"/>
    <x v="2"/>
    <x v="4"/>
    <x v="1"/>
    <x v="0"/>
    <x v="9"/>
  </r>
  <r>
    <x v="0"/>
    <n v="4"/>
    <x v="8"/>
    <x v="5"/>
    <x v="0"/>
    <n v="3"/>
    <n v="15000000"/>
    <n v="1"/>
    <x v="0"/>
    <x v="0"/>
    <x v="3"/>
    <x v="5"/>
    <x v="1"/>
    <x v="2"/>
  </r>
  <r>
    <x v="0"/>
    <n v="11"/>
    <x v="8"/>
    <x v="3"/>
    <x v="1"/>
    <n v="5"/>
    <n v="25000000"/>
    <n v="4"/>
    <x v="0"/>
    <x v="0"/>
    <x v="2"/>
    <x v="5"/>
    <x v="1"/>
    <x v="6"/>
  </r>
  <r>
    <x v="0"/>
    <n v="12"/>
    <x v="11"/>
    <x v="3"/>
    <x v="1"/>
    <n v="2"/>
    <n v="12000000"/>
    <n v="4"/>
    <x v="0"/>
    <x v="0"/>
    <x v="3"/>
    <x v="1"/>
    <x v="2"/>
    <x v="8"/>
  </r>
  <r>
    <x v="0"/>
    <n v="31"/>
    <x v="1"/>
    <x v="0"/>
    <x v="1"/>
    <n v="1"/>
    <n v="19000000"/>
    <n v="3"/>
    <x v="0"/>
    <x v="1"/>
    <x v="7"/>
    <x v="1"/>
    <x v="1"/>
    <x v="6"/>
  </r>
  <r>
    <x v="0"/>
    <n v="2"/>
    <x v="1"/>
    <x v="1"/>
    <x v="3"/>
    <n v="2"/>
    <n v="12000000"/>
    <n v="2"/>
    <x v="0"/>
    <x v="0"/>
    <x v="7"/>
    <x v="2"/>
    <x v="0"/>
    <x v="12"/>
  </r>
  <r>
    <x v="0"/>
    <n v="9"/>
    <x v="1"/>
    <x v="0"/>
    <x v="2"/>
    <n v="3"/>
    <n v="12000000"/>
    <n v="5"/>
    <x v="0"/>
    <x v="0"/>
    <x v="8"/>
    <x v="4"/>
    <x v="1"/>
    <x v="6"/>
  </r>
  <r>
    <x v="0"/>
    <n v="25"/>
    <x v="1"/>
    <x v="2"/>
    <x v="2"/>
    <n v="2"/>
    <n v="10000000"/>
    <n v="4"/>
    <x v="0"/>
    <x v="0"/>
    <x v="8"/>
    <x v="3"/>
    <x v="1"/>
    <x v="2"/>
  </r>
  <r>
    <x v="0"/>
    <n v="9"/>
    <x v="1"/>
    <x v="0"/>
    <x v="2"/>
    <n v="2"/>
    <n v="12000000"/>
    <n v="1"/>
    <x v="0"/>
    <x v="0"/>
    <x v="5"/>
    <x v="4"/>
    <x v="0"/>
    <x v="10"/>
  </r>
  <r>
    <x v="0"/>
    <n v="10"/>
    <x v="1"/>
    <x v="2"/>
    <x v="2"/>
    <n v="3"/>
    <n v="15000000"/>
    <n v="1"/>
    <x v="0"/>
    <x v="0"/>
    <x v="7"/>
    <x v="4"/>
    <x v="1"/>
    <x v="6"/>
  </r>
  <r>
    <x v="0"/>
    <n v="14"/>
    <x v="1"/>
    <x v="4"/>
    <x v="1"/>
    <n v="4"/>
    <n v="20000000"/>
    <n v="3"/>
    <x v="0"/>
    <x v="0"/>
    <x v="2"/>
    <x v="0"/>
    <x v="0"/>
    <x v="10"/>
  </r>
  <r>
    <x v="0"/>
    <n v="10"/>
    <x v="2"/>
    <x v="1"/>
    <x v="3"/>
    <n v="4"/>
    <n v="11000000"/>
    <n v="1"/>
    <x v="0"/>
    <x v="2"/>
    <x v="0"/>
    <x v="5"/>
    <x v="2"/>
    <x v="3"/>
  </r>
  <r>
    <x v="0"/>
    <n v="27"/>
    <x v="2"/>
    <x v="2"/>
    <x v="0"/>
    <n v="3"/>
    <n v="12000000"/>
    <n v="3"/>
    <x v="0"/>
    <x v="0"/>
    <x v="2"/>
    <x v="2"/>
    <x v="0"/>
    <x v="9"/>
  </r>
  <r>
    <x v="0"/>
    <n v="28"/>
    <x v="2"/>
    <x v="0"/>
    <x v="2"/>
    <n v="3"/>
    <n v="15000000"/>
    <n v="1"/>
    <x v="0"/>
    <x v="0"/>
    <x v="2"/>
    <x v="6"/>
    <x v="1"/>
    <x v="2"/>
  </r>
  <r>
    <x v="0"/>
    <n v="28"/>
    <x v="2"/>
    <x v="0"/>
    <x v="2"/>
    <n v="5"/>
    <n v="25000000"/>
    <n v="2"/>
    <x v="0"/>
    <x v="0"/>
    <x v="3"/>
    <x v="2"/>
    <x v="1"/>
    <x v="1"/>
  </r>
  <r>
    <x v="0"/>
    <n v="29"/>
    <x v="2"/>
    <x v="2"/>
    <x v="1"/>
    <n v="1"/>
    <n v="7000000"/>
    <n v="3"/>
    <x v="0"/>
    <x v="0"/>
    <x v="4"/>
    <x v="3"/>
    <x v="3"/>
    <x v="13"/>
  </r>
  <r>
    <x v="0"/>
    <n v="30"/>
    <x v="2"/>
    <x v="5"/>
    <x v="1"/>
    <n v="2"/>
    <n v="12000000"/>
    <n v="4"/>
    <x v="0"/>
    <x v="0"/>
    <x v="2"/>
    <x v="2"/>
    <x v="0"/>
    <x v="7"/>
  </r>
  <r>
    <x v="0"/>
    <n v="11"/>
    <x v="2"/>
    <x v="3"/>
    <x v="2"/>
    <n v="3"/>
    <n v="15000000"/>
    <n v="1"/>
    <x v="0"/>
    <x v="0"/>
    <x v="0"/>
    <x v="3"/>
    <x v="3"/>
    <x v="13"/>
  </r>
  <r>
    <x v="0"/>
    <n v="15"/>
    <x v="2"/>
    <x v="1"/>
    <x v="1"/>
    <n v="4"/>
    <n v="15000000"/>
    <n v="3"/>
    <x v="0"/>
    <x v="0"/>
    <x v="2"/>
    <x v="5"/>
    <x v="0"/>
    <x v="9"/>
  </r>
  <r>
    <x v="0"/>
    <n v="20"/>
    <x v="3"/>
    <x v="2"/>
    <x v="1"/>
    <n v="2"/>
    <n v="38000000"/>
    <n v="1"/>
    <x v="0"/>
    <x v="4"/>
    <x v="0"/>
    <x v="5"/>
    <x v="3"/>
    <x v="13"/>
  </r>
  <r>
    <x v="0"/>
    <n v="8"/>
    <x v="3"/>
    <x v="3"/>
    <x v="3"/>
    <n v="2"/>
    <n v="38000000"/>
    <n v="4"/>
    <x v="0"/>
    <x v="1"/>
    <x v="0"/>
    <x v="3"/>
    <x v="3"/>
    <x v="13"/>
  </r>
  <r>
    <x v="0"/>
    <n v="27"/>
    <x v="3"/>
    <x v="0"/>
    <x v="4"/>
    <n v="2"/>
    <n v="38000000"/>
    <n v="1"/>
    <x v="0"/>
    <x v="1"/>
    <x v="3"/>
    <x v="6"/>
    <x v="3"/>
    <x v="13"/>
  </r>
  <r>
    <x v="0"/>
    <n v="5"/>
    <x v="3"/>
    <x v="4"/>
    <x v="1"/>
    <n v="4"/>
    <n v="15000000"/>
    <n v="1"/>
    <x v="0"/>
    <x v="0"/>
    <x v="0"/>
    <x v="3"/>
    <x v="3"/>
    <x v="4"/>
  </r>
  <r>
    <x v="0"/>
    <n v="27"/>
    <x v="3"/>
    <x v="1"/>
    <x v="1"/>
    <n v="4"/>
    <n v="15000000"/>
    <n v="1"/>
    <x v="0"/>
    <x v="0"/>
    <x v="0"/>
    <x v="0"/>
    <x v="2"/>
    <x v="8"/>
  </r>
  <r>
    <x v="0"/>
    <n v="30"/>
    <x v="3"/>
    <x v="3"/>
    <x v="1"/>
    <n v="3"/>
    <n v="15000000"/>
    <n v="1"/>
    <x v="0"/>
    <x v="0"/>
    <x v="5"/>
    <x v="0"/>
    <x v="2"/>
    <x v="8"/>
  </r>
  <r>
    <x v="0"/>
    <n v="1"/>
    <x v="3"/>
    <x v="3"/>
    <x v="2"/>
    <n v="2"/>
    <n v="10000000"/>
    <n v="1"/>
    <x v="0"/>
    <x v="0"/>
    <x v="4"/>
    <x v="5"/>
    <x v="0"/>
    <x v="12"/>
  </r>
  <r>
    <x v="0"/>
    <n v="2"/>
    <x v="3"/>
    <x v="0"/>
    <x v="2"/>
    <n v="3"/>
    <n v="11000000"/>
    <n v="1"/>
    <x v="0"/>
    <x v="0"/>
    <x v="5"/>
    <x v="7"/>
    <x v="2"/>
    <x v="8"/>
  </r>
  <r>
    <x v="0"/>
    <n v="6"/>
    <x v="3"/>
    <x v="0"/>
    <x v="1"/>
    <n v="5"/>
    <n v="20000000"/>
    <n v="1"/>
    <x v="0"/>
    <x v="0"/>
    <x v="2"/>
    <x v="7"/>
    <x v="3"/>
    <x v="4"/>
  </r>
  <r>
    <x v="0"/>
    <n v="29"/>
    <x v="3"/>
    <x v="3"/>
    <x v="0"/>
    <n v="5"/>
    <n v="25000000"/>
    <n v="6"/>
    <x v="0"/>
    <x v="0"/>
    <x v="0"/>
    <x v="7"/>
    <x v="0"/>
    <x v="0"/>
  </r>
  <r>
    <x v="0"/>
    <n v="22"/>
    <x v="4"/>
    <x v="2"/>
    <x v="2"/>
    <n v="1"/>
    <n v="19000000"/>
    <n v="5"/>
    <x v="0"/>
    <x v="1"/>
    <x v="2"/>
    <x v="0"/>
    <x v="0"/>
    <x v="7"/>
  </r>
  <r>
    <x v="0"/>
    <n v="22"/>
    <x v="4"/>
    <x v="0"/>
    <x v="1"/>
    <n v="4"/>
    <n v="20000000"/>
    <n v="4"/>
    <x v="0"/>
    <x v="2"/>
    <x v="7"/>
    <x v="0"/>
    <x v="1"/>
    <x v="6"/>
  </r>
  <r>
    <x v="0"/>
    <n v="15"/>
    <x v="4"/>
    <x v="1"/>
    <x v="2"/>
    <n v="2"/>
    <n v="12000000"/>
    <n v="2"/>
    <x v="0"/>
    <x v="0"/>
    <x v="2"/>
    <x v="2"/>
    <x v="0"/>
    <x v="0"/>
  </r>
  <r>
    <x v="0"/>
    <n v="19"/>
    <x v="4"/>
    <x v="0"/>
    <x v="0"/>
    <n v="3"/>
    <n v="15000000"/>
    <n v="3"/>
    <x v="0"/>
    <x v="0"/>
    <x v="4"/>
    <x v="2"/>
    <x v="1"/>
    <x v="1"/>
  </r>
  <r>
    <x v="0"/>
    <n v="17"/>
    <x v="4"/>
    <x v="1"/>
    <x v="2"/>
    <n v="1"/>
    <n v="7000000"/>
    <n v="3"/>
    <x v="0"/>
    <x v="0"/>
    <x v="0"/>
    <x v="5"/>
    <x v="0"/>
    <x v="5"/>
  </r>
  <r>
    <x v="0"/>
    <n v="19"/>
    <x v="4"/>
    <x v="5"/>
    <x v="2"/>
    <n v="2"/>
    <n v="12000000"/>
    <n v="1"/>
    <x v="0"/>
    <x v="0"/>
    <x v="1"/>
    <x v="6"/>
    <x v="1"/>
    <x v="2"/>
  </r>
  <r>
    <x v="0"/>
    <n v="14"/>
    <x v="4"/>
    <x v="3"/>
    <x v="0"/>
    <n v="5"/>
    <n v="25000000"/>
    <n v="1"/>
    <x v="0"/>
    <x v="0"/>
    <x v="4"/>
    <x v="7"/>
    <x v="2"/>
    <x v="11"/>
  </r>
  <r>
    <x v="0"/>
    <n v="29"/>
    <x v="10"/>
    <x v="1"/>
    <x v="2"/>
    <n v="1"/>
    <n v="19000000"/>
    <n v="1"/>
    <x v="0"/>
    <x v="1"/>
    <x v="6"/>
    <x v="0"/>
    <x v="1"/>
    <x v="15"/>
  </r>
  <r>
    <x v="0"/>
    <n v="13"/>
    <x v="10"/>
    <x v="4"/>
    <x v="2"/>
    <n v="2"/>
    <n v="12000000"/>
    <n v="5"/>
    <x v="0"/>
    <x v="0"/>
    <x v="0"/>
    <x v="2"/>
    <x v="0"/>
    <x v="9"/>
  </r>
  <r>
    <x v="0"/>
    <n v="26"/>
    <x v="10"/>
    <x v="2"/>
    <x v="1"/>
    <n v="5"/>
    <n v="25000000"/>
    <n v="2"/>
    <x v="0"/>
    <x v="0"/>
    <x v="2"/>
    <x v="2"/>
    <x v="3"/>
    <x v="4"/>
  </r>
  <r>
    <x v="0"/>
    <n v="16"/>
    <x v="10"/>
    <x v="0"/>
    <x v="1"/>
    <n v="3"/>
    <n v="15000000"/>
    <n v="3"/>
    <x v="0"/>
    <x v="0"/>
    <x v="1"/>
    <x v="3"/>
    <x v="1"/>
    <x v="2"/>
  </r>
  <r>
    <x v="0"/>
    <n v="14"/>
    <x v="10"/>
    <x v="2"/>
    <x v="0"/>
    <n v="1"/>
    <n v="7000000"/>
    <n v="1"/>
    <x v="0"/>
    <x v="0"/>
    <x v="4"/>
    <x v="6"/>
    <x v="0"/>
    <x v="7"/>
  </r>
  <r>
    <x v="0"/>
    <n v="16"/>
    <x v="5"/>
    <x v="3"/>
    <x v="1"/>
    <n v="5"/>
    <n v="25000000"/>
    <n v="1"/>
    <x v="0"/>
    <x v="0"/>
    <x v="5"/>
    <x v="6"/>
    <x v="1"/>
    <x v="2"/>
  </r>
  <r>
    <x v="0"/>
    <n v="1"/>
    <x v="6"/>
    <x v="2"/>
    <x v="1"/>
    <n v="1"/>
    <n v="7000000"/>
    <n v="2"/>
    <x v="0"/>
    <x v="0"/>
    <x v="1"/>
    <x v="3"/>
    <x v="1"/>
    <x v="2"/>
  </r>
  <r>
    <x v="0"/>
    <n v="11"/>
    <x v="6"/>
    <x v="2"/>
    <x v="3"/>
    <n v="2"/>
    <n v="12000000"/>
    <n v="2"/>
    <x v="0"/>
    <x v="0"/>
    <x v="1"/>
    <x v="4"/>
    <x v="0"/>
    <x v="10"/>
  </r>
  <r>
    <x v="0"/>
    <n v="11"/>
    <x v="6"/>
    <x v="0"/>
    <x v="1"/>
    <n v="3"/>
    <n v="15000000"/>
    <n v="1"/>
    <x v="0"/>
    <x v="0"/>
    <x v="4"/>
    <x v="6"/>
    <x v="3"/>
    <x v="4"/>
  </r>
  <r>
    <x v="0"/>
    <n v="1"/>
    <x v="0"/>
    <x v="0"/>
    <x v="0"/>
    <n v="1"/>
    <n v="19000000"/>
    <n v="1"/>
    <x v="0"/>
    <x v="1"/>
    <x v="4"/>
    <x v="5"/>
    <x v="0"/>
    <x v="12"/>
  </r>
  <r>
    <x v="0"/>
    <n v="1"/>
    <x v="0"/>
    <x v="3"/>
    <x v="1"/>
    <n v="4"/>
    <n v="20000000"/>
    <n v="3"/>
    <x v="0"/>
    <x v="2"/>
    <x v="4"/>
    <x v="6"/>
    <x v="3"/>
    <x v="13"/>
  </r>
  <r>
    <x v="0"/>
    <n v="1"/>
    <x v="0"/>
    <x v="0"/>
    <x v="2"/>
    <n v="3"/>
    <n v="15000000"/>
    <n v="1"/>
    <x v="0"/>
    <x v="0"/>
    <x v="7"/>
    <x v="7"/>
    <x v="2"/>
    <x v="3"/>
  </r>
  <r>
    <x v="0"/>
    <n v="1"/>
    <x v="8"/>
    <x v="0"/>
    <x v="0"/>
    <n v="4"/>
    <n v="20000000"/>
    <n v="4"/>
    <x v="0"/>
    <x v="2"/>
    <x v="4"/>
    <x v="1"/>
    <x v="0"/>
    <x v="9"/>
  </r>
  <r>
    <x v="0"/>
    <n v="4"/>
    <x v="8"/>
    <x v="5"/>
    <x v="0"/>
    <n v="3"/>
    <n v="15000000"/>
    <n v="1"/>
    <x v="0"/>
    <x v="0"/>
    <x v="3"/>
    <x v="5"/>
    <x v="1"/>
    <x v="2"/>
  </r>
  <r>
    <x v="0"/>
    <n v="11"/>
    <x v="8"/>
    <x v="3"/>
    <x v="1"/>
    <n v="5"/>
    <n v="25000000"/>
    <n v="4"/>
    <x v="0"/>
    <x v="0"/>
    <x v="2"/>
    <x v="5"/>
    <x v="1"/>
    <x v="6"/>
  </r>
  <r>
    <x v="0"/>
    <n v="12"/>
    <x v="11"/>
    <x v="3"/>
    <x v="1"/>
    <n v="2"/>
    <n v="12000000"/>
    <n v="4"/>
    <x v="0"/>
    <x v="0"/>
    <x v="3"/>
    <x v="1"/>
    <x v="2"/>
    <x v="8"/>
  </r>
  <r>
    <x v="0"/>
    <n v="31"/>
    <x v="1"/>
    <x v="0"/>
    <x v="1"/>
    <n v="1"/>
    <n v="19000000"/>
    <n v="3"/>
    <x v="0"/>
    <x v="1"/>
    <x v="7"/>
    <x v="1"/>
    <x v="1"/>
    <x v="6"/>
  </r>
  <r>
    <x v="0"/>
    <n v="2"/>
    <x v="1"/>
    <x v="1"/>
    <x v="3"/>
    <n v="2"/>
    <n v="12000000"/>
    <n v="2"/>
    <x v="0"/>
    <x v="0"/>
    <x v="7"/>
    <x v="2"/>
    <x v="0"/>
    <x v="12"/>
  </r>
  <r>
    <x v="0"/>
    <n v="9"/>
    <x v="1"/>
    <x v="0"/>
    <x v="2"/>
    <n v="3"/>
    <n v="12000000"/>
    <n v="5"/>
    <x v="0"/>
    <x v="0"/>
    <x v="8"/>
    <x v="4"/>
    <x v="1"/>
    <x v="6"/>
  </r>
  <r>
    <x v="0"/>
    <n v="25"/>
    <x v="1"/>
    <x v="2"/>
    <x v="2"/>
    <n v="2"/>
    <n v="10000000"/>
    <n v="4"/>
    <x v="0"/>
    <x v="0"/>
    <x v="8"/>
    <x v="3"/>
    <x v="1"/>
    <x v="2"/>
  </r>
  <r>
    <x v="1"/>
    <n v="8"/>
    <x v="11"/>
    <x v="1"/>
    <x v="0"/>
    <n v="0"/>
    <n v="0"/>
    <n v="3"/>
    <x v="0"/>
    <x v="3"/>
    <x v="9"/>
    <x v="2"/>
    <x v="1"/>
    <x v="6"/>
  </r>
  <r>
    <x v="1"/>
    <n v="5"/>
    <x v="11"/>
    <x v="3"/>
    <x v="2"/>
    <n v="0"/>
    <n v="0"/>
    <n v="1"/>
    <x v="0"/>
    <x v="3"/>
    <x v="9"/>
    <x v="3"/>
    <x v="0"/>
    <x v="5"/>
  </r>
  <r>
    <x v="1"/>
    <n v="2"/>
    <x v="2"/>
    <x v="4"/>
    <x v="2"/>
    <n v="0"/>
    <n v="0"/>
    <n v="2"/>
    <x v="0"/>
    <x v="3"/>
    <x v="9"/>
    <x v="2"/>
    <x v="2"/>
    <x v="11"/>
  </r>
  <r>
    <x v="1"/>
    <n v="20"/>
    <x v="2"/>
    <x v="3"/>
    <x v="2"/>
    <n v="0"/>
    <n v="0"/>
    <n v="1"/>
    <x v="0"/>
    <x v="3"/>
    <x v="9"/>
    <x v="4"/>
    <x v="1"/>
    <x v="2"/>
  </r>
  <r>
    <x v="1"/>
    <n v="22"/>
    <x v="2"/>
    <x v="0"/>
    <x v="1"/>
    <n v="0"/>
    <n v="0"/>
    <n v="3"/>
    <x v="0"/>
    <x v="3"/>
    <x v="9"/>
    <x v="5"/>
    <x v="1"/>
    <x v="2"/>
  </r>
  <r>
    <x v="1"/>
    <n v="15"/>
    <x v="2"/>
    <x v="0"/>
    <x v="1"/>
    <n v="0"/>
    <n v="0"/>
    <n v="3"/>
    <x v="0"/>
    <x v="3"/>
    <x v="9"/>
    <x v="7"/>
    <x v="3"/>
    <x v="13"/>
  </r>
  <r>
    <x v="1"/>
    <n v="21"/>
    <x v="2"/>
    <x v="3"/>
    <x v="2"/>
    <n v="0"/>
    <n v="0"/>
    <n v="2"/>
    <x v="0"/>
    <x v="3"/>
    <x v="9"/>
    <x v="7"/>
    <x v="2"/>
    <x v="3"/>
  </r>
  <r>
    <x v="1"/>
    <n v="24"/>
    <x v="3"/>
    <x v="3"/>
    <x v="1"/>
    <n v="0"/>
    <n v="0"/>
    <n v="1"/>
    <x v="0"/>
    <x v="3"/>
    <x v="9"/>
    <x v="3"/>
    <x v="3"/>
    <x v="13"/>
  </r>
  <r>
    <x v="1"/>
    <n v="5"/>
    <x v="3"/>
    <x v="2"/>
    <x v="0"/>
    <n v="0"/>
    <n v="0"/>
    <n v="5"/>
    <x v="0"/>
    <x v="3"/>
    <x v="9"/>
    <x v="6"/>
    <x v="0"/>
    <x v="12"/>
  </r>
  <r>
    <x v="1"/>
    <n v="15"/>
    <x v="4"/>
    <x v="0"/>
    <x v="1"/>
    <n v="0"/>
    <n v="0"/>
    <n v="1"/>
    <x v="0"/>
    <x v="3"/>
    <x v="9"/>
    <x v="2"/>
    <x v="1"/>
    <x v="2"/>
  </r>
  <r>
    <x v="1"/>
    <n v="29"/>
    <x v="4"/>
    <x v="2"/>
    <x v="0"/>
    <n v="0"/>
    <n v="0"/>
    <n v="4"/>
    <x v="0"/>
    <x v="3"/>
    <x v="9"/>
    <x v="4"/>
    <x v="0"/>
    <x v="10"/>
  </r>
  <r>
    <x v="1"/>
    <n v="11"/>
    <x v="4"/>
    <x v="2"/>
    <x v="1"/>
    <n v="0"/>
    <n v="0"/>
    <n v="3"/>
    <x v="0"/>
    <x v="3"/>
    <x v="9"/>
    <x v="3"/>
    <x v="0"/>
    <x v="7"/>
  </r>
  <r>
    <x v="1"/>
    <n v="26"/>
    <x v="4"/>
    <x v="1"/>
    <x v="1"/>
    <n v="0"/>
    <n v="0"/>
    <n v="6"/>
    <x v="0"/>
    <x v="3"/>
    <x v="9"/>
    <x v="7"/>
    <x v="1"/>
    <x v="2"/>
  </r>
  <r>
    <x v="1"/>
    <n v="31"/>
    <x v="10"/>
    <x v="3"/>
    <x v="0"/>
    <n v="0"/>
    <n v="0"/>
    <n v="1"/>
    <x v="0"/>
    <x v="3"/>
    <x v="9"/>
    <x v="2"/>
    <x v="0"/>
    <x v="10"/>
  </r>
  <r>
    <x v="1"/>
    <n v="30"/>
    <x v="10"/>
    <x v="4"/>
    <x v="2"/>
    <n v="0"/>
    <n v="0"/>
    <n v="4"/>
    <x v="0"/>
    <x v="3"/>
    <x v="9"/>
    <x v="4"/>
    <x v="3"/>
    <x v="4"/>
  </r>
  <r>
    <x v="1"/>
    <n v="14"/>
    <x v="10"/>
    <x v="2"/>
    <x v="2"/>
    <n v="0"/>
    <n v="0"/>
    <n v="1"/>
    <x v="0"/>
    <x v="3"/>
    <x v="9"/>
    <x v="1"/>
    <x v="0"/>
    <x v="5"/>
  </r>
  <r>
    <x v="1"/>
    <n v="30"/>
    <x v="10"/>
    <x v="2"/>
    <x v="0"/>
    <n v="0"/>
    <n v="0"/>
    <n v="4"/>
    <x v="0"/>
    <x v="3"/>
    <x v="9"/>
    <x v="6"/>
    <x v="1"/>
    <x v="6"/>
  </r>
  <r>
    <x v="1"/>
    <n v="8"/>
    <x v="11"/>
    <x v="1"/>
    <x v="0"/>
    <n v="0"/>
    <n v="0"/>
    <n v="3"/>
    <x v="0"/>
    <x v="3"/>
    <x v="9"/>
    <x v="2"/>
    <x v="1"/>
    <x v="6"/>
  </r>
  <r>
    <x v="1"/>
    <n v="5"/>
    <x v="11"/>
    <x v="3"/>
    <x v="2"/>
    <n v="0"/>
    <n v="0"/>
    <n v="1"/>
    <x v="0"/>
    <x v="3"/>
    <x v="9"/>
    <x v="3"/>
    <x v="0"/>
    <x v="5"/>
  </r>
  <r>
    <x v="0"/>
    <n v="11"/>
    <x v="6"/>
    <x v="5"/>
    <x v="0"/>
    <n v="2"/>
    <n v="38000000"/>
    <n v="3"/>
    <x v="0"/>
    <x v="1"/>
    <x v="4"/>
    <x v="3"/>
    <x v="0"/>
    <x v="7"/>
  </r>
  <r>
    <x v="0"/>
    <n v="13"/>
    <x v="2"/>
    <x v="2"/>
    <x v="4"/>
    <n v="1"/>
    <n v="19000000"/>
    <n v="6"/>
    <x v="0"/>
    <x v="1"/>
    <x v="3"/>
    <x v="0"/>
    <x v="0"/>
    <x v="9"/>
  </r>
  <r>
    <x v="0"/>
    <n v="25"/>
    <x v="2"/>
    <x v="2"/>
    <x v="2"/>
    <n v="3"/>
    <n v="15000000"/>
    <n v="4"/>
    <x v="0"/>
    <x v="0"/>
    <x v="0"/>
    <x v="2"/>
    <x v="3"/>
    <x v="13"/>
  </r>
  <r>
    <x v="0"/>
    <n v="30"/>
    <x v="2"/>
    <x v="5"/>
    <x v="1"/>
    <n v="2"/>
    <n v="12000000"/>
    <n v="4"/>
    <x v="0"/>
    <x v="0"/>
    <x v="0"/>
    <x v="2"/>
    <x v="1"/>
    <x v="1"/>
  </r>
  <r>
    <x v="0"/>
    <n v="26"/>
    <x v="3"/>
    <x v="0"/>
    <x v="3"/>
    <n v="4"/>
    <n v="11000000"/>
    <n v="1"/>
    <x v="0"/>
    <x v="2"/>
    <x v="1"/>
    <x v="1"/>
    <x v="3"/>
    <x v="13"/>
  </r>
  <r>
    <x v="0"/>
    <n v="28"/>
    <x v="3"/>
    <x v="1"/>
    <x v="1"/>
    <n v="2"/>
    <n v="12000000"/>
    <n v="1"/>
    <x v="0"/>
    <x v="0"/>
    <x v="8"/>
    <x v="2"/>
    <x v="3"/>
    <x v="4"/>
  </r>
  <r>
    <x v="0"/>
    <n v="28"/>
    <x v="3"/>
    <x v="4"/>
    <x v="1"/>
    <n v="1"/>
    <n v="7000000"/>
    <n v="3"/>
    <x v="0"/>
    <x v="0"/>
    <x v="4"/>
    <x v="7"/>
    <x v="0"/>
    <x v="7"/>
  </r>
  <r>
    <x v="0"/>
    <n v="24"/>
    <x v="4"/>
    <x v="1"/>
    <x v="3"/>
    <n v="4"/>
    <n v="20000000"/>
    <n v="7"/>
    <x v="0"/>
    <x v="0"/>
    <x v="2"/>
    <x v="2"/>
    <x v="1"/>
    <x v="15"/>
  </r>
  <r>
    <x v="0"/>
    <n v="26"/>
    <x v="4"/>
    <x v="0"/>
    <x v="2"/>
    <n v="5"/>
    <n v="25000000"/>
    <n v="3"/>
    <x v="0"/>
    <x v="0"/>
    <x v="7"/>
    <x v="4"/>
    <x v="0"/>
    <x v="12"/>
  </r>
  <r>
    <x v="0"/>
    <n v="1"/>
    <x v="4"/>
    <x v="0"/>
    <x v="2"/>
    <n v="3"/>
    <n v="15000000"/>
    <n v="2"/>
    <x v="0"/>
    <x v="0"/>
    <x v="3"/>
    <x v="5"/>
    <x v="1"/>
    <x v="1"/>
  </r>
  <r>
    <x v="0"/>
    <n v="30"/>
    <x v="4"/>
    <x v="3"/>
    <x v="1"/>
    <n v="5"/>
    <n v="21000000"/>
    <n v="3"/>
    <x v="0"/>
    <x v="0"/>
    <x v="7"/>
    <x v="6"/>
    <x v="1"/>
    <x v="6"/>
  </r>
  <r>
    <x v="0"/>
    <n v="11"/>
    <x v="6"/>
    <x v="5"/>
    <x v="0"/>
    <n v="2"/>
    <n v="38000000"/>
    <n v="3"/>
    <x v="0"/>
    <x v="1"/>
    <x v="4"/>
    <x v="3"/>
    <x v="0"/>
    <x v="7"/>
  </r>
  <r>
    <x v="1"/>
    <n v="11"/>
    <x v="4"/>
    <x v="4"/>
    <x v="2"/>
    <n v="0"/>
    <n v="0"/>
    <n v="2"/>
    <x v="0"/>
    <x v="3"/>
    <x v="9"/>
    <x v="1"/>
    <x v="2"/>
    <x v="3"/>
  </r>
  <r>
    <x v="1"/>
    <n v="29"/>
    <x v="4"/>
    <x v="0"/>
    <x v="2"/>
    <n v="0"/>
    <n v="0"/>
    <n v="3"/>
    <x v="0"/>
    <x v="3"/>
    <x v="9"/>
    <x v="6"/>
    <x v="1"/>
    <x v="6"/>
  </r>
  <r>
    <x v="0"/>
    <n v="12"/>
    <x v="6"/>
    <x v="2"/>
    <x v="0"/>
    <n v="1"/>
    <n v="19000000"/>
    <n v="5"/>
    <x v="0"/>
    <x v="1"/>
    <x v="3"/>
    <x v="6"/>
    <x v="3"/>
    <x v="13"/>
  </r>
  <r>
    <x v="0"/>
    <n v="11"/>
    <x v="7"/>
    <x v="0"/>
    <x v="2"/>
    <n v="4"/>
    <n v="20000000"/>
    <n v="1"/>
    <x v="0"/>
    <x v="0"/>
    <x v="2"/>
    <x v="2"/>
    <x v="1"/>
    <x v="2"/>
  </r>
  <r>
    <x v="0"/>
    <n v="19"/>
    <x v="3"/>
    <x v="4"/>
    <x v="1"/>
    <n v="4"/>
    <n v="11000000"/>
    <n v="1"/>
    <x v="0"/>
    <x v="2"/>
    <x v="7"/>
    <x v="3"/>
    <x v="0"/>
    <x v="0"/>
  </r>
  <r>
    <x v="0"/>
    <n v="5"/>
    <x v="3"/>
    <x v="4"/>
    <x v="1"/>
    <n v="5"/>
    <n v="25000000"/>
    <n v="2"/>
    <x v="0"/>
    <x v="0"/>
    <x v="7"/>
    <x v="2"/>
    <x v="2"/>
    <x v="8"/>
  </r>
  <r>
    <x v="0"/>
    <n v="22"/>
    <x v="3"/>
    <x v="5"/>
    <x v="1"/>
    <n v="2"/>
    <n v="12000000"/>
    <n v="2"/>
    <x v="0"/>
    <x v="0"/>
    <x v="7"/>
    <x v="4"/>
    <x v="0"/>
    <x v="5"/>
  </r>
  <r>
    <x v="0"/>
    <n v="8"/>
    <x v="3"/>
    <x v="4"/>
    <x v="2"/>
    <n v="2"/>
    <n v="12000000"/>
    <n v="3"/>
    <x v="0"/>
    <x v="0"/>
    <x v="0"/>
    <x v="5"/>
    <x v="1"/>
    <x v="2"/>
  </r>
  <r>
    <x v="0"/>
    <n v="22"/>
    <x v="4"/>
    <x v="3"/>
    <x v="2"/>
    <n v="3"/>
    <n v="15000000"/>
    <n v="1"/>
    <x v="0"/>
    <x v="0"/>
    <x v="6"/>
    <x v="4"/>
    <x v="0"/>
    <x v="9"/>
  </r>
  <r>
    <x v="0"/>
    <n v="11"/>
    <x v="4"/>
    <x v="1"/>
    <x v="3"/>
    <n v="5"/>
    <n v="21000000"/>
    <n v="4"/>
    <x v="0"/>
    <x v="0"/>
    <x v="0"/>
    <x v="0"/>
    <x v="1"/>
    <x v="1"/>
  </r>
  <r>
    <x v="0"/>
    <n v="17"/>
    <x v="4"/>
    <x v="0"/>
    <x v="2"/>
    <n v="3"/>
    <n v="15000000"/>
    <n v="1"/>
    <x v="0"/>
    <x v="0"/>
    <x v="2"/>
    <x v="6"/>
    <x v="1"/>
    <x v="2"/>
  </r>
  <r>
    <x v="0"/>
    <n v="12"/>
    <x v="6"/>
    <x v="2"/>
    <x v="0"/>
    <n v="1"/>
    <n v="19000000"/>
    <n v="5"/>
    <x v="0"/>
    <x v="1"/>
    <x v="3"/>
    <x v="6"/>
    <x v="3"/>
    <x v="13"/>
  </r>
  <r>
    <x v="0"/>
    <n v="11"/>
    <x v="7"/>
    <x v="0"/>
    <x v="2"/>
    <n v="4"/>
    <n v="20000000"/>
    <n v="1"/>
    <x v="0"/>
    <x v="0"/>
    <x v="2"/>
    <x v="2"/>
    <x v="1"/>
    <x v="2"/>
  </r>
  <r>
    <x v="1"/>
    <n v="5"/>
    <x v="8"/>
    <x v="0"/>
    <x v="1"/>
    <n v="0"/>
    <n v="0"/>
    <n v="1"/>
    <x v="0"/>
    <x v="3"/>
    <x v="9"/>
    <x v="5"/>
    <x v="0"/>
    <x v="10"/>
  </r>
  <r>
    <x v="1"/>
    <n v="29"/>
    <x v="2"/>
    <x v="0"/>
    <x v="2"/>
    <n v="0"/>
    <n v="0"/>
    <n v="4"/>
    <x v="0"/>
    <x v="3"/>
    <x v="9"/>
    <x v="6"/>
    <x v="0"/>
    <x v="9"/>
  </r>
  <r>
    <x v="1"/>
    <n v="11"/>
    <x v="3"/>
    <x v="1"/>
    <x v="2"/>
    <n v="0"/>
    <n v="0"/>
    <n v="1"/>
    <x v="0"/>
    <x v="3"/>
    <x v="9"/>
    <x v="7"/>
    <x v="2"/>
    <x v="11"/>
  </r>
  <r>
    <x v="1"/>
    <n v="23"/>
    <x v="4"/>
    <x v="3"/>
    <x v="1"/>
    <n v="0"/>
    <n v="0"/>
    <n v="1"/>
    <x v="0"/>
    <x v="3"/>
    <x v="9"/>
    <x v="2"/>
    <x v="1"/>
    <x v="2"/>
  </r>
  <r>
    <x v="1"/>
    <n v="5"/>
    <x v="8"/>
    <x v="0"/>
    <x v="1"/>
    <n v="0"/>
    <n v="0"/>
    <n v="1"/>
    <x v="0"/>
    <x v="3"/>
    <x v="9"/>
    <x v="5"/>
    <x v="0"/>
    <x v="10"/>
  </r>
  <r>
    <x v="0"/>
    <n v="2"/>
    <x v="5"/>
    <x v="2"/>
    <x v="2"/>
    <n v="4"/>
    <n v="15000000"/>
    <n v="3"/>
    <x v="0"/>
    <x v="0"/>
    <x v="1"/>
    <x v="1"/>
    <x v="0"/>
    <x v="5"/>
  </r>
  <r>
    <x v="0"/>
    <n v="11"/>
    <x v="6"/>
    <x v="3"/>
    <x v="2"/>
    <n v="2"/>
    <n v="12000000"/>
    <n v="1"/>
    <x v="0"/>
    <x v="0"/>
    <x v="0"/>
    <x v="1"/>
    <x v="0"/>
    <x v="7"/>
  </r>
  <r>
    <x v="0"/>
    <n v="1"/>
    <x v="8"/>
    <x v="2"/>
    <x v="3"/>
    <n v="1"/>
    <n v="19000000"/>
    <n v="2"/>
    <x v="0"/>
    <x v="1"/>
    <x v="4"/>
    <x v="2"/>
    <x v="2"/>
    <x v="11"/>
  </r>
  <r>
    <x v="0"/>
    <n v="1"/>
    <x v="9"/>
    <x v="4"/>
    <x v="1"/>
    <n v="3"/>
    <n v="15000000"/>
    <n v="2"/>
    <x v="0"/>
    <x v="0"/>
    <x v="7"/>
    <x v="7"/>
    <x v="1"/>
    <x v="2"/>
  </r>
  <r>
    <x v="0"/>
    <n v="12"/>
    <x v="2"/>
    <x v="5"/>
    <x v="2"/>
    <n v="2"/>
    <n v="38000000"/>
    <n v="6"/>
    <x v="0"/>
    <x v="1"/>
    <x v="3"/>
    <x v="2"/>
    <x v="0"/>
    <x v="10"/>
  </r>
  <r>
    <x v="0"/>
    <n v="7"/>
    <x v="2"/>
    <x v="0"/>
    <x v="1"/>
    <n v="5"/>
    <n v="21000000"/>
    <n v="5"/>
    <x v="0"/>
    <x v="0"/>
    <x v="1"/>
    <x v="5"/>
    <x v="1"/>
    <x v="1"/>
  </r>
  <r>
    <x v="0"/>
    <n v="11"/>
    <x v="2"/>
    <x v="1"/>
    <x v="2"/>
    <n v="5"/>
    <n v="25000000"/>
    <n v="5"/>
    <x v="0"/>
    <x v="0"/>
    <x v="4"/>
    <x v="3"/>
    <x v="1"/>
    <x v="2"/>
  </r>
  <r>
    <x v="0"/>
    <n v="29"/>
    <x v="2"/>
    <x v="4"/>
    <x v="2"/>
    <n v="1"/>
    <n v="7000000"/>
    <n v="2"/>
    <x v="0"/>
    <x v="0"/>
    <x v="5"/>
    <x v="4"/>
    <x v="3"/>
    <x v="13"/>
  </r>
  <r>
    <x v="0"/>
    <n v="3"/>
    <x v="3"/>
    <x v="3"/>
    <x v="2"/>
    <n v="2"/>
    <n v="38000000"/>
    <n v="3"/>
    <x v="0"/>
    <x v="1"/>
    <x v="2"/>
    <x v="2"/>
    <x v="2"/>
    <x v="11"/>
  </r>
  <r>
    <x v="0"/>
    <n v="6"/>
    <x v="3"/>
    <x v="3"/>
    <x v="2"/>
    <n v="1"/>
    <n v="19000000"/>
    <n v="1"/>
    <x v="0"/>
    <x v="1"/>
    <x v="0"/>
    <x v="4"/>
    <x v="3"/>
    <x v="4"/>
  </r>
  <r>
    <x v="0"/>
    <n v="26"/>
    <x v="3"/>
    <x v="0"/>
    <x v="1"/>
    <n v="4"/>
    <n v="20000000"/>
    <n v="3"/>
    <x v="0"/>
    <x v="2"/>
    <x v="0"/>
    <x v="6"/>
    <x v="0"/>
    <x v="10"/>
  </r>
  <r>
    <x v="0"/>
    <n v="1"/>
    <x v="3"/>
    <x v="0"/>
    <x v="0"/>
    <n v="1"/>
    <n v="7000000"/>
    <n v="4"/>
    <x v="0"/>
    <x v="0"/>
    <x v="2"/>
    <x v="2"/>
    <x v="1"/>
    <x v="2"/>
  </r>
  <r>
    <x v="0"/>
    <n v="1"/>
    <x v="3"/>
    <x v="2"/>
    <x v="1"/>
    <n v="2"/>
    <n v="12000000"/>
    <n v="4"/>
    <x v="0"/>
    <x v="0"/>
    <x v="7"/>
    <x v="2"/>
    <x v="0"/>
    <x v="12"/>
  </r>
  <r>
    <x v="0"/>
    <n v="30"/>
    <x v="3"/>
    <x v="3"/>
    <x v="2"/>
    <n v="3"/>
    <n v="15000000"/>
    <n v="2"/>
    <x v="0"/>
    <x v="0"/>
    <x v="6"/>
    <x v="6"/>
    <x v="1"/>
    <x v="1"/>
  </r>
  <r>
    <x v="0"/>
    <n v="3"/>
    <x v="4"/>
    <x v="2"/>
    <x v="1"/>
    <n v="4"/>
    <n v="20000000"/>
    <n v="6"/>
    <x v="0"/>
    <x v="2"/>
    <x v="2"/>
    <x v="3"/>
    <x v="2"/>
    <x v="8"/>
  </r>
  <r>
    <x v="0"/>
    <n v="3"/>
    <x v="4"/>
    <x v="3"/>
    <x v="3"/>
    <n v="5"/>
    <n v="25000000"/>
    <n v="2"/>
    <x v="0"/>
    <x v="0"/>
    <x v="8"/>
    <x v="5"/>
    <x v="0"/>
    <x v="7"/>
  </r>
  <r>
    <x v="0"/>
    <n v="10"/>
    <x v="4"/>
    <x v="2"/>
    <x v="2"/>
    <n v="2"/>
    <n v="12000000"/>
    <n v="1"/>
    <x v="0"/>
    <x v="0"/>
    <x v="5"/>
    <x v="5"/>
    <x v="0"/>
    <x v="12"/>
  </r>
  <r>
    <x v="0"/>
    <n v="2"/>
    <x v="4"/>
    <x v="1"/>
    <x v="1"/>
    <n v="5"/>
    <n v="25000000"/>
    <n v="1"/>
    <x v="0"/>
    <x v="0"/>
    <x v="2"/>
    <x v="6"/>
    <x v="1"/>
    <x v="6"/>
  </r>
  <r>
    <x v="0"/>
    <n v="16"/>
    <x v="10"/>
    <x v="0"/>
    <x v="1"/>
    <n v="3"/>
    <n v="12000000"/>
    <n v="3"/>
    <x v="0"/>
    <x v="0"/>
    <x v="3"/>
    <x v="3"/>
    <x v="3"/>
    <x v="4"/>
  </r>
  <r>
    <x v="0"/>
    <n v="1"/>
    <x v="10"/>
    <x v="1"/>
    <x v="2"/>
    <n v="2"/>
    <n v="10000000"/>
    <n v="2"/>
    <x v="0"/>
    <x v="0"/>
    <x v="4"/>
    <x v="7"/>
    <x v="2"/>
    <x v="11"/>
  </r>
  <r>
    <x v="0"/>
    <n v="2"/>
    <x v="5"/>
    <x v="2"/>
    <x v="2"/>
    <n v="4"/>
    <n v="15000000"/>
    <n v="3"/>
    <x v="0"/>
    <x v="0"/>
    <x v="1"/>
    <x v="1"/>
    <x v="0"/>
    <x v="5"/>
  </r>
  <r>
    <x v="0"/>
    <n v="11"/>
    <x v="6"/>
    <x v="3"/>
    <x v="2"/>
    <n v="2"/>
    <n v="12000000"/>
    <n v="1"/>
    <x v="0"/>
    <x v="0"/>
    <x v="0"/>
    <x v="1"/>
    <x v="0"/>
    <x v="7"/>
  </r>
  <r>
    <x v="0"/>
    <n v="1"/>
    <x v="8"/>
    <x v="2"/>
    <x v="3"/>
    <n v="1"/>
    <n v="19000000"/>
    <n v="2"/>
    <x v="0"/>
    <x v="1"/>
    <x v="4"/>
    <x v="2"/>
    <x v="2"/>
    <x v="11"/>
  </r>
  <r>
    <x v="0"/>
    <n v="1"/>
    <x v="9"/>
    <x v="4"/>
    <x v="1"/>
    <n v="3"/>
    <n v="15000000"/>
    <n v="2"/>
    <x v="0"/>
    <x v="0"/>
    <x v="7"/>
    <x v="7"/>
    <x v="1"/>
    <x v="2"/>
  </r>
  <r>
    <x v="1"/>
    <n v="23"/>
    <x v="2"/>
    <x v="5"/>
    <x v="1"/>
    <n v="0"/>
    <n v="0"/>
    <n v="1"/>
    <x v="0"/>
    <x v="3"/>
    <x v="9"/>
    <x v="6"/>
    <x v="2"/>
    <x v="8"/>
  </r>
  <r>
    <x v="1"/>
    <n v="9"/>
    <x v="3"/>
    <x v="2"/>
    <x v="4"/>
    <n v="0"/>
    <n v="0"/>
    <n v="1"/>
    <x v="0"/>
    <x v="3"/>
    <x v="9"/>
    <x v="3"/>
    <x v="2"/>
    <x v="8"/>
  </r>
  <r>
    <x v="1"/>
    <n v="23"/>
    <x v="3"/>
    <x v="2"/>
    <x v="3"/>
    <n v="0"/>
    <n v="0"/>
    <n v="1"/>
    <x v="0"/>
    <x v="3"/>
    <x v="9"/>
    <x v="0"/>
    <x v="3"/>
    <x v="4"/>
  </r>
  <r>
    <x v="1"/>
    <n v="4"/>
    <x v="3"/>
    <x v="0"/>
    <x v="2"/>
    <n v="0"/>
    <n v="0"/>
    <n v="2"/>
    <x v="0"/>
    <x v="3"/>
    <x v="9"/>
    <x v="5"/>
    <x v="1"/>
    <x v="6"/>
  </r>
  <r>
    <x v="1"/>
    <n v="8"/>
    <x v="10"/>
    <x v="0"/>
    <x v="0"/>
    <n v="0"/>
    <n v="0"/>
    <n v="6"/>
    <x v="0"/>
    <x v="3"/>
    <x v="9"/>
    <x v="5"/>
    <x v="1"/>
    <x v="15"/>
  </r>
  <r>
    <x v="1"/>
    <n v="10"/>
    <x v="10"/>
    <x v="2"/>
    <x v="2"/>
    <n v="0"/>
    <n v="0"/>
    <n v="1"/>
    <x v="0"/>
    <x v="3"/>
    <x v="9"/>
    <x v="7"/>
    <x v="3"/>
    <x v="4"/>
  </r>
  <r>
    <x v="0"/>
    <n v="11"/>
    <x v="6"/>
    <x v="0"/>
    <x v="1"/>
    <n v="4"/>
    <n v="20000000"/>
    <n v="1"/>
    <x v="0"/>
    <x v="0"/>
    <x v="5"/>
    <x v="1"/>
    <x v="3"/>
    <x v="13"/>
  </r>
  <r>
    <x v="0"/>
    <n v="1"/>
    <x v="0"/>
    <x v="4"/>
    <x v="2"/>
    <n v="2"/>
    <n v="12000000"/>
    <n v="1"/>
    <x v="0"/>
    <x v="0"/>
    <x v="2"/>
    <x v="3"/>
    <x v="1"/>
    <x v="14"/>
  </r>
  <r>
    <x v="0"/>
    <n v="13"/>
    <x v="9"/>
    <x v="0"/>
    <x v="1"/>
    <n v="5"/>
    <n v="21000000"/>
    <n v="4"/>
    <x v="0"/>
    <x v="0"/>
    <x v="6"/>
    <x v="4"/>
    <x v="3"/>
    <x v="4"/>
  </r>
  <r>
    <x v="0"/>
    <n v="28"/>
    <x v="1"/>
    <x v="3"/>
    <x v="2"/>
    <n v="4"/>
    <n v="11000000"/>
    <n v="2"/>
    <x v="0"/>
    <x v="2"/>
    <x v="0"/>
    <x v="4"/>
    <x v="2"/>
    <x v="8"/>
  </r>
  <r>
    <x v="0"/>
    <n v="27"/>
    <x v="3"/>
    <x v="0"/>
    <x v="2"/>
    <n v="1"/>
    <n v="19000000"/>
    <n v="2"/>
    <x v="0"/>
    <x v="1"/>
    <x v="7"/>
    <x v="5"/>
    <x v="0"/>
    <x v="7"/>
  </r>
  <r>
    <x v="0"/>
    <n v="9"/>
    <x v="3"/>
    <x v="0"/>
    <x v="0"/>
    <n v="3"/>
    <n v="15000000"/>
    <n v="1"/>
    <x v="0"/>
    <x v="0"/>
    <x v="5"/>
    <x v="7"/>
    <x v="1"/>
    <x v="1"/>
  </r>
  <r>
    <x v="0"/>
    <n v="19"/>
    <x v="3"/>
    <x v="0"/>
    <x v="2"/>
    <n v="5"/>
    <n v="25000000"/>
    <n v="3"/>
    <x v="0"/>
    <x v="0"/>
    <x v="0"/>
    <x v="6"/>
    <x v="1"/>
    <x v="1"/>
  </r>
  <r>
    <x v="0"/>
    <n v="3"/>
    <x v="4"/>
    <x v="0"/>
    <x v="2"/>
    <n v="2"/>
    <n v="12000000"/>
    <n v="4"/>
    <x v="0"/>
    <x v="0"/>
    <x v="0"/>
    <x v="0"/>
    <x v="2"/>
    <x v="11"/>
  </r>
  <r>
    <x v="0"/>
    <n v="12"/>
    <x v="4"/>
    <x v="4"/>
    <x v="0"/>
    <n v="3"/>
    <n v="15000000"/>
    <n v="2"/>
    <x v="0"/>
    <x v="0"/>
    <x v="8"/>
    <x v="5"/>
    <x v="2"/>
    <x v="3"/>
  </r>
  <r>
    <x v="0"/>
    <n v="15"/>
    <x v="10"/>
    <x v="0"/>
    <x v="1"/>
    <n v="2"/>
    <n v="38000000"/>
    <n v="1"/>
    <x v="0"/>
    <x v="1"/>
    <x v="2"/>
    <x v="3"/>
    <x v="1"/>
    <x v="14"/>
  </r>
  <r>
    <x v="0"/>
    <n v="11"/>
    <x v="6"/>
    <x v="0"/>
    <x v="1"/>
    <n v="4"/>
    <n v="20000000"/>
    <n v="1"/>
    <x v="0"/>
    <x v="0"/>
    <x v="5"/>
    <x v="1"/>
    <x v="3"/>
    <x v="13"/>
  </r>
  <r>
    <x v="0"/>
    <n v="1"/>
    <x v="0"/>
    <x v="4"/>
    <x v="2"/>
    <n v="2"/>
    <n v="12000000"/>
    <n v="1"/>
    <x v="0"/>
    <x v="0"/>
    <x v="2"/>
    <x v="3"/>
    <x v="1"/>
    <x v="14"/>
  </r>
  <r>
    <x v="0"/>
    <n v="13"/>
    <x v="9"/>
    <x v="0"/>
    <x v="1"/>
    <n v="5"/>
    <n v="21000000"/>
    <n v="4"/>
    <x v="0"/>
    <x v="0"/>
    <x v="6"/>
    <x v="4"/>
    <x v="3"/>
    <x v="4"/>
  </r>
  <r>
    <x v="0"/>
    <n v="28"/>
    <x v="1"/>
    <x v="3"/>
    <x v="2"/>
    <n v="4"/>
    <n v="11000000"/>
    <n v="2"/>
    <x v="0"/>
    <x v="2"/>
    <x v="0"/>
    <x v="4"/>
    <x v="2"/>
    <x v="8"/>
  </r>
  <r>
    <x v="1"/>
    <n v="12"/>
    <x v="5"/>
    <x v="0"/>
    <x v="1"/>
    <n v="0"/>
    <n v="0"/>
    <n v="1"/>
    <x v="0"/>
    <x v="3"/>
    <x v="9"/>
    <x v="3"/>
    <x v="1"/>
    <x v="15"/>
  </r>
  <r>
    <x v="1"/>
    <n v="30"/>
    <x v="10"/>
    <x v="1"/>
    <x v="3"/>
    <n v="0"/>
    <n v="0"/>
    <n v="5"/>
    <x v="0"/>
    <x v="3"/>
    <x v="9"/>
    <x v="2"/>
    <x v="0"/>
    <x v="12"/>
  </r>
  <r>
    <x v="1"/>
    <n v="30"/>
    <x v="10"/>
    <x v="1"/>
    <x v="2"/>
    <n v="0"/>
    <n v="0"/>
    <n v="3"/>
    <x v="0"/>
    <x v="3"/>
    <x v="9"/>
    <x v="7"/>
    <x v="0"/>
    <x v="7"/>
  </r>
  <r>
    <x v="1"/>
    <n v="12"/>
    <x v="5"/>
    <x v="0"/>
    <x v="1"/>
    <n v="0"/>
    <n v="0"/>
    <n v="1"/>
    <x v="0"/>
    <x v="3"/>
    <x v="9"/>
    <x v="3"/>
    <x v="1"/>
    <x v="15"/>
  </r>
  <r>
    <x v="0"/>
    <n v="11"/>
    <x v="6"/>
    <x v="3"/>
    <x v="2"/>
    <n v="2"/>
    <n v="38000000"/>
    <n v="5"/>
    <x v="0"/>
    <x v="1"/>
    <x v="6"/>
    <x v="3"/>
    <x v="1"/>
    <x v="1"/>
  </r>
  <r>
    <x v="0"/>
    <n v="15"/>
    <x v="1"/>
    <x v="0"/>
    <x v="1"/>
    <n v="3"/>
    <n v="15000000"/>
    <n v="2"/>
    <x v="0"/>
    <x v="0"/>
    <x v="7"/>
    <x v="5"/>
    <x v="0"/>
    <x v="7"/>
  </r>
  <r>
    <x v="0"/>
    <n v="30"/>
    <x v="2"/>
    <x v="3"/>
    <x v="1"/>
    <n v="1"/>
    <n v="19000000"/>
    <n v="4"/>
    <x v="0"/>
    <x v="1"/>
    <x v="2"/>
    <x v="7"/>
    <x v="0"/>
    <x v="0"/>
  </r>
  <r>
    <x v="0"/>
    <n v="23"/>
    <x v="2"/>
    <x v="0"/>
    <x v="1"/>
    <n v="2"/>
    <n v="12000000"/>
    <n v="2"/>
    <x v="0"/>
    <x v="0"/>
    <x v="4"/>
    <x v="1"/>
    <x v="2"/>
    <x v="8"/>
  </r>
  <r>
    <x v="0"/>
    <n v="30"/>
    <x v="2"/>
    <x v="3"/>
    <x v="2"/>
    <n v="4"/>
    <n v="20000000"/>
    <n v="4"/>
    <x v="0"/>
    <x v="0"/>
    <x v="0"/>
    <x v="2"/>
    <x v="0"/>
    <x v="5"/>
  </r>
  <r>
    <x v="0"/>
    <n v="11"/>
    <x v="2"/>
    <x v="3"/>
    <x v="1"/>
    <n v="3"/>
    <n v="15000000"/>
    <n v="3"/>
    <x v="0"/>
    <x v="0"/>
    <x v="2"/>
    <x v="4"/>
    <x v="1"/>
    <x v="6"/>
  </r>
  <r>
    <x v="0"/>
    <n v="4"/>
    <x v="2"/>
    <x v="0"/>
    <x v="0"/>
    <n v="3"/>
    <n v="11000000"/>
    <n v="2"/>
    <x v="0"/>
    <x v="0"/>
    <x v="2"/>
    <x v="6"/>
    <x v="3"/>
    <x v="13"/>
  </r>
  <r>
    <x v="0"/>
    <n v="12"/>
    <x v="2"/>
    <x v="0"/>
    <x v="1"/>
    <n v="2"/>
    <n v="12000000"/>
    <n v="1"/>
    <x v="0"/>
    <x v="0"/>
    <x v="7"/>
    <x v="6"/>
    <x v="1"/>
    <x v="6"/>
  </r>
  <r>
    <x v="0"/>
    <n v="9"/>
    <x v="2"/>
    <x v="3"/>
    <x v="4"/>
    <n v="5"/>
    <n v="21000000"/>
    <n v="1"/>
    <x v="0"/>
    <x v="0"/>
    <x v="3"/>
    <x v="7"/>
    <x v="1"/>
    <x v="6"/>
  </r>
  <r>
    <x v="0"/>
    <n v="26"/>
    <x v="3"/>
    <x v="2"/>
    <x v="2"/>
    <n v="2"/>
    <n v="38000000"/>
    <n v="3"/>
    <x v="0"/>
    <x v="1"/>
    <x v="4"/>
    <x v="6"/>
    <x v="0"/>
    <x v="7"/>
  </r>
  <r>
    <x v="0"/>
    <n v="18"/>
    <x v="3"/>
    <x v="4"/>
    <x v="2"/>
    <n v="4"/>
    <n v="11000000"/>
    <n v="2"/>
    <x v="0"/>
    <x v="2"/>
    <x v="8"/>
    <x v="0"/>
    <x v="3"/>
    <x v="4"/>
  </r>
  <r>
    <x v="0"/>
    <n v="29"/>
    <x v="3"/>
    <x v="4"/>
    <x v="1"/>
    <n v="3"/>
    <n v="15000000"/>
    <n v="2"/>
    <x v="0"/>
    <x v="0"/>
    <x v="0"/>
    <x v="3"/>
    <x v="2"/>
    <x v="3"/>
  </r>
  <r>
    <x v="0"/>
    <n v="27"/>
    <x v="3"/>
    <x v="4"/>
    <x v="2"/>
    <n v="5"/>
    <n v="25000000"/>
    <n v="4"/>
    <x v="0"/>
    <x v="0"/>
    <x v="7"/>
    <x v="5"/>
    <x v="1"/>
    <x v="2"/>
  </r>
  <r>
    <x v="0"/>
    <n v="15"/>
    <x v="4"/>
    <x v="3"/>
    <x v="0"/>
    <n v="4"/>
    <n v="15000000"/>
    <n v="1"/>
    <x v="0"/>
    <x v="0"/>
    <x v="7"/>
    <x v="2"/>
    <x v="1"/>
    <x v="6"/>
  </r>
  <r>
    <x v="0"/>
    <n v="16"/>
    <x v="4"/>
    <x v="5"/>
    <x v="1"/>
    <n v="2"/>
    <n v="12000000"/>
    <n v="3"/>
    <x v="0"/>
    <x v="0"/>
    <x v="6"/>
    <x v="5"/>
    <x v="3"/>
    <x v="4"/>
  </r>
  <r>
    <x v="0"/>
    <n v="27"/>
    <x v="4"/>
    <x v="4"/>
    <x v="0"/>
    <n v="5"/>
    <n v="20000000"/>
    <n v="1"/>
    <x v="0"/>
    <x v="0"/>
    <x v="0"/>
    <x v="2"/>
    <x v="0"/>
    <x v="10"/>
  </r>
  <r>
    <x v="0"/>
    <n v="3"/>
    <x v="4"/>
    <x v="2"/>
    <x v="1"/>
    <n v="2"/>
    <n v="12000000"/>
    <n v="4"/>
    <x v="0"/>
    <x v="0"/>
    <x v="0"/>
    <x v="5"/>
    <x v="3"/>
    <x v="13"/>
  </r>
  <r>
    <x v="0"/>
    <n v="26"/>
    <x v="4"/>
    <x v="3"/>
    <x v="1"/>
    <n v="3"/>
    <n v="12000000"/>
    <n v="1"/>
    <x v="0"/>
    <x v="0"/>
    <x v="0"/>
    <x v="7"/>
    <x v="2"/>
    <x v="11"/>
  </r>
  <r>
    <x v="0"/>
    <n v="22"/>
    <x v="10"/>
    <x v="0"/>
    <x v="2"/>
    <n v="2"/>
    <n v="12000000"/>
    <n v="4"/>
    <x v="0"/>
    <x v="0"/>
    <x v="8"/>
    <x v="3"/>
    <x v="0"/>
    <x v="7"/>
  </r>
  <r>
    <x v="0"/>
    <n v="24"/>
    <x v="10"/>
    <x v="0"/>
    <x v="2"/>
    <n v="1"/>
    <n v="7000000"/>
    <n v="2"/>
    <x v="0"/>
    <x v="0"/>
    <x v="7"/>
    <x v="3"/>
    <x v="2"/>
    <x v="11"/>
  </r>
  <r>
    <x v="0"/>
    <n v="24"/>
    <x v="10"/>
    <x v="0"/>
    <x v="4"/>
    <n v="5"/>
    <n v="25000000"/>
    <n v="2"/>
    <x v="0"/>
    <x v="0"/>
    <x v="0"/>
    <x v="5"/>
    <x v="3"/>
    <x v="4"/>
  </r>
  <r>
    <x v="0"/>
    <n v="11"/>
    <x v="6"/>
    <x v="3"/>
    <x v="2"/>
    <n v="2"/>
    <n v="38000000"/>
    <n v="5"/>
    <x v="0"/>
    <x v="1"/>
    <x v="6"/>
    <x v="3"/>
    <x v="1"/>
    <x v="1"/>
  </r>
  <r>
    <x v="0"/>
    <n v="15"/>
    <x v="1"/>
    <x v="0"/>
    <x v="1"/>
    <n v="3"/>
    <n v="15000000"/>
    <n v="2"/>
    <x v="0"/>
    <x v="0"/>
    <x v="7"/>
    <x v="5"/>
    <x v="0"/>
    <x v="7"/>
  </r>
  <r>
    <x v="1"/>
    <n v="17"/>
    <x v="7"/>
    <x v="1"/>
    <x v="1"/>
    <n v="0"/>
    <n v="0"/>
    <n v="2"/>
    <x v="0"/>
    <x v="3"/>
    <x v="9"/>
    <x v="2"/>
    <x v="1"/>
    <x v="2"/>
  </r>
  <r>
    <x v="1"/>
    <n v="6"/>
    <x v="1"/>
    <x v="0"/>
    <x v="0"/>
    <n v="0"/>
    <n v="0"/>
    <n v="1"/>
    <x v="0"/>
    <x v="3"/>
    <x v="9"/>
    <x v="5"/>
    <x v="2"/>
    <x v="11"/>
  </r>
  <r>
    <x v="1"/>
    <n v="18"/>
    <x v="2"/>
    <x v="0"/>
    <x v="1"/>
    <n v="0"/>
    <n v="0"/>
    <n v="1"/>
    <x v="0"/>
    <x v="3"/>
    <x v="9"/>
    <x v="7"/>
    <x v="2"/>
    <x v="8"/>
  </r>
  <r>
    <x v="1"/>
    <n v="11"/>
    <x v="4"/>
    <x v="5"/>
    <x v="2"/>
    <n v="0"/>
    <n v="0"/>
    <n v="4"/>
    <x v="0"/>
    <x v="3"/>
    <x v="9"/>
    <x v="6"/>
    <x v="1"/>
    <x v="1"/>
  </r>
  <r>
    <x v="1"/>
    <n v="21"/>
    <x v="10"/>
    <x v="4"/>
    <x v="1"/>
    <n v="0"/>
    <n v="0"/>
    <n v="1"/>
    <x v="0"/>
    <x v="3"/>
    <x v="9"/>
    <x v="4"/>
    <x v="0"/>
    <x v="10"/>
  </r>
  <r>
    <x v="1"/>
    <n v="17"/>
    <x v="7"/>
    <x v="1"/>
    <x v="1"/>
    <n v="0"/>
    <n v="0"/>
    <n v="2"/>
    <x v="0"/>
    <x v="3"/>
    <x v="9"/>
    <x v="2"/>
    <x v="1"/>
    <x v="2"/>
  </r>
  <r>
    <x v="0"/>
    <n v="12"/>
    <x v="5"/>
    <x v="1"/>
    <x v="1"/>
    <n v="2"/>
    <n v="12000000"/>
    <n v="1"/>
    <x v="0"/>
    <x v="0"/>
    <x v="2"/>
    <x v="3"/>
    <x v="1"/>
    <x v="14"/>
  </r>
  <r>
    <x v="0"/>
    <n v="1"/>
    <x v="0"/>
    <x v="2"/>
    <x v="2"/>
    <n v="4"/>
    <n v="20000000"/>
    <n v="1"/>
    <x v="0"/>
    <x v="0"/>
    <x v="3"/>
    <x v="3"/>
    <x v="1"/>
    <x v="15"/>
  </r>
  <r>
    <x v="0"/>
    <n v="27"/>
    <x v="1"/>
    <x v="0"/>
    <x v="1"/>
    <n v="4"/>
    <n v="11000000"/>
    <n v="1"/>
    <x v="0"/>
    <x v="2"/>
    <x v="5"/>
    <x v="1"/>
    <x v="2"/>
    <x v="8"/>
  </r>
  <r>
    <x v="0"/>
    <n v="26"/>
    <x v="1"/>
    <x v="5"/>
    <x v="0"/>
    <n v="3"/>
    <n v="15000000"/>
    <n v="1"/>
    <x v="0"/>
    <x v="0"/>
    <x v="8"/>
    <x v="5"/>
    <x v="1"/>
    <x v="2"/>
  </r>
  <r>
    <x v="0"/>
    <n v="30"/>
    <x v="2"/>
    <x v="2"/>
    <x v="2"/>
    <n v="3"/>
    <n v="15000000"/>
    <n v="1"/>
    <x v="0"/>
    <x v="0"/>
    <x v="2"/>
    <x v="5"/>
    <x v="2"/>
    <x v="11"/>
  </r>
  <r>
    <x v="0"/>
    <n v="11"/>
    <x v="2"/>
    <x v="2"/>
    <x v="0"/>
    <n v="2"/>
    <n v="12000000"/>
    <n v="5"/>
    <x v="0"/>
    <x v="0"/>
    <x v="1"/>
    <x v="6"/>
    <x v="0"/>
    <x v="9"/>
  </r>
  <r>
    <x v="0"/>
    <n v="28"/>
    <x v="3"/>
    <x v="0"/>
    <x v="0"/>
    <n v="5"/>
    <n v="21000000"/>
    <n v="3"/>
    <x v="0"/>
    <x v="0"/>
    <x v="4"/>
    <x v="1"/>
    <x v="1"/>
    <x v="6"/>
  </r>
  <r>
    <x v="0"/>
    <n v="8"/>
    <x v="3"/>
    <x v="4"/>
    <x v="0"/>
    <n v="2"/>
    <n v="12000000"/>
    <n v="2"/>
    <x v="0"/>
    <x v="0"/>
    <x v="4"/>
    <x v="3"/>
    <x v="0"/>
    <x v="12"/>
  </r>
  <r>
    <x v="0"/>
    <n v="25"/>
    <x v="3"/>
    <x v="0"/>
    <x v="1"/>
    <n v="5"/>
    <n v="25000000"/>
    <n v="1"/>
    <x v="0"/>
    <x v="0"/>
    <x v="0"/>
    <x v="6"/>
    <x v="3"/>
    <x v="4"/>
  </r>
  <r>
    <x v="0"/>
    <n v="2"/>
    <x v="3"/>
    <x v="2"/>
    <x v="1"/>
    <n v="3"/>
    <n v="15000000"/>
    <n v="3"/>
    <x v="0"/>
    <x v="0"/>
    <x v="0"/>
    <x v="7"/>
    <x v="0"/>
    <x v="12"/>
  </r>
  <r>
    <x v="0"/>
    <n v="29"/>
    <x v="3"/>
    <x v="0"/>
    <x v="1"/>
    <n v="2"/>
    <n v="12000000"/>
    <n v="1"/>
    <x v="0"/>
    <x v="0"/>
    <x v="7"/>
    <x v="7"/>
    <x v="1"/>
    <x v="2"/>
  </r>
  <r>
    <x v="0"/>
    <n v="6"/>
    <x v="4"/>
    <x v="1"/>
    <x v="1"/>
    <n v="3"/>
    <n v="15000000"/>
    <n v="1"/>
    <x v="0"/>
    <x v="0"/>
    <x v="0"/>
    <x v="2"/>
    <x v="1"/>
    <x v="6"/>
  </r>
  <r>
    <x v="0"/>
    <n v="19"/>
    <x v="4"/>
    <x v="0"/>
    <x v="1"/>
    <n v="3"/>
    <n v="15000000"/>
    <n v="5"/>
    <x v="0"/>
    <x v="0"/>
    <x v="7"/>
    <x v="2"/>
    <x v="1"/>
    <x v="6"/>
  </r>
  <r>
    <x v="0"/>
    <n v="22"/>
    <x v="4"/>
    <x v="4"/>
    <x v="1"/>
    <n v="2"/>
    <n v="12000000"/>
    <n v="2"/>
    <x v="0"/>
    <x v="0"/>
    <x v="2"/>
    <x v="1"/>
    <x v="0"/>
    <x v="7"/>
  </r>
  <r>
    <x v="0"/>
    <n v="3"/>
    <x v="4"/>
    <x v="1"/>
    <x v="2"/>
    <n v="5"/>
    <n v="25000000"/>
    <n v="3"/>
    <x v="0"/>
    <x v="0"/>
    <x v="4"/>
    <x v="4"/>
    <x v="0"/>
    <x v="5"/>
  </r>
  <r>
    <x v="0"/>
    <n v="2"/>
    <x v="4"/>
    <x v="1"/>
    <x v="2"/>
    <n v="5"/>
    <n v="25000000"/>
    <n v="1"/>
    <x v="0"/>
    <x v="0"/>
    <x v="7"/>
    <x v="7"/>
    <x v="0"/>
    <x v="12"/>
  </r>
  <r>
    <x v="0"/>
    <n v="1"/>
    <x v="10"/>
    <x v="2"/>
    <x v="2"/>
    <n v="4"/>
    <n v="20000000"/>
    <n v="4"/>
    <x v="0"/>
    <x v="0"/>
    <x v="1"/>
    <x v="7"/>
    <x v="1"/>
    <x v="6"/>
  </r>
  <r>
    <x v="0"/>
    <n v="17"/>
    <x v="10"/>
    <x v="5"/>
    <x v="0"/>
    <n v="3"/>
    <n v="15000000"/>
    <n v="5"/>
    <x v="0"/>
    <x v="0"/>
    <x v="4"/>
    <x v="7"/>
    <x v="2"/>
    <x v="8"/>
  </r>
  <r>
    <x v="0"/>
    <n v="2"/>
    <x v="10"/>
    <x v="2"/>
    <x v="0"/>
    <n v="2"/>
    <n v="12000000"/>
    <n v="2"/>
    <x v="0"/>
    <x v="0"/>
    <x v="7"/>
    <x v="0"/>
    <x v="0"/>
    <x v="5"/>
  </r>
  <r>
    <x v="0"/>
    <n v="12"/>
    <x v="5"/>
    <x v="1"/>
    <x v="1"/>
    <n v="2"/>
    <n v="12000000"/>
    <n v="1"/>
    <x v="0"/>
    <x v="0"/>
    <x v="2"/>
    <x v="3"/>
    <x v="1"/>
    <x v="14"/>
  </r>
  <r>
    <x v="0"/>
    <n v="1"/>
    <x v="0"/>
    <x v="2"/>
    <x v="2"/>
    <n v="4"/>
    <n v="20000000"/>
    <n v="1"/>
    <x v="0"/>
    <x v="0"/>
    <x v="3"/>
    <x v="3"/>
    <x v="1"/>
    <x v="15"/>
  </r>
  <r>
    <x v="0"/>
    <n v="27"/>
    <x v="1"/>
    <x v="0"/>
    <x v="1"/>
    <n v="4"/>
    <n v="11000000"/>
    <n v="1"/>
    <x v="0"/>
    <x v="2"/>
    <x v="5"/>
    <x v="1"/>
    <x v="2"/>
    <x v="8"/>
  </r>
  <r>
    <x v="1"/>
    <n v="6"/>
    <x v="5"/>
    <x v="0"/>
    <x v="0"/>
    <n v="0"/>
    <n v="0"/>
    <n v="4"/>
    <x v="0"/>
    <x v="3"/>
    <x v="9"/>
    <x v="7"/>
    <x v="0"/>
    <x v="7"/>
  </r>
  <r>
    <x v="1"/>
    <n v="28"/>
    <x v="8"/>
    <x v="3"/>
    <x v="0"/>
    <n v="0"/>
    <n v="0"/>
    <n v="1"/>
    <x v="0"/>
    <x v="3"/>
    <x v="9"/>
    <x v="6"/>
    <x v="0"/>
    <x v="5"/>
  </r>
  <r>
    <x v="1"/>
    <n v="5"/>
    <x v="3"/>
    <x v="2"/>
    <x v="2"/>
    <n v="0"/>
    <n v="0"/>
    <n v="3"/>
    <x v="0"/>
    <x v="3"/>
    <x v="9"/>
    <x v="2"/>
    <x v="3"/>
    <x v="4"/>
  </r>
  <r>
    <x v="1"/>
    <n v="4"/>
    <x v="10"/>
    <x v="3"/>
    <x v="4"/>
    <n v="0"/>
    <n v="0"/>
    <n v="4"/>
    <x v="0"/>
    <x v="3"/>
    <x v="9"/>
    <x v="3"/>
    <x v="2"/>
    <x v="8"/>
  </r>
  <r>
    <x v="1"/>
    <n v="28"/>
    <x v="10"/>
    <x v="3"/>
    <x v="3"/>
    <n v="0"/>
    <n v="0"/>
    <n v="2"/>
    <x v="0"/>
    <x v="3"/>
    <x v="9"/>
    <x v="3"/>
    <x v="1"/>
    <x v="2"/>
  </r>
  <r>
    <x v="1"/>
    <n v="10"/>
    <x v="10"/>
    <x v="0"/>
    <x v="1"/>
    <n v="0"/>
    <n v="0"/>
    <n v="1"/>
    <x v="0"/>
    <x v="3"/>
    <x v="9"/>
    <x v="4"/>
    <x v="1"/>
    <x v="1"/>
  </r>
  <r>
    <x v="1"/>
    <n v="30"/>
    <x v="10"/>
    <x v="3"/>
    <x v="1"/>
    <n v="0"/>
    <n v="0"/>
    <n v="2"/>
    <x v="0"/>
    <x v="3"/>
    <x v="9"/>
    <x v="0"/>
    <x v="0"/>
    <x v="9"/>
  </r>
  <r>
    <x v="1"/>
    <n v="6"/>
    <x v="5"/>
    <x v="0"/>
    <x v="0"/>
    <n v="0"/>
    <n v="0"/>
    <n v="4"/>
    <x v="0"/>
    <x v="3"/>
    <x v="9"/>
    <x v="7"/>
    <x v="0"/>
    <x v="7"/>
  </r>
  <r>
    <x v="1"/>
    <n v="28"/>
    <x v="8"/>
    <x v="3"/>
    <x v="0"/>
    <n v="0"/>
    <n v="0"/>
    <n v="1"/>
    <x v="0"/>
    <x v="3"/>
    <x v="9"/>
    <x v="6"/>
    <x v="0"/>
    <x v="5"/>
  </r>
  <r>
    <x v="0"/>
    <n v="4"/>
    <x v="0"/>
    <x v="1"/>
    <x v="2"/>
    <n v="5"/>
    <n v="20000000"/>
    <n v="1"/>
    <x v="0"/>
    <x v="0"/>
    <x v="3"/>
    <x v="7"/>
    <x v="2"/>
    <x v="8"/>
  </r>
  <r>
    <x v="0"/>
    <n v="6"/>
    <x v="8"/>
    <x v="1"/>
    <x v="4"/>
    <n v="2"/>
    <n v="12000000"/>
    <n v="1"/>
    <x v="0"/>
    <x v="0"/>
    <x v="3"/>
    <x v="3"/>
    <x v="1"/>
    <x v="6"/>
  </r>
  <r>
    <x v="0"/>
    <n v="12"/>
    <x v="9"/>
    <x v="2"/>
    <x v="3"/>
    <n v="2"/>
    <n v="12000000"/>
    <n v="5"/>
    <x v="0"/>
    <x v="0"/>
    <x v="4"/>
    <x v="2"/>
    <x v="3"/>
    <x v="13"/>
  </r>
  <r>
    <x v="0"/>
    <n v="11"/>
    <x v="1"/>
    <x v="3"/>
    <x v="2"/>
    <n v="2"/>
    <n v="12000000"/>
    <n v="1"/>
    <x v="0"/>
    <x v="0"/>
    <x v="1"/>
    <x v="5"/>
    <x v="1"/>
    <x v="1"/>
  </r>
  <r>
    <x v="0"/>
    <n v="2"/>
    <x v="3"/>
    <x v="0"/>
    <x v="1"/>
    <n v="3"/>
    <n v="15000000"/>
    <n v="1"/>
    <x v="0"/>
    <x v="0"/>
    <x v="4"/>
    <x v="0"/>
    <x v="0"/>
    <x v="12"/>
  </r>
  <r>
    <x v="0"/>
    <n v="8"/>
    <x v="3"/>
    <x v="0"/>
    <x v="2"/>
    <n v="3"/>
    <n v="15000000"/>
    <n v="4"/>
    <x v="0"/>
    <x v="0"/>
    <x v="5"/>
    <x v="7"/>
    <x v="2"/>
    <x v="8"/>
  </r>
  <r>
    <x v="0"/>
    <n v="17"/>
    <x v="4"/>
    <x v="2"/>
    <x v="1"/>
    <n v="4"/>
    <n v="11000000"/>
    <n v="2"/>
    <x v="0"/>
    <x v="2"/>
    <x v="0"/>
    <x v="7"/>
    <x v="0"/>
    <x v="0"/>
  </r>
  <r>
    <x v="0"/>
    <n v="10"/>
    <x v="10"/>
    <x v="2"/>
    <x v="1"/>
    <n v="4"/>
    <n v="20000000"/>
    <n v="1"/>
    <x v="0"/>
    <x v="0"/>
    <x v="0"/>
    <x v="6"/>
    <x v="3"/>
    <x v="13"/>
  </r>
  <r>
    <x v="0"/>
    <n v="17"/>
    <x v="10"/>
    <x v="4"/>
    <x v="0"/>
    <n v="1"/>
    <n v="7000000"/>
    <n v="5"/>
    <x v="0"/>
    <x v="0"/>
    <x v="8"/>
    <x v="6"/>
    <x v="3"/>
    <x v="4"/>
  </r>
  <r>
    <x v="0"/>
    <n v="4"/>
    <x v="0"/>
    <x v="1"/>
    <x v="2"/>
    <n v="5"/>
    <n v="20000000"/>
    <n v="1"/>
    <x v="0"/>
    <x v="0"/>
    <x v="3"/>
    <x v="7"/>
    <x v="2"/>
    <x v="8"/>
  </r>
  <r>
    <x v="0"/>
    <n v="6"/>
    <x v="8"/>
    <x v="1"/>
    <x v="4"/>
    <n v="2"/>
    <n v="12000000"/>
    <n v="1"/>
    <x v="0"/>
    <x v="0"/>
    <x v="3"/>
    <x v="3"/>
    <x v="1"/>
    <x v="6"/>
  </r>
  <r>
    <x v="0"/>
    <n v="12"/>
    <x v="9"/>
    <x v="2"/>
    <x v="3"/>
    <n v="2"/>
    <n v="12000000"/>
    <n v="5"/>
    <x v="0"/>
    <x v="0"/>
    <x v="4"/>
    <x v="2"/>
    <x v="3"/>
    <x v="13"/>
  </r>
  <r>
    <x v="1"/>
    <n v="2"/>
    <x v="8"/>
    <x v="0"/>
    <x v="2"/>
    <n v="0"/>
    <n v="0"/>
    <n v="1"/>
    <x v="0"/>
    <x v="3"/>
    <x v="9"/>
    <x v="1"/>
    <x v="2"/>
    <x v="11"/>
  </r>
  <r>
    <x v="1"/>
    <n v="30"/>
    <x v="2"/>
    <x v="0"/>
    <x v="1"/>
    <n v="0"/>
    <n v="0"/>
    <n v="2"/>
    <x v="0"/>
    <x v="3"/>
    <x v="9"/>
    <x v="5"/>
    <x v="1"/>
    <x v="2"/>
  </r>
  <r>
    <x v="1"/>
    <n v="8"/>
    <x v="3"/>
    <x v="3"/>
    <x v="1"/>
    <n v="0"/>
    <n v="0"/>
    <n v="1"/>
    <x v="0"/>
    <x v="3"/>
    <x v="9"/>
    <x v="2"/>
    <x v="0"/>
    <x v="9"/>
  </r>
  <r>
    <x v="1"/>
    <n v="20"/>
    <x v="4"/>
    <x v="2"/>
    <x v="0"/>
    <n v="0"/>
    <n v="0"/>
    <n v="2"/>
    <x v="0"/>
    <x v="3"/>
    <x v="9"/>
    <x v="3"/>
    <x v="0"/>
    <x v="9"/>
  </r>
  <r>
    <x v="1"/>
    <n v="2"/>
    <x v="8"/>
    <x v="0"/>
    <x v="2"/>
    <n v="0"/>
    <n v="0"/>
    <n v="1"/>
    <x v="0"/>
    <x v="3"/>
    <x v="9"/>
    <x v="1"/>
    <x v="2"/>
    <x v="11"/>
  </r>
  <r>
    <x v="0"/>
    <n v="10"/>
    <x v="5"/>
    <x v="2"/>
    <x v="2"/>
    <n v="2"/>
    <n v="12000000"/>
    <n v="1"/>
    <x v="0"/>
    <x v="0"/>
    <x v="0"/>
    <x v="0"/>
    <x v="2"/>
    <x v="3"/>
  </r>
  <r>
    <x v="0"/>
    <n v="1"/>
    <x v="5"/>
    <x v="2"/>
    <x v="2"/>
    <n v="3"/>
    <n v="11000000"/>
    <n v="2"/>
    <x v="0"/>
    <x v="0"/>
    <x v="8"/>
    <x v="0"/>
    <x v="0"/>
    <x v="10"/>
  </r>
  <r>
    <x v="0"/>
    <n v="11"/>
    <x v="6"/>
    <x v="0"/>
    <x v="0"/>
    <n v="2"/>
    <n v="10000000"/>
    <n v="2"/>
    <x v="0"/>
    <x v="0"/>
    <x v="7"/>
    <x v="6"/>
    <x v="3"/>
    <x v="4"/>
  </r>
  <r>
    <x v="0"/>
    <n v="3"/>
    <x v="8"/>
    <x v="4"/>
    <x v="2"/>
    <n v="2"/>
    <n v="38000000"/>
    <n v="1"/>
    <x v="0"/>
    <x v="1"/>
    <x v="0"/>
    <x v="2"/>
    <x v="2"/>
    <x v="11"/>
  </r>
  <r>
    <x v="0"/>
    <n v="20"/>
    <x v="11"/>
    <x v="1"/>
    <x v="2"/>
    <n v="1"/>
    <n v="19000000"/>
    <n v="5"/>
    <x v="0"/>
    <x v="1"/>
    <x v="2"/>
    <x v="5"/>
    <x v="3"/>
    <x v="13"/>
  </r>
  <r>
    <x v="0"/>
    <n v="11"/>
    <x v="1"/>
    <x v="0"/>
    <x v="2"/>
    <n v="3"/>
    <n v="15000000"/>
    <n v="4"/>
    <x v="0"/>
    <x v="0"/>
    <x v="2"/>
    <x v="7"/>
    <x v="3"/>
    <x v="13"/>
  </r>
  <r>
    <x v="0"/>
    <n v="28"/>
    <x v="2"/>
    <x v="2"/>
    <x v="1"/>
    <n v="1"/>
    <n v="19000000"/>
    <n v="4"/>
    <x v="0"/>
    <x v="4"/>
    <x v="3"/>
    <x v="5"/>
    <x v="3"/>
    <x v="4"/>
  </r>
  <r>
    <x v="0"/>
    <n v="30"/>
    <x v="2"/>
    <x v="2"/>
    <x v="2"/>
    <n v="2"/>
    <n v="38000000"/>
    <n v="1"/>
    <x v="0"/>
    <x v="1"/>
    <x v="4"/>
    <x v="2"/>
    <x v="2"/>
    <x v="8"/>
  </r>
  <r>
    <x v="0"/>
    <n v="11"/>
    <x v="2"/>
    <x v="2"/>
    <x v="2"/>
    <n v="5"/>
    <n v="25000000"/>
    <n v="2"/>
    <x v="0"/>
    <x v="0"/>
    <x v="2"/>
    <x v="2"/>
    <x v="1"/>
    <x v="15"/>
  </r>
  <r>
    <x v="0"/>
    <n v="12"/>
    <x v="2"/>
    <x v="2"/>
    <x v="2"/>
    <n v="5"/>
    <n v="25000000"/>
    <n v="5"/>
    <x v="0"/>
    <x v="0"/>
    <x v="7"/>
    <x v="2"/>
    <x v="0"/>
    <x v="10"/>
  </r>
  <r>
    <x v="0"/>
    <n v="17"/>
    <x v="2"/>
    <x v="1"/>
    <x v="2"/>
    <n v="2"/>
    <n v="12000000"/>
    <n v="4"/>
    <x v="0"/>
    <x v="0"/>
    <x v="4"/>
    <x v="6"/>
    <x v="2"/>
    <x v="8"/>
  </r>
  <r>
    <x v="0"/>
    <n v="29"/>
    <x v="2"/>
    <x v="2"/>
    <x v="1"/>
    <n v="4"/>
    <n v="15000000"/>
    <n v="3"/>
    <x v="0"/>
    <x v="0"/>
    <x v="1"/>
    <x v="7"/>
    <x v="0"/>
    <x v="7"/>
  </r>
  <r>
    <x v="0"/>
    <n v="8"/>
    <x v="3"/>
    <x v="1"/>
    <x v="1"/>
    <n v="1"/>
    <n v="7000000"/>
    <n v="1"/>
    <x v="0"/>
    <x v="0"/>
    <x v="7"/>
    <x v="6"/>
    <x v="0"/>
    <x v="5"/>
  </r>
  <r>
    <x v="0"/>
    <n v="27"/>
    <x v="3"/>
    <x v="3"/>
    <x v="1"/>
    <n v="1"/>
    <n v="7000000"/>
    <n v="1"/>
    <x v="0"/>
    <x v="0"/>
    <x v="0"/>
    <x v="1"/>
    <x v="2"/>
    <x v="8"/>
  </r>
  <r>
    <x v="0"/>
    <n v="2"/>
    <x v="4"/>
    <x v="3"/>
    <x v="1"/>
    <n v="4"/>
    <n v="20000000"/>
    <n v="1"/>
    <x v="0"/>
    <x v="2"/>
    <x v="1"/>
    <x v="4"/>
    <x v="1"/>
    <x v="6"/>
  </r>
  <r>
    <x v="0"/>
    <n v="1"/>
    <x v="4"/>
    <x v="1"/>
    <x v="3"/>
    <n v="4"/>
    <n v="20000000"/>
    <n v="1"/>
    <x v="0"/>
    <x v="0"/>
    <x v="5"/>
    <x v="7"/>
    <x v="0"/>
    <x v="5"/>
  </r>
  <r>
    <x v="0"/>
    <n v="31"/>
    <x v="10"/>
    <x v="4"/>
    <x v="2"/>
    <n v="3"/>
    <n v="12000000"/>
    <n v="1"/>
    <x v="0"/>
    <x v="0"/>
    <x v="0"/>
    <x v="3"/>
    <x v="0"/>
    <x v="7"/>
  </r>
  <r>
    <x v="0"/>
    <n v="30"/>
    <x v="10"/>
    <x v="1"/>
    <x v="1"/>
    <n v="2"/>
    <n v="12000000"/>
    <n v="1"/>
    <x v="0"/>
    <x v="0"/>
    <x v="0"/>
    <x v="7"/>
    <x v="0"/>
    <x v="10"/>
  </r>
  <r>
    <x v="0"/>
    <n v="10"/>
    <x v="5"/>
    <x v="2"/>
    <x v="2"/>
    <n v="2"/>
    <n v="12000000"/>
    <n v="1"/>
    <x v="0"/>
    <x v="0"/>
    <x v="0"/>
    <x v="0"/>
    <x v="2"/>
    <x v="3"/>
  </r>
  <r>
    <x v="0"/>
    <n v="1"/>
    <x v="5"/>
    <x v="2"/>
    <x v="2"/>
    <n v="3"/>
    <n v="11000000"/>
    <n v="2"/>
    <x v="0"/>
    <x v="0"/>
    <x v="8"/>
    <x v="0"/>
    <x v="0"/>
    <x v="10"/>
  </r>
  <r>
    <x v="0"/>
    <n v="11"/>
    <x v="6"/>
    <x v="0"/>
    <x v="0"/>
    <n v="2"/>
    <n v="10000000"/>
    <n v="2"/>
    <x v="0"/>
    <x v="0"/>
    <x v="7"/>
    <x v="6"/>
    <x v="3"/>
    <x v="4"/>
  </r>
  <r>
    <x v="0"/>
    <n v="3"/>
    <x v="8"/>
    <x v="4"/>
    <x v="2"/>
    <n v="2"/>
    <n v="38000000"/>
    <n v="1"/>
    <x v="0"/>
    <x v="1"/>
    <x v="0"/>
    <x v="2"/>
    <x v="2"/>
    <x v="11"/>
  </r>
  <r>
    <x v="0"/>
    <n v="20"/>
    <x v="11"/>
    <x v="1"/>
    <x v="2"/>
    <n v="1"/>
    <n v="19000000"/>
    <n v="5"/>
    <x v="0"/>
    <x v="1"/>
    <x v="2"/>
    <x v="5"/>
    <x v="3"/>
    <x v="13"/>
  </r>
  <r>
    <x v="0"/>
    <n v="11"/>
    <x v="1"/>
    <x v="0"/>
    <x v="2"/>
    <n v="3"/>
    <n v="15000000"/>
    <n v="4"/>
    <x v="0"/>
    <x v="0"/>
    <x v="2"/>
    <x v="7"/>
    <x v="3"/>
    <x v="13"/>
  </r>
  <r>
    <x v="1"/>
    <n v="5"/>
    <x v="0"/>
    <x v="2"/>
    <x v="0"/>
    <n v="0"/>
    <n v="0"/>
    <n v="2"/>
    <x v="0"/>
    <x v="3"/>
    <x v="9"/>
    <x v="6"/>
    <x v="1"/>
    <x v="6"/>
  </r>
  <r>
    <x v="1"/>
    <n v="22"/>
    <x v="3"/>
    <x v="2"/>
    <x v="0"/>
    <n v="0"/>
    <n v="0"/>
    <n v="1"/>
    <x v="0"/>
    <x v="3"/>
    <x v="9"/>
    <x v="5"/>
    <x v="1"/>
    <x v="2"/>
  </r>
  <r>
    <x v="1"/>
    <n v="26"/>
    <x v="3"/>
    <x v="1"/>
    <x v="2"/>
    <n v="0"/>
    <n v="0"/>
    <n v="1"/>
    <x v="0"/>
    <x v="3"/>
    <x v="9"/>
    <x v="4"/>
    <x v="0"/>
    <x v="5"/>
  </r>
  <r>
    <x v="1"/>
    <n v="8"/>
    <x v="3"/>
    <x v="2"/>
    <x v="1"/>
    <n v="0"/>
    <n v="0"/>
    <n v="5"/>
    <x v="0"/>
    <x v="3"/>
    <x v="9"/>
    <x v="6"/>
    <x v="0"/>
    <x v="10"/>
  </r>
  <r>
    <x v="1"/>
    <n v="17"/>
    <x v="4"/>
    <x v="0"/>
    <x v="2"/>
    <n v="0"/>
    <n v="0"/>
    <n v="4"/>
    <x v="0"/>
    <x v="3"/>
    <x v="9"/>
    <x v="6"/>
    <x v="3"/>
    <x v="13"/>
  </r>
  <r>
    <x v="1"/>
    <n v="11"/>
    <x v="10"/>
    <x v="1"/>
    <x v="1"/>
    <n v="0"/>
    <n v="0"/>
    <n v="2"/>
    <x v="0"/>
    <x v="3"/>
    <x v="9"/>
    <x v="7"/>
    <x v="1"/>
    <x v="6"/>
  </r>
  <r>
    <x v="1"/>
    <n v="22"/>
    <x v="10"/>
    <x v="0"/>
    <x v="3"/>
    <n v="0"/>
    <n v="0"/>
    <n v="2"/>
    <x v="0"/>
    <x v="3"/>
    <x v="9"/>
    <x v="3"/>
    <x v="1"/>
    <x v="15"/>
  </r>
  <r>
    <x v="1"/>
    <n v="1"/>
    <x v="10"/>
    <x v="1"/>
    <x v="1"/>
    <n v="0"/>
    <n v="0"/>
    <n v="3"/>
    <x v="0"/>
    <x v="3"/>
    <x v="9"/>
    <x v="0"/>
    <x v="0"/>
    <x v="7"/>
  </r>
  <r>
    <x v="1"/>
    <n v="5"/>
    <x v="0"/>
    <x v="2"/>
    <x v="0"/>
    <n v="0"/>
    <n v="0"/>
    <n v="2"/>
    <x v="0"/>
    <x v="3"/>
    <x v="9"/>
    <x v="6"/>
    <x v="1"/>
    <x v="6"/>
  </r>
  <r>
    <x v="0"/>
    <n v="11"/>
    <x v="6"/>
    <x v="0"/>
    <x v="0"/>
    <n v="2"/>
    <n v="12000000"/>
    <n v="3"/>
    <x v="1"/>
    <x v="0"/>
    <x v="7"/>
    <x v="6"/>
    <x v="0"/>
    <x v="10"/>
  </r>
  <r>
    <x v="0"/>
    <n v="28"/>
    <x v="11"/>
    <x v="4"/>
    <x v="2"/>
    <n v="2"/>
    <n v="12000000"/>
    <n v="1"/>
    <x v="1"/>
    <x v="0"/>
    <x v="0"/>
    <x v="6"/>
    <x v="2"/>
    <x v="8"/>
  </r>
  <r>
    <x v="0"/>
    <n v="12"/>
    <x v="1"/>
    <x v="1"/>
    <x v="1"/>
    <n v="2"/>
    <n v="38000000"/>
    <n v="4"/>
    <x v="1"/>
    <x v="1"/>
    <x v="3"/>
    <x v="3"/>
    <x v="1"/>
    <x v="6"/>
  </r>
  <r>
    <x v="0"/>
    <n v="30"/>
    <x v="2"/>
    <x v="5"/>
    <x v="2"/>
    <n v="2"/>
    <n v="12000000"/>
    <n v="5"/>
    <x v="1"/>
    <x v="0"/>
    <x v="4"/>
    <x v="2"/>
    <x v="1"/>
    <x v="6"/>
  </r>
  <r>
    <x v="0"/>
    <n v="14"/>
    <x v="2"/>
    <x v="5"/>
    <x v="2"/>
    <n v="1"/>
    <n v="7000000"/>
    <n v="1"/>
    <x v="1"/>
    <x v="0"/>
    <x v="5"/>
    <x v="1"/>
    <x v="1"/>
    <x v="2"/>
  </r>
  <r>
    <x v="0"/>
    <n v="26"/>
    <x v="2"/>
    <x v="4"/>
    <x v="1"/>
    <n v="4"/>
    <n v="20000000"/>
    <n v="2"/>
    <x v="1"/>
    <x v="0"/>
    <x v="7"/>
    <x v="7"/>
    <x v="0"/>
    <x v="10"/>
  </r>
  <r>
    <x v="0"/>
    <n v="5"/>
    <x v="3"/>
    <x v="1"/>
    <x v="2"/>
    <n v="1"/>
    <n v="19000000"/>
    <n v="1"/>
    <x v="1"/>
    <x v="1"/>
    <x v="4"/>
    <x v="5"/>
    <x v="0"/>
    <x v="10"/>
  </r>
  <r>
    <x v="0"/>
    <n v="29"/>
    <x v="3"/>
    <x v="1"/>
    <x v="1"/>
    <n v="3"/>
    <n v="15000000"/>
    <n v="3"/>
    <x v="1"/>
    <x v="0"/>
    <x v="8"/>
    <x v="4"/>
    <x v="3"/>
    <x v="13"/>
  </r>
  <r>
    <x v="0"/>
    <n v="2"/>
    <x v="4"/>
    <x v="0"/>
    <x v="2"/>
    <n v="4"/>
    <n v="20000000"/>
    <n v="4"/>
    <x v="1"/>
    <x v="2"/>
    <x v="5"/>
    <x v="4"/>
    <x v="1"/>
    <x v="6"/>
  </r>
  <r>
    <x v="0"/>
    <n v="25"/>
    <x v="4"/>
    <x v="0"/>
    <x v="0"/>
    <n v="5"/>
    <n v="25000000"/>
    <n v="4"/>
    <x v="1"/>
    <x v="0"/>
    <x v="0"/>
    <x v="6"/>
    <x v="0"/>
    <x v="7"/>
  </r>
  <r>
    <x v="0"/>
    <n v="17"/>
    <x v="4"/>
    <x v="2"/>
    <x v="0"/>
    <n v="5"/>
    <n v="21000000"/>
    <n v="1"/>
    <x v="1"/>
    <x v="0"/>
    <x v="8"/>
    <x v="7"/>
    <x v="3"/>
    <x v="4"/>
  </r>
  <r>
    <x v="0"/>
    <n v="11"/>
    <x v="6"/>
    <x v="0"/>
    <x v="0"/>
    <n v="2"/>
    <n v="12000000"/>
    <n v="3"/>
    <x v="1"/>
    <x v="0"/>
    <x v="7"/>
    <x v="6"/>
    <x v="0"/>
    <x v="10"/>
  </r>
  <r>
    <x v="0"/>
    <n v="28"/>
    <x v="11"/>
    <x v="4"/>
    <x v="2"/>
    <n v="2"/>
    <n v="12000000"/>
    <n v="1"/>
    <x v="1"/>
    <x v="0"/>
    <x v="0"/>
    <x v="6"/>
    <x v="2"/>
    <x v="8"/>
  </r>
  <r>
    <x v="0"/>
    <n v="12"/>
    <x v="1"/>
    <x v="1"/>
    <x v="1"/>
    <n v="2"/>
    <n v="38000000"/>
    <n v="4"/>
    <x v="1"/>
    <x v="1"/>
    <x v="3"/>
    <x v="3"/>
    <x v="1"/>
    <x v="6"/>
  </r>
  <r>
    <x v="1"/>
    <n v="30"/>
    <x v="4"/>
    <x v="0"/>
    <x v="3"/>
    <n v="0"/>
    <n v="0"/>
    <n v="2"/>
    <x v="1"/>
    <x v="3"/>
    <x v="9"/>
    <x v="3"/>
    <x v="3"/>
    <x v="4"/>
  </r>
  <r>
    <x v="1"/>
    <n v="11"/>
    <x v="4"/>
    <x v="3"/>
    <x v="1"/>
    <n v="0"/>
    <n v="0"/>
    <n v="3"/>
    <x v="1"/>
    <x v="3"/>
    <x v="9"/>
    <x v="0"/>
    <x v="1"/>
    <x v="6"/>
  </r>
  <r>
    <x v="0"/>
    <n v="11"/>
    <x v="5"/>
    <x v="4"/>
    <x v="0"/>
    <n v="5"/>
    <n v="25000000"/>
    <n v="3"/>
    <x v="2"/>
    <x v="0"/>
    <x v="5"/>
    <x v="0"/>
    <x v="3"/>
    <x v="4"/>
  </r>
  <r>
    <x v="0"/>
    <n v="15"/>
    <x v="5"/>
    <x v="2"/>
    <x v="2"/>
    <n v="2"/>
    <n v="12000000"/>
    <n v="1"/>
    <x v="2"/>
    <x v="0"/>
    <x v="2"/>
    <x v="5"/>
    <x v="1"/>
    <x v="2"/>
  </r>
  <r>
    <x v="0"/>
    <n v="14"/>
    <x v="6"/>
    <x v="1"/>
    <x v="1"/>
    <n v="2"/>
    <n v="12000000"/>
    <n v="1"/>
    <x v="2"/>
    <x v="0"/>
    <x v="5"/>
    <x v="2"/>
    <x v="2"/>
    <x v="11"/>
  </r>
  <r>
    <x v="0"/>
    <n v="11"/>
    <x v="6"/>
    <x v="0"/>
    <x v="2"/>
    <n v="1"/>
    <n v="7000000"/>
    <n v="1"/>
    <x v="2"/>
    <x v="0"/>
    <x v="4"/>
    <x v="3"/>
    <x v="1"/>
    <x v="2"/>
  </r>
  <r>
    <x v="0"/>
    <n v="1"/>
    <x v="8"/>
    <x v="1"/>
    <x v="0"/>
    <n v="4"/>
    <n v="20000000"/>
    <n v="2"/>
    <x v="2"/>
    <x v="2"/>
    <x v="2"/>
    <x v="1"/>
    <x v="0"/>
    <x v="7"/>
  </r>
  <r>
    <x v="0"/>
    <n v="7"/>
    <x v="8"/>
    <x v="1"/>
    <x v="2"/>
    <n v="3"/>
    <n v="15000000"/>
    <n v="1"/>
    <x v="2"/>
    <x v="0"/>
    <x v="5"/>
    <x v="5"/>
    <x v="0"/>
    <x v="5"/>
  </r>
  <r>
    <x v="0"/>
    <n v="1"/>
    <x v="8"/>
    <x v="2"/>
    <x v="1"/>
    <n v="3"/>
    <n v="15000000"/>
    <n v="2"/>
    <x v="2"/>
    <x v="0"/>
    <x v="0"/>
    <x v="7"/>
    <x v="1"/>
    <x v="6"/>
  </r>
  <r>
    <x v="0"/>
    <n v="6"/>
    <x v="11"/>
    <x v="4"/>
    <x v="2"/>
    <n v="2"/>
    <n v="38000000"/>
    <n v="1"/>
    <x v="2"/>
    <x v="1"/>
    <x v="2"/>
    <x v="0"/>
    <x v="0"/>
    <x v="9"/>
  </r>
  <r>
    <x v="0"/>
    <n v="31"/>
    <x v="1"/>
    <x v="1"/>
    <x v="1"/>
    <n v="1"/>
    <n v="19000000"/>
    <n v="2"/>
    <x v="2"/>
    <x v="1"/>
    <x v="0"/>
    <x v="2"/>
    <x v="1"/>
    <x v="6"/>
  </r>
  <r>
    <x v="0"/>
    <n v="12"/>
    <x v="1"/>
    <x v="1"/>
    <x v="2"/>
    <n v="2"/>
    <n v="10000000"/>
    <n v="4"/>
    <x v="2"/>
    <x v="0"/>
    <x v="1"/>
    <x v="4"/>
    <x v="3"/>
    <x v="4"/>
  </r>
  <r>
    <x v="0"/>
    <n v="28"/>
    <x v="2"/>
    <x v="5"/>
    <x v="4"/>
    <n v="5"/>
    <n v="21000000"/>
    <n v="3"/>
    <x v="2"/>
    <x v="0"/>
    <x v="7"/>
    <x v="4"/>
    <x v="1"/>
    <x v="15"/>
  </r>
  <r>
    <x v="0"/>
    <n v="2"/>
    <x v="2"/>
    <x v="0"/>
    <x v="3"/>
    <n v="2"/>
    <n v="10000000"/>
    <n v="2"/>
    <x v="2"/>
    <x v="0"/>
    <x v="5"/>
    <x v="2"/>
    <x v="1"/>
    <x v="2"/>
  </r>
  <r>
    <x v="0"/>
    <n v="21"/>
    <x v="2"/>
    <x v="2"/>
    <x v="1"/>
    <n v="2"/>
    <n v="12000000"/>
    <n v="3"/>
    <x v="2"/>
    <x v="0"/>
    <x v="0"/>
    <x v="2"/>
    <x v="2"/>
    <x v="8"/>
  </r>
  <r>
    <x v="0"/>
    <n v="30"/>
    <x v="2"/>
    <x v="1"/>
    <x v="0"/>
    <n v="4"/>
    <n v="15000000"/>
    <n v="1"/>
    <x v="2"/>
    <x v="0"/>
    <x v="4"/>
    <x v="1"/>
    <x v="1"/>
    <x v="15"/>
  </r>
  <r>
    <x v="0"/>
    <n v="24"/>
    <x v="2"/>
    <x v="5"/>
    <x v="2"/>
    <n v="5"/>
    <n v="25000000"/>
    <n v="2"/>
    <x v="2"/>
    <x v="0"/>
    <x v="0"/>
    <x v="3"/>
    <x v="3"/>
    <x v="4"/>
  </r>
  <r>
    <x v="0"/>
    <n v="24"/>
    <x v="2"/>
    <x v="3"/>
    <x v="1"/>
    <n v="3"/>
    <n v="15000000"/>
    <n v="2"/>
    <x v="2"/>
    <x v="0"/>
    <x v="6"/>
    <x v="4"/>
    <x v="1"/>
    <x v="1"/>
  </r>
  <r>
    <x v="0"/>
    <n v="30"/>
    <x v="2"/>
    <x v="4"/>
    <x v="0"/>
    <n v="2"/>
    <n v="12000000"/>
    <n v="2"/>
    <x v="2"/>
    <x v="0"/>
    <x v="5"/>
    <x v="0"/>
    <x v="2"/>
    <x v="11"/>
  </r>
  <r>
    <x v="0"/>
    <n v="22"/>
    <x v="2"/>
    <x v="4"/>
    <x v="0"/>
    <n v="3"/>
    <n v="12000000"/>
    <n v="2"/>
    <x v="2"/>
    <x v="0"/>
    <x v="0"/>
    <x v="5"/>
    <x v="2"/>
    <x v="8"/>
  </r>
  <r>
    <x v="0"/>
    <n v="26"/>
    <x v="2"/>
    <x v="2"/>
    <x v="4"/>
    <n v="5"/>
    <n v="25000000"/>
    <n v="3"/>
    <x v="2"/>
    <x v="0"/>
    <x v="7"/>
    <x v="6"/>
    <x v="1"/>
    <x v="6"/>
  </r>
  <r>
    <x v="0"/>
    <n v="29"/>
    <x v="3"/>
    <x v="2"/>
    <x v="2"/>
    <n v="1"/>
    <n v="19000000"/>
    <n v="4"/>
    <x v="2"/>
    <x v="1"/>
    <x v="3"/>
    <x v="6"/>
    <x v="0"/>
    <x v="7"/>
  </r>
  <r>
    <x v="0"/>
    <n v="20"/>
    <x v="3"/>
    <x v="1"/>
    <x v="2"/>
    <n v="2"/>
    <n v="38000000"/>
    <n v="5"/>
    <x v="2"/>
    <x v="1"/>
    <x v="0"/>
    <x v="7"/>
    <x v="0"/>
    <x v="5"/>
  </r>
  <r>
    <x v="0"/>
    <n v="4"/>
    <x v="3"/>
    <x v="2"/>
    <x v="0"/>
    <n v="5"/>
    <n v="20000000"/>
    <n v="2"/>
    <x v="2"/>
    <x v="0"/>
    <x v="1"/>
    <x v="2"/>
    <x v="0"/>
    <x v="10"/>
  </r>
  <r>
    <x v="0"/>
    <n v="20"/>
    <x v="3"/>
    <x v="2"/>
    <x v="1"/>
    <n v="2"/>
    <n v="12000000"/>
    <n v="2"/>
    <x v="2"/>
    <x v="0"/>
    <x v="0"/>
    <x v="2"/>
    <x v="3"/>
    <x v="13"/>
  </r>
  <r>
    <x v="0"/>
    <n v="22"/>
    <x v="3"/>
    <x v="4"/>
    <x v="2"/>
    <n v="1"/>
    <n v="7000000"/>
    <n v="1"/>
    <x v="2"/>
    <x v="0"/>
    <x v="4"/>
    <x v="3"/>
    <x v="0"/>
    <x v="5"/>
  </r>
  <r>
    <x v="0"/>
    <n v="30"/>
    <x v="3"/>
    <x v="3"/>
    <x v="1"/>
    <n v="3"/>
    <n v="15000000"/>
    <n v="2"/>
    <x v="2"/>
    <x v="0"/>
    <x v="7"/>
    <x v="6"/>
    <x v="1"/>
    <x v="1"/>
  </r>
  <r>
    <x v="0"/>
    <n v="3"/>
    <x v="3"/>
    <x v="0"/>
    <x v="0"/>
    <n v="3"/>
    <n v="15000000"/>
    <n v="2"/>
    <x v="2"/>
    <x v="0"/>
    <x v="0"/>
    <x v="1"/>
    <x v="0"/>
    <x v="9"/>
  </r>
  <r>
    <x v="0"/>
    <n v="8"/>
    <x v="3"/>
    <x v="0"/>
    <x v="3"/>
    <n v="4"/>
    <n v="20000000"/>
    <n v="3"/>
    <x v="2"/>
    <x v="0"/>
    <x v="2"/>
    <x v="6"/>
    <x v="2"/>
    <x v="8"/>
  </r>
  <r>
    <x v="0"/>
    <n v="23"/>
    <x v="3"/>
    <x v="0"/>
    <x v="2"/>
    <n v="3"/>
    <n v="15000000"/>
    <n v="1"/>
    <x v="2"/>
    <x v="0"/>
    <x v="2"/>
    <x v="7"/>
    <x v="3"/>
    <x v="13"/>
  </r>
  <r>
    <x v="0"/>
    <n v="22"/>
    <x v="4"/>
    <x v="2"/>
    <x v="2"/>
    <n v="2"/>
    <n v="38000000"/>
    <n v="3"/>
    <x v="2"/>
    <x v="1"/>
    <x v="8"/>
    <x v="1"/>
    <x v="0"/>
    <x v="9"/>
  </r>
  <r>
    <x v="0"/>
    <n v="3"/>
    <x v="4"/>
    <x v="2"/>
    <x v="1"/>
    <n v="1"/>
    <n v="19000000"/>
    <n v="3"/>
    <x v="2"/>
    <x v="1"/>
    <x v="2"/>
    <x v="6"/>
    <x v="1"/>
    <x v="2"/>
  </r>
  <r>
    <x v="0"/>
    <n v="6"/>
    <x v="4"/>
    <x v="2"/>
    <x v="1"/>
    <n v="3"/>
    <n v="11000000"/>
    <n v="5"/>
    <x v="2"/>
    <x v="0"/>
    <x v="6"/>
    <x v="2"/>
    <x v="3"/>
    <x v="13"/>
  </r>
  <r>
    <x v="0"/>
    <n v="22"/>
    <x v="4"/>
    <x v="2"/>
    <x v="2"/>
    <n v="5"/>
    <n v="25000000"/>
    <n v="2"/>
    <x v="2"/>
    <x v="0"/>
    <x v="4"/>
    <x v="5"/>
    <x v="0"/>
    <x v="5"/>
  </r>
  <r>
    <x v="0"/>
    <n v="22"/>
    <x v="4"/>
    <x v="4"/>
    <x v="0"/>
    <n v="2"/>
    <n v="12000000"/>
    <n v="1"/>
    <x v="2"/>
    <x v="0"/>
    <x v="8"/>
    <x v="3"/>
    <x v="0"/>
    <x v="9"/>
  </r>
  <r>
    <x v="0"/>
    <n v="11"/>
    <x v="4"/>
    <x v="1"/>
    <x v="2"/>
    <n v="3"/>
    <n v="15000000"/>
    <n v="1"/>
    <x v="2"/>
    <x v="0"/>
    <x v="6"/>
    <x v="6"/>
    <x v="0"/>
    <x v="5"/>
  </r>
  <r>
    <x v="0"/>
    <n v="17"/>
    <x v="4"/>
    <x v="0"/>
    <x v="1"/>
    <n v="3"/>
    <n v="15000000"/>
    <n v="5"/>
    <x v="2"/>
    <x v="0"/>
    <x v="4"/>
    <x v="6"/>
    <x v="1"/>
    <x v="1"/>
  </r>
  <r>
    <x v="0"/>
    <n v="1"/>
    <x v="4"/>
    <x v="1"/>
    <x v="2"/>
    <n v="4"/>
    <n v="20000000"/>
    <n v="1"/>
    <x v="2"/>
    <x v="0"/>
    <x v="2"/>
    <x v="7"/>
    <x v="1"/>
    <x v="6"/>
  </r>
  <r>
    <x v="0"/>
    <n v="11"/>
    <x v="10"/>
    <x v="4"/>
    <x v="1"/>
    <n v="4"/>
    <n v="20000000"/>
    <n v="3"/>
    <x v="2"/>
    <x v="2"/>
    <x v="8"/>
    <x v="3"/>
    <x v="2"/>
    <x v="11"/>
  </r>
  <r>
    <x v="0"/>
    <n v="25"/>
    <x v="10"/>
    <x v="4"/>
    <x v="2"/>
    <n v="2"/>
    <n v="12000000"/>
    <n v="2"/>
    <x v="2"/>
    <x v="0"/>
    <x v="2"/>
    <x v="3"/>
    <x v="2"/>
    <x v="11"/>
  </r>
  <r>
    <x v="0"/>
    <n v="24"/>
    <x v="10"/>
    <x v="0"/>
    <x v="0"/>
    <n v="3"/>
    <n v="15000000"/>
    <n v="3"/>
    <x v="2"/>
    <x v="0"/>
    <x v="0"/>
    <x v="5"/>
    <x v="3"/>
    <x v="13"/>
  </r>
  <r>
    <x v="0"/>
    <n v="31"/>
    <x v="10"/>
    <x v="0"/>
    <x v="1"/>
    <n v="2"/>
    <n v="12000000"/>
    <n v="2"/>
    <x v="2"/>
    <x v="0"/>
    <x v="1"/>
    <x v="7"/>
    <x v="1"/>
    <x v="1"/>
  </r>
  <r>
    <x v="0"/>
    <n v="11"/>
    <x v="5"/>
    <x v="4"/>
    <x v="0"/>
    <n v="5"/>
    <n v="25000000"/>
    <n v="3"/>
    <x v="2"/>
    <x v="0"/>
    <x v="5"/>
    <x v="0"/>
    <x v="3"/>
    <x v="4"/>
  </r>
  <r>
    <x v="0"/>
    <n v="15"/>
    <x v="5"/>
    <x v="2"/>
    <x v="2"/>
    <n v="2"/>
    <n v="12000000"/>
    <n v="1"/>
    <x v="2"/>
    <x v="0"/>
    <x v="2"/>
    <x v="5"/>
    <x v="1"/>
    <x v="2"/>
  </r>
  <r>
    <x v="0"/>
    <n v="14"/>
    <x v="6"/>
    <x v="1"/>
    <x v="1"/>
    <n v="2"/>
    <n v="12000000"/>
    <n v="1"/>
    <x v="2"/>
    <x v="0"/>
    <x v="5"/>
    <x v="2"/>
    <x v="2"/>
    <x v="11"/>
  </r>
  <r>
    <x v="0"/>
    <n v="11"/>
    <x v="6"/>
    <x v="0"/>
    <x v="2"/>
    <n v="1"/>
    <n v="7000000"/>
    <n v="1"/>
    <x v="2"/>
    <x v="0"/>
    <x v="4"/>
    <x v="3"/>
    <x v="1"/>
    <x v="2"/>
  </r>
  <r>
    <x v="0"/>
    <n v="1"/>
    <x v="8"/>
    <x v="1"/>
    <x v="0"/>
    <n v="4"/>
    <n v="20000000"/>
    <n v="2"/>
    <x v="2"/>
    <x v="2"/>
    <x v="2"/>
    <x v="1"/>
    <x v="0"/>
    <x v="7"/>
  </r>
  <r>
    <x v="0"/>
    <n v="7"/>
    <x v="8"/>
    <x v="1"/>
    <x v="2"/>
    <n v="3"/>
    <n v="15000000"/>
    <n v="1"/>
    <x v="2"/>
    <x v="0"/>
    <x v="5"/>
    <x v="5"/>
    <x v="0"/>
    <x v="5"/>
  </r>
  <r>
    <x v="0"/>
    <n v="1"/>
    <x v="8"/>
    <x v="2"/>
    <x v="1"/>
    <n v="3"/>
    <n v="15000000"/>
    <n v="2"/>
    <x v="2"/>
    <x v="0"/>
    <x v="0"/>
    <x v="7"/>
    <x v="1"/>
    <x v="6"/>
  </r>
  <r>
    <x v="0"/>
    <n v="6"/>
    <x v="11"/>
    <x v="4"/>
    <x v="2"/>
    <n v="2"/>
    <n v="38000000"/>
    <n v="1"/>
    <x v="2"/>
    <x v="1"/>
    <x v="2"/>
    <x v="0"/>
    <x v="0"/>
    <x v="9"/>
  </r>
  <r>
    <x v="0"/>
    <n v="31"/>
    <x v="1"/>
    <x v="1"/>
    <x v="1"/>
    <n v="1"/>
    <n v="19000000"/>
    <n v="2"/>
    <x v="2"/>
    <x v="1"/>
    <x v="0"/>
    <x v="2"/>
    <x v="1"/>
    <x v="6"/>
  </r>
  <r>
    <x v="1"/>
    <n v="14"/>
    <x v="7"/>
    <x v="3"/>
    <x v="2"/>
    <n v="0"/>
    <n v="0"/>
    <n v="4"/>
    <x v="2"/>
    <x v="3"/>
    <x v="9"/>
    <x v="3"/>
    <x v="1"/>
    <x v="6"/>
  </r>
  <r>
    <x v="1"/>
    <n v="3"/>
    <x v="8"/>
    <x v="0"/>
    <x v="3"/>
    <n v="0"/>
    <n v="0"/>
    <n v="1"/>
    <x v="2"/>
    <x v="3"/>
    <x v="9"/>
    <x v="7"/>
    <x v="1"/>
    <x v="1"/>
  </r>
  <r>
    <x v="1"/>
    <n v="8"/>
    <x v="9"/>
    <x v="0"/>
    <x v="3"/>
    <n v="0"/>
    <n v="0"/>
    <n v="2"/>
    <x v="2"/>
    <x v="3"/>
    <x v="9"/>
    <x v="3"/>
    <x v="0"/>
    <x v="10"/>
  </r>
  <r>
    <x v="1"/>
    <n v="30"/>
    <x v="1"/>
    <x v="2"/>
    <x v="2"/>
    <n v="0"/>
    <n v="0"/>
    <n v="1"/>
    <x v="2"/>
    <x v="3"/>
    <x v="9"/>
    <x v="5"/>
    <x v="0"/>
    <x v="7"/>
  </r>
  <r>
    <x v="1"/>
    <n v="27"/>
    <x v="2"/>
    <x v="0"/>
    <x v="2"/>
    <n v="0"/>
    <n v="0"/>
    <n v="3"/>
    <x v="2"/>
    <x v="3"/>
    <x v="9"/>
    <x v="5"/>
    <x v="3"/>
    <x v="13"/>
  </r>
  <r>
    <x v="1"/>
    <n v="16"/>
    <x v="2"/>
    <x v="1"/>
    <x v="3"/>
    <n v="0"/>
    <n v="0"/>
    <n v="5"/>
    <x v="2"/>
    <x v="3"/>
    <x v="9"/>
    <x v="1"/>
    <x v="0"/>
    <x v="10"/>
  </r>
  <r>
    <x v="1"/>
    <n v="9"/>
    <x v="3"/>
    <x v="1"/>
    <x v="1"/>
    <n v="0"/>
    <n v="0"/>
    <n v="5"/>
    <x v="2"/>
    <x v="3"/>
    <x v="9"/>
    <x v="2"/>
    <x v="2"/>
    <x v="11"/>
  </r>
  <r>
    <x v="1"/>
    <n v="9"/>
    <x v="3"/>
    <x v="3"/>
    <x v="1"/>
    <n v="0"/>
    <n v="0"/>
    <n v="2"/>
    <x v="2"/>
    <x v="3"/>
    <x v="9"/>
    <x v="2"/>
    <x v="0"/>
    <x v="7"/>
  </r>
  <r>
    <x v="1"/>
    <n v="29"/>
    <x v="3"/>
    <x v="0"/>
    <x v="0"/>
    <n v="0"/>
    <n v="0"/>
    <n v="4"/>
    <x v="2"/>
    <x v="3"/>
    <x v="9"/>
    <x v="5"/>
    <x v="0"/>
    <x v="5"/>
  </r>
  <r>
    <x v="1"/>
    <n v="29"/>
    <x v="3"/>
    <x v="5"/>
    <x v="2"/>
    <n v="0"/>
    <n v="0"/>
    <n v="2"/>
    <x v="2"/>
    <x v="3"/>
    <x v="9"/>
    <x v="5"/>
    <x v="0"/>
    <x v="12"/>
  </r>
  <r>
    <x v="1"/>
    <n v="21"/>
    <x v="4"/>
    <x v="4"/>
    <x v="2"/>
    <n v="0"/>
    <n v="0"/>
    <n v="2"/>
    <x v="2"/>
    <x v="3"/>
    <x v="9"/>
    <x v="5"/>
    <x v="2"/>
    <x v="8"/>
  </r>
  <r>
    <x v="1"/>
    <n v="21"/>
    <x v="10"/>
    <x v="0"/>
    <x v="2"/>
    <n v="0"/>
    <n v="0"/>
    <n v="1"/>
    <x v="2"/>
    <x v="3"/>
    <x v="9"/>
    <x v="5"/>
    <x v="0"/>
    <x v="7"/>
  </r>
  <r>
    <x v="1"/>
    <n v="14"/>
    <x v="7"/>
    <x v="3"/>
    <x v="2"/>
    <n v="0"/>
    <n v="0"/>
    <n v="4"/>
    <x v="2"/>
    <x v="3"/>
    <x v="9"/>
    <x v="3"/>
    <x v="1"/>
    <x v="6"/>
  </r>
  <r>
    <x v="1"/>
    <n v="3"/>
    <x v="8"/>
    <x v="0"/>
    <x v="3"/>
    <n v="0"/>
    <n v="0"/>
    <n v="1"/>
    <x v="2"/>
    <x v="3"/>
    <x v="9"/>
    <x v="7"/>
    <x v="1"/>
    <x v="1"/>
  </r>
  <r>
    <x v="1"/>
    <n v="8"/>
    <x v="9"/>
    <x v="0"/>
    <x v="3"/>
    <n v="0"/>
    <n v="0"/>
    <n v="2"/>
    <x v="2"/>
    <x v="3"/>
    <x v="9"/>
    <x v="3"/>
    <x v="0"/>
    <x v="10"/>
  </r>
  <r>
    <x v="0"/>
    <n v="11"/>
    <x v="5"/>
    <x v="3"/>
    <x v="4"/>
    <n v="3"/>
    <n v="15000000"/>
    <n v="2"/>
    <x v="3"/>
    <x v="0"/>
    <x v="0"/>
    <x v="7"/>
    <x v="2"/>
    <x v="8"/>
  </r>
  <r>
    <x v="0"/>
    <n v="30"/>
    <x v="2"/>
    <x v="4"/>
    <x v="2"/>
    <n v="5"/>
    <n v="25000000"/>
    <n v="2"/>
    <x v="3"/>
    <x v="0"/>
    <x v="4"/>
    <x v="2"/>
    <x v="1"/>
    <x v="2"/>
  </r>
  <r>
    <x v="0"/>
    <n v="1"/>
    <x v="3"/>
    <x v="4"/>
    <x v="2"/>
    <n v="4"/>
    <n v="11000000"/>
    <n v="2"/>
    <x v="3"/>
    <x v="2"/>
    <x v="3"/>
    <x v="7"/>
    <x v="0"/>
    <x v="10"/>
  </r>
  <r>
    <x v="0"/>
    <n v="28"/>
    <x v="3"/>
    <x v="4"/>
    <x v="2"/>
    <n v="2"/>
    <n v="12000000"/>
    <n v="1"/>
    <x v="3"/>
    <x v="0"/>
    <x v="8"/>
    <x v="2"/>
    <x v="0"/>
    <x v="9"/>
  </r>
  <r>
    <x v="0"/>
    <n v="4"/>
    <x v="4"/>
    <x v="0"/>
    <x v="2"/>
    <n v="2"/>
    <n v="12000000"/>
    <n v="5"/>
    <x v="3"/>
    <x v="0"/>
    <x v="5"/>
    <x v="7"/>
    <x v="0"/>
    <x v="0"/>
  </r>
  <r>
    <x v="0"/>
    <n v="19"/>
    <x v="4"/>
    <x v="4"/>
    <x v="2"/>
    <n v="5"/>
    <n v="21000000"/>
    <n v="1"/>
    <x v="3"/>
    <x v="0"/>
    <x v="4"/>
    <x v="3"/>
    <x v="1"/>
    <x v="6"/>
  </r>
  <r>
    <x v="0"/>
    <n v="8"/>
    <x v="4"/>
    <x v="0"/>
    <x v="0"/>
    <n v="4"/>
    <n v="20000000"/>
    <n v="1"/>
    <x v="3"/>
    <x v="0"/>
    <x v="7"/>
    <x v="6"/>
    <x v="3"/>
    <x v="4"/>
  </r>
  <r>
    <x v="0"/>
    <n v="13"/>
    <x v="10"/>
    <x v="2"/>
    <x v="2"/>
    <n v="1"/>
    <n v="19000000"/>
    <n v="3"/>
    <x v="3"/>
    <x v="1"/>
    <x v="0"/>
    <x v="1"/>
    <x v="3"/>
    <x v="4"/>
  </r>
  <r>
    <x v="0"/>
    <n v="16"/>
    <x v="10"/>
    <x v="0"/>
    <x v="0"/>
    <n v="3"/>
    <n v="15000000"/>
    <n v="3"/>
    <x v="3"/>
    <x v="0"/>
    <x v="8"/>
    <x v="4"/>
    <x v="0"/>
    <x v="0"/>
  </r>
  <r>
    <x v="0"/>
    <n v="11"/>
    <x v="5"/>
    <x v="3"/>
    <x v="4"/>
    <n v="3"/>
    <n v="15000000"/>
    <n v="2"/>
    <x v="3"/>
    <x v="0"/>
    <x v="0"/>
    <x v="7"/>
    <x v="2"/>
    <x v="8"/>
  </r>
  <r>
    <x v="1"/>
    <n v="11"/>
    <x v="5"/>
    <x v="5"/>
    <x v="2"/>
    <n v="0"/>
    <n v="0"/>
    <n v="4"/>
    <x v="3"/>
    <x v="3"/>
    <x v="9"/>
    <x v="3"/>
    <x v="0"/>
    <x v="10"/>
  </r>
  <r>
    <x v="1"/>
    <n v="12"/>
    <x v="7"/>
    <x v="0"/>
    <x v="4"/>
    <n v="0"/>
    <n v="0"/>
    <n v="4"/>
    <x v="3"/>
    <x v="3"/>
    <x v="9"/>
    <x v="0"/>
    <x v="1"/>
    <x v="6"/>
  </r>
  <r>
    <x v="1"/>
    <n v="30"/>
    <x v="8"/>
    <x v="1"/>
    <x v="2"/>
    <n v="0"/>
    <n v="0"/>
    <n v="3"/>
    <x v="3"/>
    <x v="3"/>
    <x v="9"/>
    <x v="5"/>
    <x v="2"/>
    <x v="11"/>
  </r>
  <r>
    <x v="1"/>
    <n v="6"/>
    <x v="10"/>
    <x v="1"/>
    <x v="2"/>
    <n v="0"/>
    <n v="0"/>
    <n v="2"/>
    <x v="3"/>
    <x v="3"/>
    <x v="9"/>
    <x v="6"/>
    <x v="1"/>
    <x v="14"/>
  </r>
  <r>
    <x v="1"/>
    <n v="11"/>
    <x v="5"/>
    <x v="5"/>
    <x v="2"/>
    <n v="0"/>
    <n v="0"/>
    <n v="4"/>
    <x v="3"/>
    <x v="3"/>
    <x v="9"/>
    <x v="3"/>
    <x v="0"/>
    <x v="10"/>
  </r>
  <r>
    <x v="1"/>
    <n v="12"/>
    <x v="7"/>
    <x v="0"/>
    <x v="4"/>
    <n v="0"/>
    <n v="0"/>
    <n v="4"/>
    <x v="3"/>
    <x v="3"/>
    <x v="9"/>
    <x v="0"/>
    <x v="1"/>
    <x v="6"/>
  </r>
  <r>
    <x v="1"/>
    <n v="30"/>
    <x v="8"/>
    <x v="1"/>
    <x v="2"/>
    <n v="0"/>
    <n v="0"/>
    <n v="3"/>
    <x v="3"/>
    <x v="3"/>
    <x v="9"/>
    <x v="5"/>
    <x v="2"/>
    <x v="11"/>
  </r>
  <r>
    <x v="0"/>
    <n v="15"/>
    <x v="5"/>
    <x v="3"/>
    <x v="2"/>
    <n v="4"/>
    <n v="20000000"/>
    <n v="3"/>
    <x v="4"/>
    <x v="2"/>
    <x v="3"/>
    <x v="7"/>
    <x v="0"/>
    <x v="5"/>
  </r>
  <r>
    <x v="0"/>
    <n v="1"/>
    <x v="8"/>
    <x v="3"/>
    <x v="2"/>
    <n v="2"/>
    <n v="38000000"/>
    <n v="2"/>
    <x v="4"/>
    <x v="1"/>
    <x v="1"/>
    <x v="2"/>
    <x v="2"/>
    <x v="3"/>
  </r>
  <r>
    <x v="0"/>
    <n v="1"/>
    <x v="8"/>
    <x v="2"/>
    <x v="1"/>
    <n v="2"/>
    <n v="12000000"/>
    <n v="3"/>
    <x v="4"/>
    <x v="0"/>
    <x v="2"/>
    <x v="6"/>
    <x v="0"/>
    <x v="7"/>
  </r>
  <r>
    <x v="0"/>
    <n v="20"/>
    <x v="8"/>
    <x v="2"/>
    <x v="3"/>
    <n v="3"/>
    <n v="15000000"/>
    <n v="2"/>
    <x v="4"/>
    <x v="0"/>
    <x v="4"/>
    <x v="7"/>
    <x v="0"/>
    <x v="5"/>
  </r>
  <r>
    <x v="0"/>
    <n v="10"/>
    <x v="2"/>
    <x v="2"/>
    <x v="2"/>
    <n v="1"/>
    <n v="19000000"/>
    <n v="3"/>
    <x v="4"/>
    <x v="1"/>
    <x v="7"/>
    <x v="1"/>
    <x v="1"/>
    <x v="6"/>
  </r>
  <r>
    <x v="0"/>
    <n v="14"/>
    <x v="2"/>
    <x v="3"/>
    <x v="0"/>
    <n v="3"/>
    <n v="11000000"/>
    <n v="2"/>
    <x v="4"/>
    <x v="0"/>
    <x v="2"/>
    <x v="3"/>
    <x v="0"/>
    <x v="12"/>
  </r>
  <r>
    <x v="0"/>
    <n v="1"/>
    <x v="3"/>
    <x v="2"/>
    <x v="1"/>
    <n v="1"/>
    <n v="19000000"/>
    <n v="1"/>
    <x v="4"/>
    <x v="1"/>
    <x v="4"/>
    <x v="2"/>
    <x v="1"/>
    <x v="14"/>
  </r>
  <r>
    <x v="0"/>
    <n v="11"/>
    <x v="3"/>
    <x v="0"/>
    <x v="1"/>
    <n v="5"/>
    <n v="21000000"/>
    <n v="1"/>
    <x v="4"/>
    <x v="0"/>
    <x v="0"/>
    <x v="2"/>
    <x v="0"/>
    <x v="12"/>
  </r>
  <r>
    <x v="0"/>
    <n v="15"/>
    <x v="3"/>
    <x v="0"/>
    <x v="2"/>
    <n v="2"/>
    <n v="10000000"/>
    <n v="4"/>
    <x v="4"/>
    <x v="0"/>
    <x v="5"/>
    <x v="7"/>
    <x v="3"/>
    <x v="13"/>
  </r>
  <r>
    <x v="0"/>
    <n v="29"/>
    <x v="3"/>
    <x v="0"/>
    <x v="2"/>
    <n v="3"/>
    <n v="15000000"/>
    <n v="1"/>
    <x v="4"/>
    <x v="0"/>
    <x v="4"/>
    <x v="0"/>
    <x v="0"/>
    <x v="12"/>
  </r>
  <r>
    <x v="0"/>
    <n v="8"/>
    <x v="3"/>
    <x v="2"/>
    <x v="2"/>
    <n v="2"/>
    <n v="12000000"/>
    <n v="5"/>
    <x v="4"/>
    <x v="0"/>
    <x v="6"/>
    <x v="1"/>
    <x v="1"/>
    <x v="6"/>
  </r>
  <r>
    <x v="0"/>
    <n v="8"/>
    <x v="3"/>
    <x v="3"/>
    <x v="0"/>
    <n v="5"/>
    <n v="25000000"/>
    <n v="3"/>
    <x v="4"/>
    <x v="0"/>
    <x v="4"/>
    <x v="6"/>
    <x v="1"/>
    <x v="6"/>
  </r>
  <r>
    <x v="0"/>
    <n v="10"/>
    <x v="4"/>
    <x v="3"/>
    <x v="1"/>
    <n v="1"/>
    <n v="7000000"/>
    <n v="6"/>
    <x v="4"/>
    <x v="0"/>
    <x v="0"/>
    <x v="5"/>
    <x v="2"/>
    <x v="11"/>
  </r>
  <r>
    <x v="0"/>
    <n v="11"/>
    <x v="4"/>
    <x v="1"/>
    <x v="1"/>
    <n v="4"/>
    <n v="20000000"/>
    <n v="2"/>
    <x v="4"/>
    <x v="0"/>
    <x v="5"/>
    <x v="3"/>
    <x v="1"/>
    <x v="2"/>
  </r>
  <r>
    <x v="0"/>
    <n v="22"/>
    <x v="4"/>
    <x v="5"/>
    <x v="0"/>
    <n v="2"/>
    <n v="12000000"/>
    <n v="2"/>
    <x v="4"/>
    <x v="0"/>
    <x v="7"/>
    <x v="3"/>
    <x v="1"/>
    <x v="1"/>
  </r>
  <r>
    <x v="0"/>
    <n v="18"/>
    <x v="4"/>
    <x v="2"/>
    <x v="4"/>
    <n v="5"/>
    <n v="25000000"/>
    <n v="4"/>
    <x v="4"/>
    <x v="0"/>
    <x v="0"/>
    <x v="5"/>
    <x v="2"/>
    <x v="8"/>
  </r>
  <r>
    <x v="0"/>
    <n v="15"/>
    <x v="5"/>
    <x v="3"/>
    <x v="2"/>
    <n v="4"/>
    <n v="20000000"/>
    <n v="3"/>
    <x v="4"/>
    <x v="2"/>
    <x v="3"/>
    <x v="7"/>
    <x v="0"/>
    <x v="5"/>
  </r>
  <r>
    <x v="0"/>
    <n v="1"/>
    <x v="8"/>
    <x v="3"/>
    <x v="2"/>
    <n v="2"/>
    <n v="38000000"/>
    <n v="2"/>
    <x v="4"/>
    <x v="1"/>
    <x v="1"/>
    <x v="2"/>
    <x v="2"/>
    <x v="3"/>
  </r>
  <r>
    <x v="0"/>
    <n v="1"/>
    <x v="8"/>
    <x v="2"/>
    <x v="1"/>
    <n v="2"/>
    <n v="12000000"/>
    <n v="3"/>
    <x v="4"/>
    <x v="0"/>
    <x v="2"/>
    <x v="6"/>
    <x v="0"/>
    <x v="7"/>
  </r>
  <r>
    <x v="0"/>
    <n v="20"/>
    <x v="8"/>
    <x v="2"/>
    <x v="3"/>
    <n v="3"/>
    <n v="15000000"/>
    <n v="2"/>
    <x v="4"/>
    <x v="0"/>
    <x v="4"/>
    <x v="7"/>
    <x v="0"/>
    <x v="5"/>
  </r>
  <r>
    <x v="1"/>
    <n v="12"/>
    <x v="8"/>
    <x v="0"/>
    <x v="1"/>
    <n v="0"/>
    <n v="0"/>
    <n v="2"/>
    <x v="4"/>
    <x v="3"/>
    <x v="9"/>
    <x v="5"/>
    <x v="3"/>
    <x v="13"/>
  </r>
  <r>
    <x v="1"/>
    <n v="14"/>
    <x v="9"/>
    <x v="0"/>
    <x v="2"/>
    <n v="0"/>
    <n v="0"/>
    <n v="1"/>
    <x v="4"/>
    <x v="3"/>
    <x v="9"/>
    <x v="7"/>
    <x v="1"/>
    <x v="2"/>
  </r>
  <r>
    <x v="1"/>
    <n v="15"/>
    <x v="1"/>
    <x v="0"/>
    <x v="1"/>
    <n v="0"/>
    <n v="0"/>
    <n v="2"/>
    <x v="4"/>
    <x v="3"/>
    <x v="9"/>
    <x v="4"/>
    <x v="0"/>
    <x v="9"/>
  </r>
  <r>
    <x v="1"/>
    <n v="20"/>
    <x v="2"/>
    <x v="4"/>
    <x v="1"/>
    <n v="0"/>
    <n v="0"/>
    <n v="1"/>
    <x v="4"/>
    <x v="3"/>
    <x v="9"/>
    <x v="1"/>
    <x v="2"/>
    <x v="8"/>
  </r>
  <r>
    <x v="1"/>
    <n v="2"/>
    <x v="3"/>
    <x v="0"/>
    <x v="1"/>
    <n v="0"/>
    <n v="0"/>
    <n v="2"/>
    <x v="4"/>
    <x v="3"/>
    <x v="9"/>
    <x v="2"/>
    <x v="1"/>
    <x v="15"/>
  </r>
  <r>
    <x v="1"/>
    <n v="21"/>
    <x v="3"/>
    <x v="2"/>
    <x v="2"/>
    <n v="0"/>
    <n v="0"/>
    <n v="3"/>
    <x v="4"/>
    <x v="3"/>
    <x v="9"/>
    <x v="2"/>
    <x v="0"/>
    <x v="9"/>
  </r>
  <r>
    <x v="1"/>
    <n v="23"/>
    <x v="3"/>
    <x v="4"/>
    <x v="2"/>
    <n v="0"/>
    <n v="0"/>
    <n v="3"/>
    <x v="4"/>
    <x v="3"/>
    <x v="9"/>
    <x v="6"/>
    <x v="3"/>
    <x v="13"/>
  </r>
  <r>
    <x v="1"/>
    <n v="14"/>
    <x v="4"/>
    <x v="0"/>
    <x v="2"/>
    <n v="0"/>
    <n v="0"/>
    <n v="2"/>
    <x v="4"/>
    <x v="3"/>
    <x v="9"/>
    <x v="5"/>
    <x v="1"/>
    <x v="6"/>
  </r>
  <r>
    <x v="1"/>
    <n v="16"/>
    <x v="4"/>
    <x v="3"/>
    <x v="2"/>
    <n v="0"/>
    <n v="0"/>
    <n v="3"/>
    <x v="4"/>
    <x v="3"/>
    <x v="9"/>
    <x v="5"/>
    <x v="2"/>
    <x v="11"/>
  </r>
  <r>
    <x v="1"/>
    <n v="12"/>
    <x v="8"/>
    <x v="0"/>
    <x v="1"/>
    <n v="0"/>
    <n v="0"/>
    <n v="2"/>
    <x v="4"/>
    <x v="3"/>
    <x v="9"/>
    <x v="5"/>
    <x v="3"/>
    <x v="13"/>
  </r>
  <r>
    <x v="1"/>
    <n v="14"/>
    <x v="9"/>
    <x v="0"/>
    <x v="2"/>
    <n v="0"/>
    <n v="0"/>
    <n v="1"/>
    <x v="4"/>
    <x v="3"/>
    <x v="9"/>
    <x v="7"/>
    <x v="1"/>
    <x v="2"/>
  </r>
  <r>
    <x v="0"/>
    <n v="11"/>
    <x v="5"/>
    <x v="3"/>
    <x v="2"/>
    <n v="5"/>
    <n v="20000000"/>
    <n v="1"/>
    <x v="5"/>
    <x v="0"/>
    <x v="2"/>
    <x v="6"/>
    <x v="2"/>
    <x v="8"/>
  </r>
  <r>
    <x v="0"/>
    <n v="14"/>
    <x v="6"/>
    <x v="4"/>
    <x v="2"/>
    <n v="2"/>
    <n v="10000000"/>
    <n v="7"/>
    <x v="5"/>
    <x v="0"/>
    <x v="2"/>
    <x v="5"/>
    <x v="0"/>
    <x v="7"/>
  </r>
  <r>
    <x v="0"/>
    <n v="10"/>
    <x v="11"/>
    <x v="2"/>
    <x v="1"/>
    <n v="1"/>
    <n v="7000000"/>
    <n v="1"/>
    <x v="5"/>
    <x v="0"/>
    <x v="5"/>
    <x v="2"/>
    <x v="0"/>
    <x v="7"/>
  </r>
  <r>
    <x v="0"/>
    <n v="12"/>
    <x v="11"/>
    <x v="1"/>
    <x v="1"/>
    <n v="5"/>
    <n v="25000000"/>
    <n v="2"/>
    <x v="5"/>
    <x v="0"/>
    <x v="0"/>
    <x v="0"/>
    <x v="2"/>
    <x v="11"/>
  </r>
  <r>
    <x v="0"/>
    <n v="22"/>
    <x v="2"/>
    <x v="2"/>
    <x v="2"/>
    <n v="1"/>
    <n v="19000000"/>
    <n v="2"/>
    <x v="5"/>
    <x v="1"/>
    <x v="4"/>
    <x v="7"/>
    <x v="3"/>
    <x v="13"/>
  </r>
  <r>
    <x v="0"/>
    <n v="27"/>
    <x v="2"/>
    <x v="0"/>
    <x v="2"/>
    <n v="5"/>
    <n v="21000000"/>
    <n v="3"/>
    <x v="5"/>
    <x v="0"/>
    <x v="4"/>
    <x v="5"/>
    <x v="1"/>
    <x v="6"/>
  </r>
  <r>
    <x v="0"/>
    <n v="21"/>
    <x v="3"/>
    <x v="3"/>
    <x v="0"/>
    <n v="2"/>
    <n v="38000000"/>
    <n v="3"/>
    <x v="5"/>
    <x v="1"/>
    <x v="3"/>
    <x v="2"/>
    <x v="2"/>
    <x v="8"/>
  </r>
  <r>
    <x v="0"/>
    <n v="24"/>
    <x v="3"/>
    <x v="0"/>
    <x v="1"/>
    <n v="4"/>
    <n v="20000000"/>
    <n v="2"/>
    <x v="5"/>
    <x v="2"/>
    <x v="5"/>
    <x v="2"/>
    <x v="2"/>
    <x v="8"/>
  </r>
  <r>
    <x v="0"/>
    <n v="5"/>
    <x v="3"/>
    <x v="0"/>
    <x v="0"/>
    <n v="4"/>
    <n v="11000000"/>
    <n v="4"/>
    <x v="5"/>
    <x v="2"/>
    <x v="0"/>
    <x v="4"/>
    <x v="1"/>
    <x v="1"/>
  </r>
  <r>
    <x v="0"/>
    <n v="1"/>
    <x v="3"/>
    <x v="2"/>
    <x v="1"/>
    <n v="2"/>
    <n v="12000000"/>
    <n v="1"/>
    <x v="5"/>
    <x v="0"/>
    <x v="2"/>
    <x v="2"/>
    <x v="1"/>
    <x v="2"/>
  </r>
  <r>
    <x v="0"/>
    <n v="8"/>
    <x v="3"/>
    <x v="3"/>
    <x v="2"/>
    <n v="3"/>
    <n v="15000000"/>
    <n v="1"/>
    <x v="5"/>
    <x v="0"/>
    <x v="4"/>
    <x v="3"/>
    <x v="1"/>
    <x v="1"/>
  </r>
  <r>
    <x v="0"/>
    <n v="28"/>
    <x v="3"/>
    <x v="2"/>
    <x v="2"/>
    <n v="3"/>
    <n v="15000000"/>
    <n v="2"/>
    <x v="5"/>
    <x v="0"/>
    <x v="6"/>
    <x v="3"/>
    <x v="0"/>
    <x v="7"/>
  </r>
  <r>
    <x v="0"/>
    <n v="7"/>
    <x v="3"/>
    <x v="3"/>
    <x v="4"/>
    <n v="2"/>
    <n v="12000000"/>
    <n v="1"/>
    <x v="5"/>
    <x v="0"/>
    <x v="3"/>
    <x v="6"/>
    <x v="1"/>
    <x v="2"/>
  </r>
  <r>
    <x v="0"/>
    <n v="30"/>
    <x v="4"/>
    <x v="2"/>
    <x v="0"/>
    <n v="3"/>
    <n v="15000000"/>
    <n v="1"/>
    <x v="5"/>
    <x v="0"/>
    <x v="2"/>
    <x v="5"/>
    <x v="2"/>
    <x v="8"/>
  </r>
  <r>
    <x v="0"/>
    <n v="1"/>
    <x v="4"/>
    <x v="1"/>
    <x v="2"/>
    <n v="4"/>
    <n v="20000000"/>
    <n v="3"/>
    <x v="5"/>
    <x v="0"/>
    <x v="7"/>
    <x v="1"/>
    <x v="3"/>
    <x v="4"/>
  </r>
  <r>
    <x v="0"/>
    <n v="5"/>
    <x v="4"/>
    <x v="3"/>
    <x v="0"/>
    <n v="2"/>
    <n v="12000000"/>
    <n v="3"/>
    <x v="5"/>
    <x v="0"/>
    <x v="0"/>
    <x v="7"/>
    <x v="0"/>
    <x v="7"/>
  </r>
  <r>
    <x v="0"/>
    <n v="1"/>
    <x v="10"/>
    <x v="2"/>
    <x v="1"/>
    <n v="2"/>
    <n v="12000000"/>
    <n v="4"/>
    <x v="5"/>
    <x v="0"/>
    <x v="0"/>
    <x v="0"/>
    <x v="3"/>
    <x v="13"/>
  </r>
  <r>
    <x v="0"/>
    <n v="2"/>
    <x v="10"/>
    <x v="0"/>
    <x v="2"/>
    <n v="2"/>
    <n v="12000000"/>
    <n v="1"/>
    <x v="5"/>
    <x v="0"/>
    <x v="8"/>
    <x v="7"/>
    <x v="3"/>
    <x v="13"/>
  </r>
  <r>
    <x v="0"/>
    <n v="11"/>
    <x v="5"/>
    <x v="3"/>
    <x v="2"/>
    <n v="5"/>
    <n v="20000000"/>
    <n v="1"/>
    <x v="5"/>
    <x v="0"/>
    <x v="2"/>
    <x v="6"/>
    <x v="2"/>
    <x v="8"/>
  </r>
  <r>
    <x v="0"/>
    <n v="14"/>
    <x v="6"/>
    <x v="4"/>
    <x v="2"/>
    <n v="2"/>
    <n v="10000000"/>
    <n v="7"/>
    <x v="5"/>
    <x v="0"/>
    <x v="2"/>
    <x v="5"/>
    <x v="0"/>
    <x v="7"/>
  </r>
  <r>
    <x v="0"/>
    <n v="10"/>
    <x v="11"/>
    <x v="2"/>
    <x v="1"/>
    <n v="1"/>
    <n v="7000000"/>
    <n v="1"/>
    <x v="5"/>
    <x v="0"/>
    <x v="5"/>
    <x v="2"/>
    <x v="0"/>
    <x v="7"/>
  </r>
  <r>
    <x v="0"/>
    <n v="12"/>
    <x v="11"/>
    <x v="1"/>
    <x v="1"/>
    <n v="5"/>
    <n v="25000000"/>
    <n v="2"/>
    <x v="5"/>
    <x v="0"/>
    <x v="0"/>
    <x v="0"/>
    <x v="2"/>
    <x v="11"/>
  </r>
  <r>
    <x v="1"/>
    <n v="11"/>
    <x v="8"/>
    <x v="0"/>
    <x v="1"/>
    <n v="0"/>
    <n v="0"/>
    <n v="2"/>
    <x v="5"/>
    <x v="3"/>
    <x v="9"/>
    <x v="6"/>
    <x v="3"/>
    <x v="13"/>
  </r>
  <r>
    <x v="1"/>
    <n v="27"/>
    <x v="8"/>
    <x v="3"/>
    <x v="2"/>
    <n v="0"/>
    <n v="0"/>
    <n v="3"/>
    <x v="5"/>
    <x v="3"/>
    <x v="9"/>
    <x v="2"/>
    <x v="0"/>
    <x v="5"/>
  </r>
  <r>
    <x v="1"/>
    <n v="20"/>
    <x v="2"/>
    <x v="0"/>
    <x v="1"/>
    <n v="0"/>
    <n v="0"/>
    <n v="2"/>
    <x v="5"/>
    <x v="3"/>
    <x v="9"/>
    <x v="5"/>
    <x v="1"/>
    <x v="1"/>
  </r>
  <r>
    <x v="1"/>
    <n v="1"/>
    <x v="3"/>
    <x v="2"/>
    <x v="1"/>
    <n v="0"/>
    <n v="0"/>
    <n v="4"/>
    <x v="5"/>
    <x v="3"/>
    <x v="9"/>
    <x v="6"/>
    <x v="0"/>
    <x v="7"/>
  </r>
  <r>
    <x v="1"/>
    <n v="1"/>
    <x v="4"/>
    <x v="0"/>
    <x v="2"/>
    <n v="0"/>
    <n v="0"/>
    <n v="4"/>
    <x v="5"/>
    <x v="3"/>
    <x v="9"/>
    <x v="3"/>
    <x v="1"/>
    <x v="2"/>
  </r>
  <r>
    <x v="1"/>
    <n v="25"/>
    <x v="4"/>
    <x v="1"/>
    <x v="0"/>
    <n v="0"/>
    <n v="0"/>
    <n v="3"/>
    <x v="5"/>
    <x v="3"/>
    <x v="9"/>
    <x v="1"/>
    <x v="0"/>
    <x v="7"/>
  </r>
  <r>
    <x v="1"/>
    <n v="3"/>
    <x v="10"/>
    <x v="3"/>
    <x v="1"/>
    <n v="0"/>
    <n v="0"/>
    <n v="1"/>
    <x v="5"/>
    <x v="3"/>
    <x v="9"/>
    <x v="2"/>
    <x v="2"/>
    <x v="11"/>
  </r>
  <r>
    <x v="1"/>
    <n v="10"/>
    <x v="10"/>
    <x v="2"/>
    <x v="1"/>
    <n v="0"/>
    <n v="0"/>
    <n v="1"/>
    <x v="5"/>
    <x v="3"/>
    <x v="9"/>
    <x v="3"/>
    <x v="1"/>
    <x v="2"/>
  </r>
  <r>
    <x v="1"/>
    <n v="11"/>
    <x v="8"/>
    <x v="0"/>
    <x v="1"/>
    <n v="0"/>
    <n v="0"/>
    <n v="2"/>
    <x v="5"/>
    <x v="3"/>
    <x v="9"/>
    <x v="6"/>
    <x v="3"/>
    <x v="13"/>
  </r>
  <r>
    <x v="1"/>
    <n v="27"/>
    <x v="8"/>
    <x v="3"/>
    <x v="2"/>
    <n v="0"/>
    <n v="0"/>
    <n v="3"/>
    <x v="5"/>
    <x v="3"/>
    <x v="9"/>
    <x v="2"/>
    <x v="0"/>
    <x v="5"/>
  </r>
  <r>
    <x v="0"/>
    <n v="11"/>
    <x v="6"/>
    <x v="0"/>
    <x v="2"/>
    <n v="4"/>
    <n v="20000000"/>
    <n v="2"/>
    <x v="6"/>
    <x v="0"/>
    <x v="0"/>
    <x v="5"/>
    <x v="0"/>
    <x v="10"/>
  </r>
  <r>
    <x v="0"/>
    <n v="12"/>
    <x v="2"/>
    <x v="2"/>
    <x v="3"/>
    <n v="2"/>
    <n v="38000000"/>
    <n v="1"/>
    <x v="6"/>
    <x v="1"/>
    <x v="7"/>
    <x v="2"/>
    <x v="1"/>
    <x v="14"/>
  </r>
  <r>
    <x v="0"/>
    <n v="30"/>
    <x v="2"/>
    <x v="2"/>
    <x v="1"/>
    <n v="5"/>
    <n v="25000000"/>
    <n v="2"/>
    <x v="6"/>
    <x v="0"/>
    <x v="2"/>
    <x v="2"/>
    <x v="0"/>
    <x v="12"/>
  </r>
  <r>
    <x v="0"/>
    <n v="27"/>
    <x v="3"/>
    <x v="2"/>
    <x v="2"/>
    <n v="1"/>
    <n v="19000000"/>
    <n v="1"/>
    <x v="6"/>
    <x v="1"/>
    <x v="4"/>
    <x v="3"/>
    <x v="0"/>
    <x v="5"/>
  </r>
  <r>
    <x v="0"/>
    <n v="31"/>
    <x v="3"/>
    <x v="1"/>
    <x v="1"/>
    <n v="2"/>
    <n v="12000000"/>
    <n v="2"/>
    <x v="6"/>
    <x v="0"/>
    <x v="7"/>
    <x v="3"/>
    <x v="2"/>
    <x v="3"/>
  </r>
  <r>
    <x v="0"/>
    <n v="25"/>
    <x v="3"/>
    <x v="0"/>
    <x v="2"/>
    <n v="3"/>
    <n v="15000000"/>
    <n v="2"/>
    <x v="6"/>
    <x v="0"/>
    <x v="2"/>
    <x v="0"/>
    <x v="1"/>
    <x v="6"/>
  </r>
  <r>
    <x v="0"/>
    <n v="27"/>
    <x v="3"/>
    <x v="3"/>
    <x v="0"/>
    <n v="2"/>
    <n v="12000000"/>
    <n v="2"/>
    <x v="6"/>
    <x v="0"/>
    <x v="1"/>
    <x v="7"/>
    <x v="1"/>
    <x v="2"/>
  </r>
  <r>
    <x v="0"/>
    <n v="29"/>
    <x v="4"/>
    <x v="3"/>
    <x v="4"/>
    <n v="4"/>
    <n v="11000000"/>
    <n v="3"/>
    <x v="6"/>
    <x v="2"/>
    <x v="7"/>
    <x v="7"/>
    <x v="2"/>
    <x v="8"/>
  </r>
  <r>
    <x v="0"/>
    <n v="18"/>
    <x v="4"/>
    <x v="2"/>
    <x v="0"/>
    <n v="5"/>
    <n v="21000000"/>
    <n v="1"/>
    <x v="6"/>
    <x v="0"/>
    <x v="0"/>
    <x v="6"/>
    <x v="3"/>
    <x v="4"/>
  </r>
  <r>
    <x v="0"/>
    <n v="16"/>
    <x v="10"/>
    <x v="1"/>
    <x v="2"/>
    <n v="3"/>
    <n v="15000000"/>
    <n v="6"/>
    <x v="6"/>
    <x v="0"/>
    <x v="2"/>
    <x v="6"/>
    <x v="1"/>
    <x v="6"/>
  </r>
  <r>
    <x v="0"/>
    <n v="11"/>
    <x v="6"/>
    <x v="0"/>
    <x v="2"/>
    <n v="4"/>
    <n v="20000000"/>
    <n v="2"/>
    <x v="6"/>
    <x v="0"/>
    <x v="0"/>
    <x v="5"/>
    <x v="0"/>
    <x v="10"/>
  </r>
  <r>
    <x v="1"/>
    <n v="24"/>
    <x v="2"/>
    <x v="2"/>
    <x v="2"/>
    <n v="0"/>
    <n v="0"/>
    <n v="2"/>
    <x v="6"/>
    <x v="3"/>
    <x v="9"/>
    <x v="7"/>
    <x v="3"/>
    <x v="4"/>
  </r>
  <r>
    <x v="1"/>
    <n v="28"/>
    <x v="4"/>
    <x v="0"/>
    <x v="2"/>
    <n v="0"/>
    <n v="0"/>
    <n v="2"/>
    <x v="6"/>
    <x v="3"/>
    <x v="9"/>
    <x v="3"/>
    <x v="1"/>
    <x v="2"/>
  </r>
  <r>
    <x v="1"/>
    <n v="11"/>
    <x v="4"/>
    <x v="4"/>
    <x v="1"/>
    <n v="0"/>
    <n v="0"/>
    <n v="3"/>
    <x v="6"/>
    <x v="3"/>
    <x v="9"/>
    <x v="4"/>
    <x v="2"/>
    <x v="11"/>
  </r>
  <r>
    <x v="0"/>
    <n v="12"/>
    <x v="5"/>
    <x v="0"/>
    <x v="1"/>
    <n v="2"/>
    <n v="12000000"/>
    <n v="3"/>
    <x v="7"/>
    <x v="0"/>
    <x v="4"/>
    <x v="3"/>
    <x v="1"/>
    <x v="14"/>
  </r>
  <r>
    <x v="0"/>
    <n v="17"/>
    <x v="9"/>
    <x v="0"/>
    <x v="2"/>
    <n v="4"/>
    <n v="20000000"/>
    <n v="1"/>
    <x v="7"/>
    <x v="2"/>
    <x v="1"/>
    <x v="6"/>
    <x v="0"/>
    <x v="12"/>
  </r>
  <r>
    <x v="0"/>
    <n v="27"/>
    <x v="2"/>
    <x v="4"/>
    <x v="1"/>
    <n v="5"/>
    <n v="25000000"/>
    <n v="1"/>
    <x v="7"/>
    <x v="0"/>
    <x v="7"/>
    <x v="6"/>
    <x v="0"/>
    <x v="9"/>
  </r>
  <r>
    <x v="0"/>
    <n v="15"/>
    <x v="2"/>
    <x v="5"/>
    <x v="0"/>
    <n v="2"/>
    <n v="10000000"/>
    <n v="2"/>
    <x v="7"/>
    <x v="0"/>
    <x v="2"/>
    <x v="7"/>
    <x v="1"/>
    <x v="1"/>
  </r>
  <r>
    <x v="0"/>
    <n v="30"/>
    <x v="2"/>
    <x v="5"/>
    <x v="0"/>
    <n v="3"/>
    <n v="15000000"/>
    <n v="4"/>
    <x v="7"/>
    <x v="0"/>
    <x v="4"/>
    <x v="7"/>
    <x v="3"/>
    <x v="13"/>
  </r>
  <r>
    <x v="0"/>
    <n v="8"/>
    <x v="3"/>
    <x v="1"/>
    <x v="0"/>
    <n v="1"/>
    <n v="19000000"/>
    <n v="2"/>
    <x v="7"/>
    <x v="1"/>
    <x v="5"/>
    <x v="5"/>
    <x v="0"/>
    <x v="7"/>
  </r>
  <r>
    <x v="0"/>
    <n v="6"/>
    <x v="3"/>
    <x v="0"/>
    <x v="1"/>
    <n v="1"/>
    <n v="7000000"/>
    <n v="2"/>
    <x v="7"/>
    <x v="0"/>
    <x v="0"/>
    <x v="2"/>
    <x v="0"/>
    <x v="10"/>
  </r>
  <r>
    <x v="0"/>
    <n v="29"/>
    <x v="3"/>
    <x v="4"/>
    <x v="1"/>
    <n v="2"/>
    <n v="12000000"/>
    <n v="1"/>
    <x v="7"/>
    <x v="0"/>
    <x v="3"/>
    <x v="0"/>
    <x v="2"/>
    <x v="8"/>
  </r>
  <r>
    <x v="0"/>
    <n v="3"/>
    <x v="4"/>
    <x v="0"/>
    <x v="1"/>
    <n v="5"/>
    <n v="25000000"/>
    <n v="2"/>
    <x v="7"/>
    <x v="0"/>
    <x v="2"/>
    <x v="0"/>
    <x v="0"/>
    <x v="7"/>
  </r>
  <r>
    <x v="0"/>
    <n v="30"/>
    <x v="10"/>
    <x v="2"/>
    <x v="2"/>
    <n v="2"/>
    <n v="38000000"/>
    <n v="2"/>
    <x v="7"/>
    <x v="1"/>
    <x v="8"/>
    <x v="2"/>
    <x v="0"/>
    <x v="10"/>
  </r>
  <r>
    <x v="0"/>
    <n v="21"/>
    <x v="10"/>
    <x v="3"/>
    <x v="1"/>
    <n v="3"/>
    <n v="15000000"/>
    <n v="3"/>
    <x v="7"/>
    <x v="0"/>
    <x v="0"/>
    <x v="3"/>
    <x v="2"/>
    <x v="11"/>
  </r>
  <r>
    <x v="0"/>
    <n v="12"/>
    <x v="5"/>
    <x v="0"/>
    <x v="1"/>
    <n v="2"/>
    <n v="12000000"/>
    <n v="3"/>
    <x v="7"/>
    <x v="0"/>
    <x v="4"/>
    <x v="3"/>
    <x v="1"/>
    <x v="14"/>
  </r>
  <r>
    <x v="0"/>
    <n v="17"/>
    <x v="9"/>
    <x v="0"/>
    <x v="2"/>
    <n v="4"/>
    <n v="20000000"/>
    <n v="1"/>
    <x v="7"/>
    <x v="2"/>
    <x v="1"/>
    <x v="6"/>
    <x v="0"/>
    <x v="12"/>
  </r>
  <r>
    <x v="1"/>
    <n v="11"/>
    <x v="4"/>
    <x v="3"/>
    <x v="1"/>
    <n v="0"/>
    <n v="0"/>
    <n v="2"/>
    <x v="7"/>
    <x v="3"/>
    <x v="9"/>
    <x v="1"/>
    <x v="1"/>
    <x v="2"/>
  </r>
  <r>
    <x v="1"/>
    <n v="1"/>
    <x v="10"/>
    <x v="0"/>
    <x v="1"/>
    <n v="0"/>
    <n v="0"/>
    <n v="2"/>
    <x v="7"/>
    <x v="3"/>
    <x v="9"/>
    <x v="5"/>
    <x v="3"/>
    <x v="13"/>
  </r>
  <r>
    <x v="0"/>
    <n v="15"/>
    <x v="6"/>
    <x v="0"/>
    <x v="1"/>
    <n v="2"/>
    <n v="12000000"/>
    <n v="2"/>
    <x v="8"/>
    <x v="0"/>
    <x v="2"/>
    <x v="7"/>
    <x v="1"/>
    <x v="1"/>
  </r>
  <r>
    <x v="0"/>
    <n v="8"/>
    <x v="8"/>
    <x v="0"/>
    <x v="2"/>
    <n v="3"/>
    <n v="15000000"/>
    <n v="3"/>
    <x v="8"/>
    <x v="0"/>
    <x v="2"/>
    <x v="4"/>
    <x v="1"/>
    <x v="1"/>
  </r>
  <r>
    <x v="0"/>
    <n v="16"/>
    <x v="1"/>
    <x v="1"/>
    <x v="1"/>
    <n v="4"/>
    <n v="11000000"/>
    <n v="3"/>
    <x v="8"/>
    <x v="2"/>
    <x v="2"/>
    <x v="3"/>
    <x v="0"/>
    <x v="7"/>
  </r>
  <r>
    <x v="0"/>
    <n v="8"/>
    <x v="3"/>
    <x v="0"/>
    <x v="0"/>
    <n v="5"/>
    <n v="25000000"/>
    <n v="2"/>
    <x v="8"/>
    <x v="0"/>
    <x v="2"/>
    <x v="3"/>
    <x v="1"/>
    <x v="6"/>
  </r>
  <r>
    <x v="0"/>
    <n v="21"/>
    <x v="3"/>
    <x v="5"/>
    <x v="2"/>
    <n v="2"/>
    <n v="12000000"/>
    <n v="4"/>
    <x v="8"/>
    <x v="0"/>
    <x v="7"/>
    <x v="5"/>
    <x v="0"/>
    <x v="5"/>
  </r>
  <r>
    <x v="0"/>
    <n v="20"/>
    <x v="3"/>
    <x v="4"/>
    <x v="0"/>
    <n v="3"/>
    <n v="15000000"/>
    <n v="6"/>
    <x v="8"/>
    <x v="0"/>
    <x v="0"/>
    <x v="6"/>
    <x v="0"/>
    <x v="12"/>
  </r>
  <r>
    <x v="0"/>
    <n v="4"/>
    <x v="3"/>
    <x v="0"/>
    <x v="4"/>
    <n v="4"/>
    <n v="20000000"/>
    <n v="3"/>
    <x v="8"/>
    <x v="0"/>
    <x v="0"/>
    <x v="7"/>
    <x v="2"/>
    <x v="11"/>
  </r>
  <r>
    <x v="0"/>
    <n v="22"/>
    <x v="4"/>
    <x v="3"/>
    <x v="2"/>
    <n v="3"/>
    <n v="15000000"/>
    <n v="6"/>
    <x v="8"/>
    <x v="0"/>
    <x v="1"/>
    <x v="5"/>
    <x v="0"/>
    <x v="12"/>
  </r>
  <r>
    <x v="0"/>
    <n v="31"/>
    <x v="10"/>
    <x v="2"/>
    <x v="4"/>
    <n v="2"/>
    <n v="38000000"/>
    <n v="4"/>
    <x v="8"/>
    <x v="1"/>
    <x v="7"/>
    <x v="2"/>
    <x v="1"/>
    <x v="14"/>
  </r>
  <r>
    <x v="0"/>
    <n v="15"/>
    <x v="6"/>
    <x v="0"/>
    <x v="1"/>
    <n v="2"/>
    <n v="12000000"/>
    <n v="2"/>
    <x v="8"/>
    <x v="0"/>
    <x v="2"/>
    <x v="7"/>
    <x v="1"/>
    <x v="1"/>
  </r>
  <r>
    <x v="0"/>
    <n v="8"/>
    <x v="8"/>
    <x v="0"/>
    <x v="2"/>
    <n v="3"/>
    <n v="15000000"/>
    <n v="3"/>
    <x v="8"/>
    <x v="0"/>
    <x v="2"/>
    <x v="4"/>
    <x v="1"/>
    <x v="1"/>
  </r>
  <r>
    <x v="0"/>
    <n v="16"/>
    <x v="1"/>
    <x v="1"/>
    <x v="1"/>
    <n v="4"/>
    <n v="11000000"/>
    <n v="3"/>
    <x v="8"/>
    <x v="2"/>
    <x v="2"/>
    <x v="3"/>
    <x v="0"/>
    <x v="7"/>
  </r>
  <r>
    <x v="1"/>
    <n v="4"/>
    <x v="8"/>
    <x v="0"/>
    <x v="0"/>
    <n v="0"/>
    <n v="0"/>
    <n v="3"/>
    <x v="8"/>
    <x v="3"/>
    <x v="9"/>
    <x v="2"/>
    <x v="1"/>
    <x v="1"/>
  </r>
  <r>
    <x v="1"/>
    <n v="28"/>
    <x v="2"/>
    <x v="0"/>
    <x v="0"/>
    <n v="0"/>
    <n v="0"/>
    <n v="3"/>
    <x v="8"/>
    <x v="3"/>
    <x v="9"/>
    <x v="7"/>
    <x v="3"/>
    <x v="4"/>
  </r>
  <r>
    <x v="1"/>
    <n v="10"/>
    <x v="3"/>
    <x v="1"/>
    <x v="2"/>
    <n v="0"/>
    <n v="0"/>
    <n v="3"/>
    <x v="8"/>
    <x v="3"/>
    <x v="9"/>
    <x v="2"/>
    <x v="0"/>
    <x v="12"/>
  </r>
  <r>
    <x v="1"/>
    <n v="22"/>
    <x v="4"/>
    <x v="4"/>
    <x v="1"/>
    <n v="0"/>
    <n v="0"/>
    <n v="1"/>
    <x v="8"/>
    <x v="3"/>
    <x v="9"/>
    <x v="4"/>
    <x v="2"/>
    <x v="8"/>
  </r>
  <r>
    <x v="1"/>
    <n v="4"/>
    <x v="8"/>
    <x v="0"/>
    <x v="0"/>
    <n v="0"/>
    <n v="0"/>
    <n v="3"/>
    <x v="8"/>
    <x v="3"/>
    <x v="9"/>
    <x v="2"/>
    <x v="1"/>
    <x v="1"/>
  </r>
  <r>
    <x v="0"/>
    <n v="4"/>
    <x v="8"/>
    <x v="3"/>
    <x v="2"/>
    <n v="1"/>
    <n v="19000000"/>
    <n v="1"/>
    <x v="9"/>
    <x v="1"/>
    <x v="7"/>
    <x v="3"/>
    <x v="2"/>
    <x v="3"/>
  </r>
  <r>
    <x v="0"/>
    <n v="17"/>
    <x v="1"/>
    <x v="0"/>
    <x v="2"/>
    <n v="3"/>
    <n v="15000000"/>
    <n v="2"/>
    <x v="9"/>
    <x v="0"/>
    <x v="4"/>
    <x v="5"/>
    <x v="1"/>
    <x v="15"/>
  </r>
  <r>
    <x v="0"/>
    <n v="30"/>
    <x v="2"/>
    <x v="0"/>
    <x v="0"/>
    <n v="1"/>
    <n v="7000000"/>
    <n v="2"/>
    <x v="9"/>
    <x v="0"/>
    <x v="0"/>
    <x v="4"/>
    <x v="3"/>
    <x v="4"/>
  </r>
  <r>
    <x v="0"/>
    <n v="18"/>
    <x v="2"/>
    <x v="0"/>
    <x v="2"/>
    <n v="2"/>
    <n v="12000000"/>
    <n v="2"/>
    <x v="9"/>
    <x v="0"/>
    <x v="4"/>
    <x v="0"/>
    <x v="1"/>
    <x v="6"/>
  </r>
  <r>
    <x v="0"/>
    <n v="27"/>
    <x v="2"/>
    <x v="3"/>
    <x v="2"/>
    <n v="3"/>
    <n v="11000000"/>
    <n v="4"/>
    <x v="9"/>
    <x v="0"/>
    <x v="7"/>
    <x v="5"/>
    <x v="0"/>
    <x v="7"/>
  </r>
  <r>
    <x v="0"/>
    <n v="12"/>
    <x v="3"/>
    <x v="2"/>
    <x v="0"/>
    <n v="2"/>
    <n v="38000000"/>
    <n v="4"/>
    <x v="9"/>
    <x v="1"/>
    <x v="2"/>
    <x v="6"/>
    <x v="1"/>
    <x v="14"/>
  </r>
  <r>
    <x v="0"/>
    <n v="8"/>
    <x v="3"/>
    <x v="0"/>
    <x v="1"/>
    <n v="2"/>
    <n v="12000000"/>
    <n v="2"/>
    <x v="9"/>
    <x v="0"/>
    <x v="7"/>
    <x v="1"/>
    <x v="0"/>
    <x v="12"/>
  </r>
  <r>
    <x v="0"/>
    <n v="11"/>
    <x v="4"/>
    <x v="4"/>
    <x v="2"/>
    <n v="5"/>
    <n v="20000000"/>
    <n v="4"/>
    <x v="9"/>
    <x v="0"/>
    <x v="8"/>
    <x v="6"/>
    <x v="2"/>
    <x v="8"/>
  </r>
  <r>
    <x v="0"/>
    <n v="2"/>
    <x v="10"/>
    <x v="0"/>
    <x v="0"/>
    <n v="4"/>
    <n v="15000000"/>
    <n v="1"/>
    <x v="9"/>
    <x v="0"/>
    <x v="0"/>
    <x v="1"/>
    <x v="1"/>
    <x v="2"/>
  </r>
  <r>
    <x v="0"/>
    <n v="4"/>
    <x v="8"/>
    <x v="3"/>
    <x v="2"/>
    <n v="1"/>
    <n v="19000000"/>
    <n v="1"/>
    <x v="9"/>
    <x v="1"/>
    <x v="7"/>
    <x v="3"/>
    <x v="2"/>
    <x v="3"/>
  </r>
  <r>
    <x v="0"/>
    <n v="17"/>
    <x v="1"/>
    <x v="0"/>
    <x v="2"/>
    <n v="3"/>
    <n v="15000000"/>
    <n v="2"/>
    <x v="9"/>
    <x v="0"/>
    <x v="4"/>
    <x v="5"/>
    <x v="1"/>
    <x v="15"/>
  </r>
  <r>
    <x v="1"/>
    <n v="13"/>
    <x v="0"/>
    <x v="1"/>
    <x v="2"/>
    <n v="0"/>
    <n v="0"/>
    <n v="4"/>
    <x v="9"/>
    <x v="3"/>
    <x v="9"/>
    <x v="6"/>
    <x v="0"/>
    <x v="12"/>
  </r>
  <r>
    <x v="1"/>
    <n v="27"/>
    <x v="3"/>
    <x v="1"/>
    <x v="2"/>
    <n v="0"/>
    <n v="0"/>
    <n v="2"/>
    <x v="9"/>
    <x v="3"/>
    <x v="9"/>
    <x v="5"/>
    <x v="0"/>
    <x v="9"/>
  </r>
  <r>
    <x v="1"/>
    <n v="20"/>
    <x v="3"/>
    <x v="4"/>
    <x v="2"/>
    <n v="0"/>
    <n v="0"/>
    <n v="1"/>
    <x v="9"/>
    <x v="3"/>
    <x v="9"/>
    <x v="3"/>
    <x v="3"/>
    <x v="13"/>
  </r>
  <r>
    <x v="1"/>
    <n v="18"/>
    <x v="4"/>
    <x v="2"/>
    <x v="2"/>
    <n v="0"/>
    <n v="0"/>
    <n v="5"/>
    <x v="9"/>
    <x v="3"/>
    <x v="9"/>
    <x v="7"/>
    <x v="0"/>
    <x v="9"/>
  </r>
  <r>
    <x v="1"/>
    <n v="13"/>
    <x v="0"/>
    <x v="1"/>
    <x v="2"/>
    <n v="0"/>
    <n v="0"/>
    <n v="4"/>
    <x v="9"/>
    <x v="3"/>
    <x v="9"/>
    <x v="6"/>
    <x v="0"/>
    <x v="12"/>
  </r>
  <r>
    <x v="0"/>
    <n v="17"/>
    <x v="5"/>
    <x v="4"/>
    <x v="4"/>
    <n v="3"/>
    <n v="15000000"/>
    <n v="1"/>
    <x v="10"/>
    <x v="0"/>
    <x v="1"/>
    <x v="2"/>
    <x v="3"/>
    <x v="13"/>
  </r>
  <r>
    <x v="0"/>
    <n v="11"/>
    <x v="6"/>
    <x v="0"/>
    <x v="2"/>
    <n v="3"/>
    <n v="15000000"/>
    <n v="5"/>
    <x v="10"/>
    <x v="0"/>
    <x v="0"/>
    <x v="7"/>
    <x v="3"/>
    <x v="4"/>
  </r>
  <r>
    <x v="0"/>
    <n v="1"/>
    <x v="8"/>
    <x v="4"/>
    <x v="2"/>
    <n v="4"/>
    <n v="20000000"/>
    <n v="3"/>
    <x v="10"/>
    <x v="0"/>
    <x v="7"/>
    <x v="3"/>
    <x v="1"/>
    <x v="6"/>
  </r>
  <r>
    <x v="0"/>
    <n v="10"/>
    <x v="11"/>
    <x v="2"/>
    <x v="2"/>
    <n v="1"/>
    <n v="7000000"/>
    <n v="4"/>
    <x v="10"/>
    <x v="0"/>
    <x v="0"/>
    <x v="7"/>
    <x v="0"/>
    <x v="7"/>
  </r>
  <r>
    <x v="0"/>
    <n v="30"/>
    <x v="2"/>
    <x v="0"/>
    <x v="2"/>
    <n v="1"/>
    <n v="19000000"/>
    <n v="1"/>
    <x v="10"/>
    <x v="1"/>
    <x v="2"/>
    <x v="0"/>
    <x v="1"/>
    <x v="2"/>
  </r>
  <r>
    <x v="0"/>
    <n v="28"/>
    <x v="2"/>
    <x v="4"/>
    <x v="3"/>
    <n v="4"/>
    <n v="11000000"/>
    <n v="2"/>
    <x v="10"/>
    <x v="2"/>
    <x v="7"/>
    <x v="0"/>
    <x v="1"/>
    <x v="1"/>
  </r>
  <r>
    <x v="0"/>
    <n v="22"/>
    <x v="2"/>
    <x v="0"/>
    <x v="2"/>
    <n v="5"/>
    <n v="25000000"/>
    <n v="3"/>
    <x v="10"/>
    <x v="0"/>
    <x v="0"/>
    <x v="5"/>
    <x v="2"/>
    <x v="11"/>
  </r>
  <r>
    <x v="0"/>
    <n v="11"/>
    <x v="2"/>
    <x v="0"/>
    <x v="0"/>
    <n v="2"/>
    <n v="12000000"/>
    <n v="3"/>
    <x v="10"/>
    <x v="0"/>
    <x v="0"/>
    <x v="7"/>
    <x v="1"/>
    <x v="14"/>
  </r>
  <r>
    <x v="0"/>
    <n v="30"/>
    <x v="2"/>
    <x v="3"/>
    <x v="1"/>
    <n v="3"/>
    <n v="15000000"/>
    <n v="5"/>
    <x v="10"/>
    <x v="0"/>
    <x v="2"/>
    <x v="7"/>
    <x v="1"/>
    <x v="6"/>
  </r>
  <r>
    <x v="0"/>
    <n v="2"/>
    <x v="3"/>
    <x v="4"/>
    <x v="2"/>
    <n v="5"/>
    <n v="21000000"/>
    <n v="1"/>
    <x v="10"/>
    <x v="0"/>
    <x v="5"/>
    <x v="2"/>
    <x v="2"/>
    <x v="8"/>
  </r>
  <r>
    <x v="0"/>
    <n v="25"/>
    <x v="3"/>
    <x v="2"/>
    <x v="0"/>
    <n v="5"/>
    <n v="25000000"/>
    <n v="2"/>
    <x v="10"/>
    <x v="0"/>
    <x v="4"/>
    <x v="2"/>
    <x v="0"/>
    <x v="10"/>
  </r>
  <r>
    <x v="0"/>
    <n v="28"/>
    <x v="3"/>
    <x v="5"/>
    <x v="1"/>
    <n v="1"/>
    <n v="7000000"/>
    <n v="2"/>
    <x v="10"/>
    <x v="0"/>
    <x v="1"/>
    <x v="7"/>
    <x v="1"/>
    <x v="1"/>
  </r>
  <r>
    <x v="0"/>
    <n v="22"/>
    <x v="3"/>
    <x v="2"/>
    <x v="1"/>
    <n v="3"/>
    <n v="15000000"/>
    <n v="2"/>
    <x v="10"/>
    <x v="0"/>
    <x v="2"/>
    <x v="6"/>
    <x v="2"/>
    <x v="8"/>
  </r>
  <r>
    <x v="0"/>
    <n v="25"/>
    <x v="3"/>
    <x v="4"/>
    <x v="2"/>
    <n v="2"/>
    <n v="12000000"/>
    <n v="1"/>
    <x v="10"/>
    <x v="0"/>
    <x v="2"/>
    <x v="6"/>
    <x v="2"/>
    <x v="11"/>
  </r>
  <r>
    <x v="0"/>
    <n v="29"/>
    <x v="3"/>
    <x v="4"/>
    <x v="2"/>
    <n v="2"/>
    <n v="12000000"/>
    <n v="1"/>
    <x v="10"/>
    <x v="0"/>
    <x v="1"/>
    <x v="7"/>
    <x v="1"/>
    <x v="1"/>
  </r>
  <r>
    <x v="0"/>
    <n v="20"/>
    <x v="4"/>
    <x v="3"/>
    <x v="2"/>
    <n v="2"/>
    <n v="38000000"/>
    <n v="4"/>
    <x v="10"/>
    <x v="4"/>
    <x v="0"/>
    <x v="5"/>
    <x v="3"/>
    <x v="13"/>
  </r>
  <r>
    <x v="0"/>
    <n v="9"/>
    <x v="4"/>
    <x v="2"/>
    <x v="2"/>
    <n v="5"/>
    <n v="25000000"/>
    <n v="2"/>
    <x v="10"/>
    <x v="0"/>
    <x v="3"/>
    <x v="3"/>
    <x v="3"/>
    <x v="4"/>
  </r>
  <r>
    <x v="0"/>
    <n v="17"/>
    <x v="10"/>
    <x v="0"/>
    <x v="1"/>
    <n v="4"/>
    <n v="11000000"/>
    <n v="1"/>
    <x v="10"/>
    <x v="2"/>
    <x v="8"/>
    <x v="0"/>
    <x v="1"/>
    <x v="1"/>
  </r>
  <r>
    <x v="0"/>
    <n v="10"/>
    <x v="10"/>
    <x v="4"/>
    <x v="2"/>
    <n v="2"/>
    <n v="12000000"/>
    <n v="4"/>
    <x v="10"/>
    <x v="0"/>
    <x v="4"/>
    <x v="0"/>
    <x v="1"/>
    <x v="6"/>
  </r>
  <r>
    <x v="0"/>
    <n v="24"/>
    <x v="10"/>
    <x v="4"/>
    <x v="2"/>
    <n v="2"/>
    <n v="12000000"/>
    <n v="2"/>
    <x v="10"/>
    <x v="0"/>
    <x v="2"/>
    <x v="5"/>
    <x v="2"/>
    <x v="8"/>
  </r>
  <r>
    <x v="0"/>
    <n v="20"/>
    <x v="10"/>
    <x v="3"/>
    <x v="1"/>
    <n v="4"/>
    <n v="20000000"/>
    <n v="4"/>
    <x v="10"/>
    <x v="0"/>
    <x v="4"/>
    <x v="6"/>
    <x v="2"/>
    <x v="11"/>
  </r>
  <r>
    <x v="0"/>
    <n v="17"/>
    <x v="5"/>
    <x v="4"/>
    <x v="4"/>
    <n v="3"/>
    <n v="15000000"/>
    <n v="1"/>
    <x v="10"/>
    <x v="0"/>
    <x v="1"/>
    <x v="2"/>
    <x v="3"/>
    <x v="13"/>
  </r>
  <r>
    <x v="0"/>
    <n v="11"/>
    <x v="6"/>
    <x v="0"/>
    <x v="2"/>
    <n v="3"/>
    <n v="15000000"/>
    <n v="5"/>
    <x v="10"/>
    <x v="0"/>
    <x v="0"/>
    <x v="7"/>
    <x v="3"/>
    <x v="4"/>
  </r>
  <r>
    <x v="0"/>
    <n v="1"/>
    <x v="8"/>
    <x v="4"/>
    <x v="2"/>
    <n v="4"/>
    <n v="20000000"/>
    <n v="3"/>
    <x v="10"/>
    <x v="0"/>
    <x v="7"/>
    <x v="3"/>
    <x v="1"/>
    <x v="6"/>
  </r>
  <r>
    <x v="0"/>
    <n v="10"/>
    <x v="11"/>
    <x v="2"/>
    <x v="2"/>
    <n v="1"/>
    <n v="7000000"/>
    <n v="4"/>
    <x v="10"/>
    <x v="0"/>
    <x v="0"/>
    <x v="7"/>
    <x v="0"/>
    <x v="7"/>
  </r>
  <r>
    <x v="1"/>
    <n v="21"/>
    <x v="6"/>
    <x v="5"/>
    <x v="2"/>
    <n v="0"/>
    <n v="0"/>
    <n v="2"/>
    <x v="10"/>
    <x v="3"/>
    <x v="9"/>
    <x v="5"/>
    <x v="0"/>
    <x v="7"/>
  </r>
  <r>
    <x v="1"/>
    <n v="16"/>
    <x v="7"/>
    <x v="1"/>
    <x v="0"/>
    <n v="0"/>
    <n v="0"/>
    <n v="5"/>
    <x v="10"/>
    <x v="3"/>
    <x v="9"/>
    <x v="4"/>
    <x v="0"/>
    <x v="7"/>
  </r>
  <r>
    <x v="1"/>
    <n v="25"/>
    <x v="2"/>
    <x v="1"/>
    <x v="2"/>
    <n v="0"/>
    <n v="0"/>
    <n v="1"/>
    <x v="10"/>
    <x v="3"/>
    <x v="9"/>
    <x v="2"/>
    <x v="0"/>
    <x v="10"/>
  </r>
  <r>
    <x v="1"/>
    <n v="7"/>
    <x v="10"/>
    <x v="0"/>
    <x v="0"/>
    <n v="0"/>
    <n v="0"/>
    <n v="1"/>
    <x v="10"/>
    <x v="3"/>
    <x v="9"/>
    <x v="3"/>
    <x v="0"/>
    <x v="5"/>
  </r>
  <r>
    <x v="1"/>
    <n v="23"/>
    <x v="10"/>
    <x v="2"/>
    <x v="2"/>
    <n v="0"/>
    <n v="0"/>
    <n v="5"/>
    <x v="10"/>
    <x v="3"/>
    <x v="9"/>
    <x v="1"/>
    <x v="1"/>
    <x v="2"/>
  </r>
  <r>
    <x v="1"/>
    <n v="21"/>
    <x v="6"/>
    <x v="5"/>
    <x v="2"/>
    <n v="0"/>
    <n v="0"/>
    <n v="2"/>
    <x v="10"/>
    <x v="3"/>
    <x v="9"/>
    <x v="5"/>
    <x v="0"/>
    <x v="7"/>
  </r>
  <r>
    <x v="1"/>
    <n v="16"/>
    <x v="7"/>
    <x v="1"/>
    <x v="0"/>
    <n v="0"/>
    <n v="0"/>
    <n v="5"/>
    <x v="10"/>
    <x v="3"/>
    <x v="9"/>
    <x v="4"/>
    <x v="0"/>
    <x v="7"/>
  </r>
  <r>
    <x v="0"/>
    <n v="30"/>
    <x v="1"/>
    <x v="1"/>
    <x v="1"/>
    <n v="5"/>
    <n v="25000000"/>
    <n v="1"/>
    <x v="11"/>
    <x v="0"/>
    <x v="8"/>
    <x v="1"/>
    <x v="1"/>
    <x v="1"/>
  </r>
  <r>
    <x v="0"/>
    <n v="25"/>
    <x v="2"/>
    <x v="0"/>
    <x v="1"/>
    <n v="4"/>
    <n v="20000000"/>
    <n v="2"/>
    <x v="11"/>
    <x v="2"/>
    <x v="0"/>
    <x v="7"/>
    <x v="0"/>
    <x v="10"/>
  </r>
  <r>
    <x v="0"/>
    <n v="9"/>
    <x v="2"/>
    <x v="1"/>
    <x v="1"/>
    <n v="1"/>
    <n v="7000000"/>
    <n v="2"/>
    <x v="11"/>
    <x v="0"/>
    <x v="2"/>
    <x v="5"/>
    <x v="1"/>
    <x v="1"/>
  </r>
  <r>
    <x v="0"/>
    <n v="29"/>
    <x v="3"/>
    <x v="4"/>
    <x v="2"/>
    <n v="2"/>
    <n v="12000000"/>
    <n v="1"/>
    <x v="11"/>
    <x v="0"/>
    <x v="7"/>
    <x v="2"/>
    <x v="2"/>
    <x v="3"/>
  </r>
  <r>
    <x v="0"/>
    <n v="13"/>
    <x v="3"/>
    <x v="1"/>
    <x v="1"/>
    <n v="2"/>
    <n v="12000000"/>
    <n v="2"/>
    <x v="11"/>
    <x v="0"/>
    <x v="0"/>
    <x v="3"/>
    <x v="3"/>
    <x v="4"/>
  </r>
  <r>
    <x v="0"/>
    <n v="29"/>
    <x v="3"/>
    <x v="2"/>
    <x v="4"/>
    <n v="2"/>
    <n v="12000000"/>
    <n v="1"/>
    <x v="11"/>
    <x v="0"/>
    <x v="5"/>
    <x v="6"/>
    <x v="2"/>
    <x v="8"/>
  </r>
  <r>
    <x v="0"/>
    <n v="1"/>
    <x v="4"/>
    <x v="1"/>
    <x v="1"/>
    <n v="2"/>
    <n v="38000000"/>
    <n v="4"/>
    <x v="11"/>
    <x v="1"/>
    <x v="0"/>
    <x v="2"/>
    <x v="0"/>
    <x v="5"/>
  </r>
  <r>
    <x v="0"/>
    <n v="22"/>
    <x v="4"/>
    <x v="0"/>
    <x v="3"/>
    <n v="4"/>
    <n v="20000000"/>
    <n v="5"/>
    <x v="11"/>
    <x v="0"/>
    <x v="4"/>
    <x v="5"/>
    <x v="0"/>
    <x v="7"/>
  </r>
  <r>
    <x v="0"/>
    <n v="1"/>
    <x v="10"/>
    <x v="0"/>
    <x v="1"/>
    <n v="5"/>
    <n v="21000000"/>
    <n v="2"/>
    <x v="11"/>
    <x v="0"/>
    <x v="5"/>
    <x v="4"/>
    <x v="0"/>
    <x v="12"/>
  </r>
  <r>
    <x v="0"/>
    <n v="15"/>
    <x v="10"/>
    <x v="1"/>
    <x v="2"/>
    <n v="3"/>
    <n v="15000000"/>
    <n v="2"/>
    <x v="11"/>
    <x v="0"/>
    <x v="2"/>
    <x v="0"/>
    <x v="0"/>
    <x v="9"/>
  </r>
  <r>
    <x v="1"/>
    <n v="20"/>
    <x v="7"/>
    <x v="0"/>
    <x v="1"/>
    <n v="0"/>
    <n v="0"/>
    <n v="2"/>
    <x v="11"/>
    <x v="3"/>
    <x v="9"/>
    <x v="7"/>
    <x v="3"/>
    <x v="4"/>
  </r>
  <r>
    <x v="1"/>
    <n v="10"/>
    <x v="10"/>
    <x v="1"/>
    <x v="2"/>
    <n v="0"/>
    <n v="0"/>
    <n v="4"/>
    <x v="11"/>
    <x v="3"/>
    <x v="9"/>
    <x v="5"/>
    <x v="0"/>
    <x v="12"/>
  </r>
  <r>
    <x v="1"/>
    <n v="20"/>
    <x v="10"/>
    <x v="0"/>
    <x v="1"/>
    <n v="0"/>
    <n v="0"/>
    <n v="1"/>
    <x v="11"/>
    <x v="3"/>
    <x v="9"/>
    <x v="3"/>
    <x v="1"/>
    <x v="14"/>
  </r>
  <r>
    <x v="1"/>
    <n v="20"/>
    <x v="7"/>
    <x v="0"/>
    <x v="1"/>
    <n v="0"/>
    <n v="0"/>
    <n v="2"/>
    <x v="11"/>
    <x v="3"/>
    <x v="9"/>
    <x v="7"/>
    <x v="3"/>
    <x v="4"/>
  </r>
  <r>
    <x v="0"/>
    <n v="12"/>
    <x v="5"/>
    <x v="0"/>
    <x v="1"/>
    <n v="5"/>
    <n v="25000000"/>
    <n v="1"/>
    <x v="12"/>
    <x v="0"/>
    <x v="1"/>
    <x v="2"/>
    <x v="1"/>
    <x v="6"/>
  </r>
  <r>
    <x v="0"/>
    <n v="1"/>
    <x v="9"/>
    <x v="0"/>
    <x v="1"/>
    <n v="4"/>
    <n v="20000000"/>
    <n v="4"/>
    <x v="12"/>
    <x v="2"/>
    <x v="4"/>
    <x v="3"/>
    <x v="3"/>
    <x v="13"/>
  </r>
  <r>
    <x v="0"/>
    <n v="28"/>
    <x v="9"/>
    <x v="4"/>
    <x v="0"/>
    <n v="4"/>
    <n v="15000000"/>
    <n v="2"/>
    <x v="12"/>
    <x v="0"/>
    <x v="2"/>
    <x v="6"/>
    <x v="3"/>
    <x v="13"/>
  </r>
  <r>
    <x v="0"/>
    <n v="3"/>
    <x v="2"/>
    <x v="0"/>
    <x v="0"/>
    <n v="3"/>
    <n v="12000000"/>
    <n v="1"/>
    <x v="12"/>
    <x v="0"/>
    <x v="2"/>
    <x v="2"/>
    <x v="1"/>
    <x v="1"/>
  </r>
  <r>
    <x v="0"/>
    <n v="28"/>
    <x v="3"/>
    <x v="3"/>
    <x v="3"/>
    <n v="2"/>
    <n v="38000000"/>
    <n v="2"/>
    <x v="12"/>
    <x v="1"/>
    <x v="2"/>
    <x v="1"/>
    <x v="0"/>
    <x v="9"/>
  </r>
  <r>
    <x v="0"/>
    <n v="28"/>
    <x v="3"/>
    <x v="0"/>
    <x v="0"/>
    <n v="1"/>
    <n v="19000000"/>
    <n v="1"/>
    <x v="12"/>
    <x v="1"/>
    <x v="0"/>
    <x v="6"/>
    <x v="0"/>
    <x v="7"/>
  </r>
  <r>
    <x v="0"/>
    <n v="23"/>
    <x v="3"/>
    <x v="4"/>
    <x v="2"/>
    <n v="2"/>
    <n v="10000000"/>
    <n v="2"/>
    <x v="12"/>
    <x v="0"/>
    <x v="0"/>
    <x v="1"/>
    <x v="0"/>
    <x v="7"/>
  </r>
  <r>
    <x v="0"/>
    <n v="26"/>
    <x v="3"/>
    <x v="2"/>
    <x v="1"/>
    <n v="1"/>
    <n v="7000000"/>
    <n v="2"/>
    <x v="12"/>
    <x v="0"/>
    <x v="2"/>
    <x v="3"/>
    <x v="1"/>
    <x v="2"/>
  </r>
  <r>
    <x v="0"/>
    <n v="1"/>
    <x v="3"/>
    <x v="3"/>
    <x v="4"/>
    <n v="3"/>
    <n v="11000000"/>
    <n v="3"/>
    <x v="12"/>
    <x v="0"/>
    <x v="0"/>
    <x v="4"/>
    <x v="2"/>
    <x v="11"/>
  </r>
  <r>
    <x v="0"/>
    <n v="12"/>
    <x v="4"/>
    <x v="4"/>
    <x v="0"/>
    <n v="5"/>
    <n v="25000000"/>
    <n v="4"/>
    <x v="12"/>
    <x v="0"/>
    <x v="1"/>
    <x v="5"/>
    <x v="1"/>
    <x v="2"/>
  </r>
  <r>
    <x v="0"/>
    <n v="12"/>
    <x v="5"/>
    <x v="0"/>
    <x v="1"/>
    <n v="5"/>
    <n v="25000000"/>
    <n v="1"/>
    <x v="12"/>
    <x v="0"/>
    <x v="1"/>
    <x v="2"/>
    <x v="1"/>
    <x v="6"/>
  </r>
  <r>
    <x v="0"/>
    <n v="1"/>
    <x v="9"/>
    <x v="0"/>
    <x v="1"/>
    <n v="4"/>
    <n v="20000000"/>
    <n v="4"/>
    <x v="12"/>
    <x v="2"/>
    <x v="4"/>
    <x v="3"/>
    <x v="3"/>
    <x v="13"/>
  </r>
  <r>
    <x v="0"/>
    <n v="28"/>
    <x v="9"/>
    <x v="4"/>
    <x v="0"/>
    <n v="4"/>
    <n v="15000000"/>
    <n v="2"/>
    <x v="12"/>
    <x v="0"/>
    <x v="2"/>
    <x v="6"/>
    <x v="3"/>
    <x v="13"/>
  </r>
  <r>
    <x v="1"/>
    <n v="9"/>
    <x v="9"/>
    <x v="0"/>
    <x v="0"/>
    <n v="0"/>
    <n v="0"/>
    <n v="3"/>
    <x v="12"/>
    <x v="3"/>
    <x v="9"/>
    <x v="5"/>
    <x v="0"/>
    <x v="12"/>
  </r>
  <r>
    <x v="1"/>
    <n v="17"/>
    <x v="2"/>
    <x v="1"/>
    <x v="0"/>
    <n v="0"/>
    <n v="0"/>
    <n v="2"/>
    <x v="12"/>
    <x v="3"/>
    <x v="9"/>
    <x v="7"/>
    <x v="2"/>
    <x v="8"/>
  </r>
  <r>
    <x v="1"/>
    <n v="11"/>
    <x v="4"/>
    <x v="5"/>
    <x v="2"/>
    <n v="0"/>
    <n v="0"/>
    <n v="3"/>
    <x v="12"/>
    <x v="3"/>
    <x v="9"/>
    <x v="4"/>
    <x v="1"/>
    <x v="1"/>
  </r>
  <r>
    <x v="1"/>
    <n v="9"/>
    <x v="9"/>
    <x v="0"/>
    <x v="0"/>
    <n v="0"/>
    <n v="0"/>
    <n v="3"/>
    <x v="12"/>
    <x v="3"/>
    <x v="9"/>
    <x v="5"/>
    <x v="0"/>
    <x v="12"/>
  </r>
  <r>
    <x v="0"/>
    <n v="3"/>
    <x v="1"/>
    <x v="2"/>
    <x v="2"/>
    <n v="1"/>
    <n v="19000000"/>
    <n v="2"/>
    <x v="13"/>
    <x v="1"/>
    <x v="3"/>
    <x v="5"/>
    <x v="3"/>
    <x v="4"/>
  </r>
  <r>
    <x v="0"/>
    <n v="30"/>
    <x v="1"/>
    <x v="2"/>
    <x v="1"/>
    <n v="2"/>
    <n v="12000000"/>
    <n v="2"/>
    <x v="13"/>
    <x v="0"/>
    <x v="2"/>
    <x v="2"/>
    <x v="1"/>
    <x v="2"/>
  </r>
  <r>
    <x v="0"/>
    <n v="21"/>
    <x v="2"/>
    <x v="0"/>
    <x v="3"/>
    <n v="3"/>
    <n v="15000000"/>
    <n v="1"/>
    <x v="13"/>
    <x v="0"/>
    <x v="2"/>
    <x v="3"/>
    <x v="2"/>
    <x v="11"/>
  </r>
  <r>
    <x v="0"/>
    <n v="31"/>
    <x v="3"/>
    <x v="3"/>
    <x v="1"/>
    <n v="3"/>
    <n v="15000000"/>
    <n v="2"/>
    <x v="13"/>
    <x v="0"/>
    <x v="0"/>
    <x v="0"/>
    <x v="3"/>
    <x v="13"/>
  </r>
  <r>
    <x v="0"/>
    <n v="27"/>
    <x v="3"/>
    <x v="0"/>
    <x v="1"/>
    <n v="2"/>
    <n v="12000000"/>
    <n v="5"/>
    <x v="13"/>
    <x v="0"/>
    <x v="1"/>
    <x v="6"/>
    <x v="0"/>
    <x v="0"/>
  </r>
  <r>
    <x v="0"/>
    <n v="30"/>
    <x v="4"/>
    <x v="0"/>
    <x v="1"/>
    <n v="5"/>
    <n v="20000000"/>
    <n v="2"/>
    <x v="13"/>
    <x v="0"/>
    <x v="0"/>
    <x v="4"/>
    <x v="3"/>
    <x v="4"/>
  </r>
  <r>
    <x v="0"/>
    <n v="20"/>
    <x v="4"/>
    <x v="0"/>
    <x v="0"/>
    <n v="3"/>
    <n v="15000000"/>
    <n v="5"/>
    <x v="13"/>
    <x v="0"/>
    <x v="2"/>
    <x v="5"/>
    <x v="0"/>
    <x v="10"/>
  </r>
  <r>
    <x v="0"/>
    <n v="4"/>
    <x v="4"/>
    <x v="3"/>
    <x v="1"/>
    <n v="1"/>
    <n v="7000000"/>
    <n v="2"/>
    <x v="13"/>
    <x v="0"/>
    <x v="4"/>
    <x v="1"/>
    <x v="1"/>
    <x v="1"/>
  </r>
  <r>
    <x v="0"/>
    <n v="3"/>
    <x v="1"/>
    <x v="2"/>
    <x v="2"/>
    <n v="1"/>
    <n v="19000000"/>
    <n v="2"/>
    <x v="13"/>
    <x v="1"/>
    <x v="3"/>
    <x v="5"/>
    <x v="3"/>
    <x v="4"/>
  </r>
  <r>
    <x v="0"/>
    <n v="30"/>
    <x v="1"/>
    <x v="2"/>
    <x v="1"/>
    <n v="2"/>
    <n v="12000000"/>
    <n v="2"/>
    <x v="13"/>
    <x v="0"/>
    <x v="2"/>
    <x v="2"/>
    <x v="1"/>
    <x v="2"/>
  </r>
  <r>
    <x v="1"/>
    <n v="14"/>
    <x v="3"/>
    <x v="4"/>
    <x v="2"/>
    <n v="0"/>
    <n v="0"/>
    <n v="4"/>
    <x v="13"/>
    <x v="3"/>
    <x v="9"/>
    <x v="1"/>
    <x v="0"/>
    <x v="7"/>
  </r>
  <r>
    <x v="1"/>
    <n v="5"/>
    <x v="3"/>
    <x v="1"/>
    <x v="1"/>
    <n v="0"/>
    <n v="0"/>
    <n v="1"/>
    <x v="13"/>
    <x v="3"/>
    <x v="9"/>
    <x v="7"/>
    <x v="1"/>
    <x v="14"/>
  </r>
  <r>
    <x v="1"/>
    <n v="2"/>
    <x v="10"/>
    <x v="4"/>
    <x v="2"/>
    <n v="0"/>
    <n v="0"/>
    <n v="3"/>
    <x v="13"/>
    <x v="3"/>
    <x v="9"/>
    <x v="2"/>
    <x v="0"/>
    <x v="7"/>
  </r>
  <r>
    <x v="1"/>
    <n v="30"/>
    <x v="10"/>
    <x v="3"/>
    <x v="1"/>
    <n v="0"/>
    <n v="0"/>
    <n v="2"/>
    <x v="13"/>
    <x v="3"/>
    <x v="9"/>
    <x v="2"/>
    <x v="2"/>
    <x v="8"/>
  </r>
  <r>
    <x v="1"/>
    <n v="10"/>
    <x v="10"/>
    <x v="1"/>
    <x v="2"/>
    <n v="0"/>
    <n v="0"/>
    <n v="1"/>
    <x v="13"/>
    <x v="3"/>
    <x v="9"/>
    <x v="3"/>
    <x v="2"/>
    <x v="3"/>
  </r>
  <r>
    <x v="0"/>
    <n v="1"/>
    <x v="5"/>
    <x v="4"/>
    <x v="1"/>
    <n v="1"/>
    <n v="7000000"/>
    <n v="3"/>
    <x v="14"/>
    <x v="0"/>
    <x v="6"/>
    <x v="6"/>
    <x v="0"/>
    <x v="5"/>
  </r>
  <r>
    <x v="0"/>
    <n v="11"/>
    <x v="6"/>
    <x v="3"/>
    <x v="1"/>
    <n v="4"/>
    <n v="20000000"/>
    <n v="2"/>
    <x v="14"/>
    <x v="2"/>
    <x v="2"/>
    <x v="7"/>
    <x v="1"/>
    <x v="14"/>
  </r>
  <r>
    <x v="0"/>
    <n v="25"/>
    <x v="1"/>
    <x v="0"/>
    <x v="0"/>
    <n v="3"/>
    <n v="15000000"/>
    <n v="1"/>
    <x v="14"/>
    <x v="0"/>
    <x v="0"/>
    <x v="1"/>
    <x v="3"/>
    <x v="13"/>
  </r>
  <r>
    <x v="0"/>
    <n v="17"/>
    <x v="2"/>
    <x v="5"/>
    <x v="0"/>
    <n v="3"/>
    <n v="11000000"/>
    <n v="4"/>
    <x v="14"/>
    <x v="0"/>
    <x v="0"/>
    <x v="1"/>
    <x v="3"/>
    <x v="13"/>
  </r>
  <r>
    <x v="0"/>
    <n v="30"/>
    <x v="2"/>
    <x v="0"/>
    <x v="1"/>
    <n v="5"/>
    <n v="25000000"/>
    <n v="3"/>
    <x v="14"/>
    <x v="0"/>
    <x v="0"/>
    <x v="3"/>
    <x v="0"/>
    <x v="5"/>
  </r>
  <r>
    <x v="0"/>
    <n v="22"/>
    <x v="3"/>
    <x v="0"/>
    <x v="2"/>
    <n v="2"/>
    <n v="38000000"/>
    <n v="6"/>
    <x v="14"/>
    <x v="1"/>
    <x v="2"/>
    <x v="5"/>
    <x v="0"/>
    <x v="12"/>
  </r>
  <r>
    <x v="0"/>
    <n v="7"/>
    <x v="3"/>
    <x v="0"/>
    <x v="2"/>
    <n v="2"/>
    <n v="10000000"/>
    <n v="5"/>
    <x v="14"/>
    <x v="0"/>
    <x v="2"/>
    <x v="2"/>
    <x v="1"/>
    <x v="2"/>
  </r>
  <r>
    <x v="0"/>
    <n v="8"/>
    <x v="3"/>
    <x v="0"/>
    <x v="2"/>
    <n v="3"/>
    <n v="12000000"/>
    <n v="3"/>
    <x v="14"/>
    <x v="0"/>
    <x v="7"/>
    <x v="2"/>
    <x v="2"/>
    <x v="8"/>
  </r>
  <r>
    <x v="0"/>
    <n v="19"/>
    <x v="3"/>
    <x v="1"/>
    <x v="4"/>
    <n v="4"/>
    <n v="20000000"/>
    <n v="1"/>
    <x v="14"/>
    <x v="0"/>
    <x v="7"/>
    <x v="4"/>
    <x v="1"/>
    <x v="15"/>
  </r>
  <r>
    <x v="0"/>
    <n v="28"/>
    <x v="3"/>
    <x v="3"/>
    <x v="2"/>
    <n v="2"/>
    <n v="12000000"/>
    <n v="3"/>
    <x v="14"/>
    <x v="0"/>
    <x v="5"/>
    <x v="5"/>
    <x v="2"/>
    <x v="11"/>
  </r>
  <r>
    <x v="0"/>
    <n v="5"/>
    <x v="4"/>
    <x v="0"/>
    <x v="2"/>
    <n v="1"/>
    <n v="19000000"/>
    <n v="2"/>
    <x v="14"/>
    <x v="1"/>
    <x v="1"/>
    <x v="1"/>
    <x v="1"/>
    <x v="1"/>
  </r>
  <r>
    <x v="0"/>
    <n v="1"/>
    <x v="5"/>
    <x v="4"/>
    <x v="1"/>
    <n v="1"/>
    <n v="7000000"/>
    <n v="3"/>
    <x v="14"/>
    <x v="0"/>
    <x v="6"/>
    <x v="6"/>
    <x v="0"/>
    <x v="5"/>
  </r>
  <r>
    <x v="0"/>
    <n v="11"/>
    <x v="6"/>
    <x v="3"/>
    <x v="1"/>
    <n v="4"/>
    <n v="20000000"/>
    <n v="2"/>
    <x v="14"/>
    <x v="2"/>
    <x v="2"/>
    <x v="7"/>
    <x v="1"/>
    <x v="14"/>
  </r>
  <r>
    <x v="0"/>
    <n v="25"/>
    <x v="1"/>
    <x v="0"/>
    <x v="0"/>
    <n v="3"/>
    <n v="15000000"/>
    <n v="1"/>
    <x v="14"/>
    <x v="0"/>
    <x v="0"/>
    <x v="1"/>
    <x v="3"/>
    <x v="13"/>
  </r>
  <r>
    <x v="1"/>
    <n v="12"/>
    <x v="2"/>
    <x v="2"/>
    <x v="2"/>
    <n v="0"/>
    <n v="0"/>
    <n v="1"/>
    <x v="14"/>
    <x v="3"/>
    <x v="9"/>
    <x v="2"/>
    <x v="0"/>
    <x v="9"/>
  </r>
  <r>
    <x v="1"/>
    <n v="14"/>
    <x v="10"/>
    <x v="1"/>
    <x v="1"/>
    <n v="0"/>
    <n v="0"/>
    <n v="4"/>
    <x v="14"/>
    <x v="3"/>
    <x v="9"/>
    <x v="2"/>
    <x v="1"/>
    <x v="2"/>
  </r>
  <r>
    <x v="0"/>
    <n v="11"/>
    <x v="6"/>
    <x v="0"/>
    <x v="4"/>
    <n v="3"/>
    <n v="15000000"/>
    <n v="1"/>
    <x v="15"/>
    <x v="0"/>
    <x v="0"/>
    <x v="3"/>
    <x v="3"/>
    <x v="13"/>
  </r>
  <r>
    <x v="0"/>
    <n v="13"/>
    <x v="11"/>
    <x v="3"/>
    <x v="1"/>
    <n v="3"/>
    <n v="15000000"/>
    <n v="5"/>
    <x v="15"/>
    <x v="0"/>
    <x v="5"/>
    <x v="7"/>
    <x v="2"/>
    <x v="11"/>
  </r>
  <r>
    <x v="0"/>
    <n v="10"/>
    <x v="1"/>
    <x v="0"/>
    <x v="1"/>
    <n v="2"/>
    <n v="12000000"/>
    <n v="2"/>
    <x v="15"/>
    <x v="0"/>
    <x v="2"/>
    <x v="6"/>
    <x v="1"/>
    <x v="6"/>
  </r>
  <r>
    <x v="0"/>
    <n v="19"/>
    <x v="1"/>
    <x v="4"/>
    <x v="2"/>
    <n v="3"/>
    <n v="15000000"/>
    <n v="2"/>
    <x v="15"/>
    <x v="0"/>
    <x v="0"/>
    <x v="4"/>
    <x v="2"/>
    <x v="11"/>
  </r>
  <r>
    <x v="0"/>
    <n v="11"/>
    <x v="2"/>
    <x v="0"/>
    <x v="1"/>
    <n v="5"/>
    <n v="21000000"/>
    <n v="5"/>
    <x v="15"/>
    <x v="0"/>
    <x v="7"/>
    <x v="4"/>
    <x v="1"/>
    <x v="15"/>
  </r>
  <r>
    <x v="0"/>
    <n v="30"/>
    <x v="2"/>
    <x v="2"/>
    <x v="0"/>
    <n v="4"/>
    <n v="20000000"/>
    <n v="4"/>
    <x v="15"/>
    <x v="0"/>
    <x v="6"/>
    <x v="5"/>
    <x v="1"/>
    <x v="1"/>
  </r>
  <r>
    <x v="0"/>
    <n v="30"/>
    <x v="3"/>
    <x v="1"/>
    <x v="2"/>
    <n v="2"/>
    <n v="12000000"/>
    <n v="1"/>
    <x v="15"/>
    <x v="0"/>
    <x v="7"/>
    <x v="6"/>
    <x v="2"/>
    <x v="11"/>
  </r>
  <r>
    <x v="0"/>
    <n v="17"/>
    <x v="4"/>
    <x v="2"/>
    <x v="0"/>
    <n v="4"/>
    <n v="11000000"/>
    <n v="1"/>
    <x v="15"/>
    <x v="2"/>
    <x v="2"/>
    <x v="4"/>
    <x v="3"/>
    <x v="13"/>
  </r>
  <r>
    <x v="0"/>
    <n v="16"/>
    <x v="4"/>
    <x v="3"/>
    <x v="4"/>
    <n v="5"/>
    <n v="25000000"/>
    <n v="1"/>
    <x v="15"/>
    <x v="0"/>
    <x v="2"/>
    <x v="1"/>
    <x v="1"/>
    <x v="6"/>
  </r>
  <r>
    <x v="0"/>
    <n v="27"/>
    <x v="10"/>
    <x v="2"/>
    <x v="2"/>
    <n v="2"/>
    <n v="38000000"/>
    <n v="1"/>
    <x v="15"/>
    <x v="1"/>
    <x v="0"/>
    <x v="2"/>
    <x v="0"/>
    <x v="10"/>
  </r>
  <r>
    <x v="0"/>
    <n v="11"/>
    <x v="6"/>
    <x v="0"/>
    <x v="4"/>
    <n v="3"/>
    <n v="15000000"/>
    <n v="1"/>
    <x v="15"/>
    <x v="0"/>
    <x v="0"/>
    <x v="3"/>
    <x v="3"/>
    <x v="13"/>
  </r>
  <r>
    <x v="0"/>
    <n v="13"/>
    <x v="11"/>
    <x v="3"/>
    <x v="1"/>
    <n v="3"/>
    <n v="15000000"/>
    <n v="5"/>
    <x v="15"/>
    <x v="0"/>
    <x v="5"/>
    <x v="7"/>
    <x v="2"/>
    <x v="11"/>
  </r>
  <r>
    <x v="0"/>
    <n v="10"/>
    <x v="1"/>
    <x v="0"/>
    <x v="1"/>
    <n v="2"/>
    <n v="12000000"/>
    <n v="2"/>
    <x v="15"/>
    <x v="0"/>
    <x v="2"/>
    <x v="6"/>
    <x v="1"/>
    <x v="6"/>
  </r>
  <r>
    <x v="0"/>
    <n v="19"/>
    <x v="1"/>
    <x v="4"/>
    <x v="2"/>
    <n v="3"/>
    <n v="15000000"/>
    <n v="2"/>
    <x v="15"/>
    <x v="0"/>
    <x v="0"/>
    <x v="4"/>
    <x v="2"/>
    <x v="11"/>
  </r>
  <r>
    <x v="1"/>
    <n v="23"/>
    <x v="2"/>
    <x v="2"/>
    <x v="2"/>
    <n v="0"/>
    <n v="0"/>
    <n v="1"/>
    <x v="15"/>
    <x v="3"/>
    <x v="9"/>
    <x v="4"/>
    <x v="1"/>
    <x v="1"/>
  </r>
  <r>
    <x v="1"/>
    <n v="19"/>
    <x v="3"/>
    <x v="2"/>
    <x v="2"/>
    <n v="0"/>
    <n v="0"/>
    <n v="4"/>
    <x v="15"/>
    <x v="3"/>
    <x v="9"/>
    <x v="5"/>
    <x v="0"/>
    <x v="10"/>
  </r>
  <r>
    <x v="1"/>
    <n v="27"/>
    <x v="4"/>
    <x v="0"/>
    <x v="2"/>
    <n v="0"/>
    <n v="0"/>
    <n v="1"/>
    <x v="15"/>
    <x v="3"/>
    <x v="9"/>
    <x v="2"/>
    <x v="0"/>
    <x v="9"/>
  </r>
  <r>
    <x v="0"/>
    <n v="15"/>
    <x v="6"/>
    <x v="4"/>
    <x v="1"/>
    <n v="3"/>
    <n v="12000000"/>
    <n v="4"/>
    <x v="16"/>
    <x v="0"/>
    <x v="2"/>
    <x v="2"/>
    <x v="0"/>
    <x v="7"/>
  </r>
  <r>
    <x v="0"/>
    <n v="4"/>
    <x v="11"/>
    <x v="1"/>
    <x v="1"/>
    <n v="1"/>
    <n v="19000000"/>
    <n v="2"/>
    <x v="16"/>
    <x v="1"/>
    <x v="5"/>
    <x v="1"/>
    <x v="2"/>
    <x v="3"/>
  </r>
  <r>
    <x v="0"/>
    <n v="11"/>
    <x v="2"/>
    <x v="0"/>
    <x v="0"/>
    <n v="2"/>
    <n v="38000000"/>
    <n v="1"/>
    <x v="16"/>
    <x v="4"/>
    <x v="4"/>
    <x v="4"/>
    <x v="1"/>
    <x v="15"/>
  </r>
  <r>
    <x v="0"/>
    <n v="23"/>
    <x v="2"/>
    <x v="2"/>
    <x v="0"/>
    <n v="1"/>
    <n v="7000000"/>
    <n v="3"/>
    <x v="16"/>
    <x v="0"/>
    <x v="0"/>
    <x v="5"/>
    <x v="3"/>
    <x v="4"/>
  </r>
  <r>
    <x v="0"/>
    <n v="8"/>
    <x v="3"/>
    <x v="1"/>
    <x v="1"/>
    <n v="4"/>
    <n v="20000000"/>
    <n v="4"/>
    <x v="16"/>
    <x v="2"/>
    <x v="0"/>
    <x v="0"/>
    <x v="1"/>
    <x v="2"/>
  </r>
  <r>
    <x v="0"/>
    <n v="8"/>
    <x v="3"/>
    <x v="1"/>
    <x v="0"/>
    <n v="3"/>
    <n v="15000000"/>
    <n v="1"/>
    <x v="16"/>
    <x v="0"/>
    <x v="5"/>
    <x v="3"/>
    <x v="0"/>
    <x v="12"/>
  </r>
  <r>
    <x v="0"/>
    <n v="29"/>
    <x v="3"/>
    <x v="0"/>
    <x v="0"/>
    <n v="2"/>
    <n v="12000000"/>
    <n v="1"/>
    <x v="16"/>
    <x v="0"/>
    <x v="8"/>
    <x v="6"/>
    <x v="0"/>
    <x v="9"/>
  </r>
  <r>
    <x v="0"/>
    <n v="25"/>
    <x v="3"/>
    <x v="2"/>
    <x v="1"/>
    <n v="5"/>
    <n v="25000000"/>
    <n v="3"/>
    <x v="16"/>
    <x v="0"/>
    <x v="2"/>
    <x v="7"/>
    <x v="2"/>
    <x v="11"/>
  </r>
  <r>
    <x v="0"/>
    <n v="22"/>
    <x v="4"/>
    <x v="1"/>
    <x v="1"/>
    <n v="2"/>
    <n v="12000000"/>
    <n v="4"/>
    <x v="16"/>
    <x v="0"/>
    <x v="4"/>
    <x v="1"/>
    <x v="1"/>
    <x v="6"/>
  </r>
  <r>
    <x v="0"/>
    <n v="15"/>
    <x v="6"/>
    <x v="4"/>
    <x v="1"/>
    <n v="3"/>
    <n v="12000000"/>
    <n v="4"/>
    <x v="16"/>
    <x v="0"/>
    <x v="2"/>
    <x v="2"/>
    <x v="0"/>
    <x v="7"/>
  </r>
  <r>
    <x v="0"/>
    <n v="4"/>
    <x v="11"/>
    <x v="1"/>
    <x v="1"/>
    <n v="1"/>
    <n v="19000000"/>
    <n v="2"/>
    <x v="16"/>
    <x v="1"/>
    <x v="5"/>
    <x v="1"/>
    <x v="2"/>
    <x v="3"/>
  </r>
  <r>
    <x v="1"/>
    <n v="25"/>
    <x v="3"/>
    <x v="2"/>
    <x v="2"/>
    <n v="0"/>
    <n v="0"/>
    <n v="5"/>
    <x v="16"/>
    <x v="3"/>
    <x v="9"/>
    <x v="3"/>
    <x v="2"/>
    <x v="8"/>
  </r>
  <r>
    <x v="1"/>
    <n v="26"/>
    <x v="4"/>
    <x v="0"/>
    <x v="1"/>
    <n v="0"/>
    <n v="0"/>
    <n v="2"/>
    <x v="16"/>
    <x v="3"/>
    <x v="9"/>
    <x v="5"/>
    <x v="1"/>
    <x v="1"/>
  </r>
  <r>
    <x v="1"/>
    <n v="26"/>
    <x v="4"/>
    <x v="1"/>
    <x v="1"/>
    <n v="0"/>
    <n v="0"/>
    <n v="3"/>
    <x v="16"/>
    <x v="3"/>
    <x v="9"/>
    <x v="7"/>
    <x v="1"/>
    <x v="1"/>
  </r>
  <r>
    <x v="1"/>
    <n v="10"/>
    <x v="10"/>
    <x v="2"/>
    <x v="0"/>
    <n v="0"/>
    <n v="0"/>
    <n v="3"/>
    <x v="16"/>
    <x v="3"/>
    <x v="9"/>
    <x v="5"/>
    <x v="3"/>
    <x v="4"/>
  </r>
  <r>
    <x v="0"/>
    <n v="16"/>
    <x v="5"/>
    <x v="2"/>
    <x v="1"/>
    <n v="2"/>
    <n v="12000000"/>
    <n v="1"/>
    <x v="17"/>
    <x v="0"/>
    <x v="2"/>
    <x v="4"/>
    <x v="1"/>
    <x v="1"/>
  </r>
  <r>
    <x v="0"/>
    <n v="11"/>
    <x v="6"/>
    <x v="0"/>
    <x v="2"/>
    <n v="2"/>
    <n v="12000000"/>
    <n v="4"/>
    <x v="17"/>
    <x v="0"/>
    <x v="0"/>
    <x v="5"/>
    <x v="3"/>
    <x v="4"/>
  </r>
  <r>
    <x v="0"/>
    <n v="1"/>
    <x v="8"/>
    <x v="2"/>
    <x v="1"/>
    <n v="2"/>
    <n v="12000000"/>
    <n v="2"/>
    <x v="17"/>
    <x v="0"/>
    <x v="2"/>
    <x v="7"/>
    <x v="3"/>
    <x v="13"/>
  </r>
  <r>
    <x v="0"/>
    <n v="9"/>
    <x v="2"/>
    <x v="2"/>
    <x v="1"/>
    <n v="2"/>
    <n v="38000000"/>
    <n v="5"/>
    <x v="17"/>
    <x v="1"/>
    <x v="0"/>
    <x v="6"/>
    <x v="1"/>
    <x v="2"/>
  </r>
  <r>
    <x v="0"/>
    <n v="11"/>
    <x v="2"/>
    <x v="2"/>
    <x v="2"/>
    <n v="2"/>
    <n v="12000000"/>
    <n v="5"/>
    <x v="17"/>
    <x v="0"/>
    <x v="6"/>
    <x v="0"/>
    <x v="0"/>
    <x v="10"/>
  </r>
  <r>
    <x v="0"/>
    <n v="22"/>
    <x v="2"/>
    <x v="4"/>
    <x v="2"/>
    <n v="3"/>
    <n v="15000000"/>
    <n v="4"/>
    <x v="17"/>
    <x v="0"/>
    <x v="7"/>
    <x v="2"/>
    <x v="2"/>
    <x v="11"/>
  </r>
  <r>
    <x v="0"/>
    <n v="30"/>
    <x v="2"/>
    <x v="4"/>
    <x v="1"/>
    <n v="3"/>
    <n v="15000000"/>
    <n v="3"/>
    <x v="17"/>
    <x v="0"/>
    <x v="2"/>
    <x v="1"/>
    <x v="1"/>
    <x v="2"/>
  </r>
  <r>
    <x v="0"/>
    <n v="10"/>
    <x v="3"/>
    <x v="1"/>
    <x v="0"/>
    <n v="4"/>
    <n v="11000000"/>
    <n v="2"/>
    <x v="17"/>
    <x v="2"/>
    <x v="0"/>
    <x v="2"/>
    <x v="1"/>
    <x v="15"/>
  </r>
  <r>
    <x v="0"/>
    <n v="24"/>
    <x v="3"/>
    <x v="0"/>
    <x v="2"/>
    <n v="4"/>
    <n v="20000000"/>
    <n v="1"/>
    <x v="17"/>
    <x v="2"/>
    <x v="0"/>
    <x v="2"/>
    <x v="3"/>
    <x v="4"/>
  </r>
  <r>
    <x v="0"/>
    <n v="26"/>
    <x v="3"/>
    <x v="1"/>
    <x v="2"/>
    <n v="5"/>
    <n v="20000000"/>
    <n v="2"/>
    <x v="17"/>
    <x v="0"/>
    <x v="0"/>
    <x v="2"/>
    <x v="0"/>
    <x v="5"/>
  </r>
  <r>
    <x v="0"/>
    <n v="1"/>
    <x v="3"/>
    <x v="2"/>
    <x v="3"/>
    <n v="4"/>
    <n v="20000000"/>
    <n v="2"/>
    <x v="17"/>
    <x v="0"/>
    <x v="4"/>
    <x v="3"/>
    <x v="0"/>
    <x v="10"/>
  </r>
  <r>
    <x v="0"/>
    <n v="30"/>
    <x v="3"/>
    <x v="4"/>
    <x v="3"/>
    <n v="1"/>
    <n v="7000000"/>
    <n v="3"/>
    <x v="17"/>
    <x v="0"/>
    <x v="5"/>
    <x v="3"/>
    <x v="2"/>
    <x v="8"/>
  </r>
  <r>
    <x v="0"/>
    <n v="8"/>
    <x v="3"/>
    <x v="2"/>
    <x v="1"/>
    <n v="5"/>
    <n v="25000000"/>
    <n v="4"/>
    <x v="17"/>
    <x v="0"/>
    <x v="1"/>
    <x v="0"/>
    <x v="2"/>
    <x v="11"/>
  </r>
  <r>
    <x v="0"/>
    <n v="11"/>
    <x v="3"/>
    <x v="0"/>
    <x v="2"/>
    <n v="3"/>
    <n v="15000000"/>
    <n v="3"/>
    <x v="17"/>
    <x v="0"/>
    <x v="4"/>
    <x v="1"/>
    <x v="0"/>
    <x v="10"/>
  </r>
  <r>
    <x v="0"/>
    <n v="11"/>
    <x v="3"/>
    <x v="3"/>
    <x v="2"/>
    <n v="3"/>
    <n v="15000000"/>
    <n v="1"/>
    <x v="17"/>
    <x v="0"/>
    <x v="3"/>
    <x v="6"/>
    <x v="0"/>
    <x v="5"/>
  </r>
  <r>
    <x v="0"/>
    <n v="9"/>
    <x v="4"/>
    <x v="3"/>
    <x v="1"/>
    <n v="1"/>
    <n v="19000000"/>
    <n v="5"/>
    <x v="17"/>
    <x v="1"/>
    <x v="2"/>
    <x v="7"/>
    <x v="2"/>
    <x v="8"/>
  </r>
  <r>
    <x v="0"/>
    <n v="22"/>
    <x v="4"/>
    <x v="2"/>
    <x v="2"/>
    <n v="1"/>
    <n v="19000000"/>
    <n v="1"/>
    <x v="17"/>
    <x v="1"/>
    <x v="8"/>
    <x v="7"/>
    <x v="1"/>
    <x v="2"/>
  </r>
  <r>
    <x v="0"/>
    <n v="12"/>
    <x v="4"/>
    <x v="1"/>
    <x v="2"/>
    <n v="4"/>
    <n v="20000000"/>
    <n v="2"/>
    <x v="17"/>
    <x v="0"/>
    <x v="2"/>
    <x v="3"/>
    <x v="0"/>
    <x v="7"/>
  </r>
  <r>
    <x v="0"/>
    <n v="22"/>
    <x v="4"/>
    <x v="2"/>
    <x v="2"/>
    <n v="3"/>
    <n v="15000000"/>
    <n v="1"/>
    <x v="17"/>
    <x v="0"/>
    <x v="0"/>
    <x v="6"/>
    <x v="0"/>
    <x v="10"/>
  </r>
  <r>
    <x v="0"/>
    <n v="16"/>
    <x v="5"/>
    <x v="2"/>
    <x v="1"/>
    <n v="2"/>
    <n v="12000000"/>
    <n v="1"/>
    <x v="17"/>
    <x v="0"/>
    <x v="2"/>
    <x v="4"/>
    <x v="1"/>
    <x v="1"/>
  </r>
  <r>
    <x v="0"/>
    <n v="11"/>
    <x v="6"/>
    <x v="0"/>
    <x v="2"/>
    <n v="2"/>
    <n v="12000000"/>
    <n v="4"/>
    <x v="17"/>
    <x v="0"/>
    <x v="0"/>
    <x v="5"/>
    <x v="3"/>
    <x v="4"/>
  </r>
  <r>
    <x v="0"/>
    <n v="1"/>
    <x v="8"/>
    <x v="2"/>
    <x v="1"/>
    <n v="2"/>
    <n v="12000000"/>
    <n v="2"/>
    <x v="17"/>
    <x v="0"/>
    <x v="2"/>
    <x v="7"/>
    <x v="3"/>
    <x v="13"/>
  </r>
  <r>
    <x v="1"/>
    <n v="15"/>
    <x v="7"/>
    <x v="3"/>
    <x v="0"/>
    <n v="0"/>
    <n v="0"/>
    <n v="2"/>
    <x v="17"/>
    <x v="3"/>
    <x v="9"/>
    <x v="5"/>
    <x v="1"/>
    <x v="1"/>
  </r>
  <r>
    <x v="1"/>
    <n v="11"/>
    <x v="8"/>
    <x v="0"/>
    <x v="2"/>
    <n v="0"/>
    <n v="0"/>
    <n v="5"/>
    <x v="17"/>
    <x v="3"/>
    <x v="9"/>
    <x v="3"/>
    <x v="3"/>
    <x v="13"/>
  </r>
  <r>
    <x v="1"/>
    <n v="14"/>
    <x v="1"/>
    <x v="1"/>
    <x v="2"/>
    <n v="0"/>
    <n v="0"/>
    <n v="4"/>
    <x v="17"/>
    <x v="3"/>
    <x v="9"/>
    <x v="5"/>
    <x v="0"/>
    <x v="5"/>
  </r>
  <r>
    <x v="1"/>
    <n v="24"/>
    <x v="2"/>
    <x v="5"/>
    <x v="2"/>
    <n v="0"/>
    <n v="0"/>
    <n v="3"/>
    <x v="17"/>
    <x v="3"/>
    <x v="9"/>
    <x v="0"/>
    <x v="0"/>
    <x v="10"/>
  </r>
  <r>
    <x v="1"/>
    <n v="1"/>
    <x v="3"/>
    <x v="0"/>
    <x v="2"/>
    <n v="0"/>
    <n v="0"/>
    <n v="1"/>
    <x v="17"/>
    <x v="3"/>
    <x v="9"/>
    <x v="5"/>
    <x v="1"/>
    <x v="6"/>
  </r>
  <r>
    <x v="1"/>
    <n v="19"/>
    <x v="10"/>
    <x v="2"/>
    <x v="2"/>
    <n v="0"/>
    <n v="0"/>
    <n v="2"/>
    <x v="17"/>
    <x v="3"/>
    <x v="9"/>
    <x v="2"/>
    <x v="3"/>
    <x v="13"/>
  </r>
  <r>
    <x v="1"/>
    <n v="15"/>
    <x v="7"/>
    <x v="3"/>
    <x v="0"/>
    <n v="0"/>
    <n v="0"/>
    <n v="2"/>
    <x v="17"/>
    <x v="3"/>
    <x v="9"/>
    <x v="5"/>
    <x v="1"/>
    <x v="1"/>
  </r>
  <r>
    <x v="1"/>
    <n v="11"/>
    <x v="8"/>
    <x v="0"/>
    <x v="2"/>
    <n v="0"/>
    <n v="0"/>
    <n v="5"/>
    <x v="17"/>
    <x v="3"/>
    <x v="9"/>
    <x v="3"/>
    <x v="3"/>
    <x v="13"/>
  </r>
  <r>
    <x v="0"/>
    <n v="19"/>
    <x v="1"/>
    <x v="1"/>
    <x v="3"/>
    <n v="1"/>
    <n v="7000000"/>
    <n v="5"/>
    <x v="18"/>
    <x v="0"/>
    <x v="1"/>
    <x v="6"/>
    <x v="0"/>
    <x v="7"/>
  </r>
  <r>
    <x v="0"/>
    <n v="5"/>
    <x v="2"/>
    <x v="2"/>
    <x v="2"/>
    <n v="4"/>
    <n v="15000000"/>
    <n v="3"/>
    <x v="18"/>
    <x v="0"/>
    <x v="0"/>
    <x v="3"/>
    <x v="3"/>
    <x v="13"/>
  </r>
  <r>
    <x v="0"/>
    <n v="11"/>
    <x v="3"/>
    <x v="0"/>
    <x v="3"/>
    <n v="2"/>
    <n v="38000000"/>
    <n v="1"/>
    <x v="18"/>
    <x v="1"/>
    <x v="0"/>
    <x v="4"/>
    <x v="0"/>
    <x v="7"/>
  </r>
  <r>
    <x v="0"/>
    <n v="1"/>
    <x v="3"/>
    <x v="4"/>
    <x v="0"/>
    <n v="3"/>
    <n v="15000000"/>
    <n v="1"/>
    <x v="18"/>
    <x v="0"/>
    <x v="4"/>
    <x v="2"/>
    <x v="3"/>
    <x v="4"/>
  </r>
  <r>
    <x v="0"/>
    <n v="21"/>
    <x v="3"/>
    <x v="1"/>
    <x v="0"/>
    <n v="5"/>
    <n v="20000000"/>
    <n v="5"/>
    <x v="18"/>
    <x v="0"/>
    <x v="7"/>
    <x v="0"/>
    <x v="1"/>
    <x v="2"/>
  </r>
  <r>
    <x v="0"/>
    <n v="27"/>
    <x v="4"/>
    <x v="3"/>
    <x v="2"/>
    <n v="3"/>
    <n v="11000000"/>
    <n v="3"/>
    <x v="18"/>
    <x v="0"/>
    <x v="7"/>
    <x v="6"/>
    <x v="2"/>
    <x v="3"/>
  </r>
  <r>
    <x v="0"/>
    <n v="28"/>
    <x v="4"/>
    <x v="3"/>
    <x v="1"/>
    <n v="2"/>
    <n v="12000000"/>
    <n v="3"/>
    <x v="18"/>
    <x v="0"/>
    <x v="4"/>
    <x v="7"/>
    <x v="0"/>
    <x v="9"/>
  </r>
  <r>
    <x v="0"/>
    <n v="11"/>
    <x v="10"/>
    <x v="3"/>
    <x v="1"/>
    <n v="1"/>
    <n v="19000000"/>
    <n v="1"/>
    <x v="18"/>
    <x v="1"/>
    <x v="2"/>
    <x v="2"/>
    <x v="0"/>
    <x v="12"/>
  </r>
  <r>
    <x v="0"/>
    <n v="25"/>
    <x v="10"/>
    <x v="0"/>
    <x v="1"/>
    <n v="2"/>
    <n v="12000000"/>
    <n v="1"/>
    <x v="18"/>
    <x v="0"/>
    <x v="7"/>
    <x v="5"/>
    <x v="2"/>
    <x v="8"/>
  </r>
  <r>
    <x v="0"/>
    <n v="23"/>
    <x v="10"/>
    <x v="0"/>
    <x v="0"/>
    <n v="2"/>
    <n v="12000000"/>
    <n v="1"/>
    <x v="18"/>
    <x v="0"/>
    <x v="8"/>
    <x v="6"/>
    <x v="1"/>
    <x v="1"/>
  </r>
  <r>
    <x v="0"/>
    <n v="19"/>
    <x v="1"/>
    <x v="1"/>
    <x v="3"/>
    <n v="1"/>
    <n v="7000000"/>
    <n v="5"/>
    <x v="18"/>
    <x v="0"/>
    <x v="1"/>
    <x v="6"/>
    <x v="0"/>
    <x v="7"/>
  </r>
  <r>
    <x v="1"/>
    <n v="11"/>
    <x v="5"/>
    <x v="3"/>
    <x v="1"/>
    <n v="0"/>
    <n v="0"/>
    <n v="4"/>
    <x v="18"/>
    <x v="3"/>
    <x v="9"/>
    <x v="2"/>
    <x v="2"/>
    <x v="11"/>
  </r>
  <r>
    <x v="1"/>
    <n v="19"/>
    <x v="2"/>
    <x v="0"/>
    <x v="2"/>
    <n v="0"/>
    <n v="0"/>
    <n v="6"/>
    <x v="18"/>
    <x v="3"/>
    <x v="9"/>
    <x v="2"/>
    <x v="1"/>
    <x v="14"/>
  </r>
  <r>
    <x v="1"/>
    <n v="18"/>
    <x v="4"/>
    <x v="5"/>
    <x v="2"/>
    <n v="0"/>
    <n v="0"/>
    <n v="4"/>
    <x v="18"/>
    <x v="3"/>
    <x v="9"/>
    <x v="7"/>
    <x v="3"/>
    <x v="13"/>
  </r>
  <r>
    <x v="1"/>
    <n v="11"/>
    <x v="5"/>
    <x v="3"/>
    <x v="1"/>
    <n v="0"/>
    <n v="0"/>
    <n v="4"/>
    <x v="18"/>
    <x v="3"/>
    <x v="9"/>
    <x v="2"/>
    <x v="2"/>
    <x v="11"/>
  </r>
  <r>
    <x v="0"/>
    <n v="13"/>
    <x v="5"/>
    <x v="4"/>
    <x v="2"/>
    <n v="2"/>
    <n v="12000000"/>
    <n v="1"/>
    <x v="19"/>
    <x v="0"/>
    <x v="7"/>
    <x v="2"/>
    <x v="1"/>
    <x v="1"/>
  </r>
  <r>
    <x v="0"/>
    <n v="1"/>
    <x v="8"/>
    <x v="4"/>
    <x v="1"/>
    <n v="4"/>
    <n v="20000000"/>
    <n v="4"/>
    <x v="19"/>
    <x v="2"/>
    <x v="8"/>
    <x v="5"/>
    <x v="0"/>
    <x v="10"/>
  </r>
  <r>
    <x v="0"/>
    <n v="12"/>
    <x v="2"/>
    <x v="4"/>
    <x v="0"/>
    <n v="2"/>
    <n v="10000000"/>
    <n v="5"/>
    <x v="19"/>
    <x v="0"/>
    <x v="3"/>
    <x v="7"/>
    <x v="3"/>
    <x v="13"/>
  </r>
  <r>
    <x v="0"/>
    <n v="13"/>
    <x v="3"/>
    <x v="0"/>
    <x v="1"/>
    <n v="1"/>
    <n v="19000000"/>
    <n v="4"/>
    <x v="19"/>
    <x v="1"/>
    <x v="7"/>
    <x v="3"/>
    <x v="1"/>
    <x v="2"/>
  </r>
  <r>
    <x v="0"/>
    <n v="8"/>
    <x v="3"/>
    <x v="4"/>
    <x v="1"/>
    <n v="3"/>
    <n v="15000000"/>
    <n v="3"/>
    <x v="19"/>
    <x v="0"/>
    <x v="0"/>
    <x v="4"/>
    <x v="0"/>
    <x v="5"/>
  </r>
  <r>
    <x v="0"/>
    <n v="17"/>
    <x v="4"/>
    <x v="0"/>
    <x v="2"/>
    <n v="2"/>
    <n v="12000000"/>
    <n v="3"/>
    <x v="19"/>
    <x v="0"/>
    <x v="2"/>
    <x v="4"/>
    <x v="3"/>
    <x v="13"/>
  </r>
  <r>
    <x v="0"/>
    <n v="12"/>
    <x v="4"/>
    <x v="1"/>
    <x v="2"/>
    <n v="3"/>
    <n v="15000000"/>
    <n v="1"/>
    <x v="19"/>
    <x v="0"/>
    <x v="4"/>
    <x v="6"/>
    <x v="1"/>
    <x v="6"/>
  </r>
  <r>
    <x v="0"/>
    <n v="16"/>
    <x v="10"/>
    <x v="5"/>
    <x v="1"/>
    <n v="5"/>
    <n v="25000000"/>
    <n v="2"/>
    <x v="19"/>
    <x v="0"/>
    <x v="0"/>
    <x v="1"/>
    <x v="2"/>
    <x v="11"/>
  </r>
  <r>
    <x v="0"/>
    <n v="13"/>
    <x v="5"/>
    <x v="4"/>
    <x v="2"/>
    <n v="2"/>
    <n v="12000000"/>
    <n v="1"/>
    <x v="19"/>
    <x v="0"/>
    <x v="7"/>
    <x v="2"/>
    <x v="1"/>
    <x v="1"/>
  </r>
  <r>
    <x v="0"/>
    <n v="1"/>
    <x v="8"/>
    <x v="4"/>
    <x v="1"/>
    <n v="4"/>
    <n v="20000000"/>
    <n v="4"/>
    <x v="19"/>
    <x v="2"/>
    <x v="8"/>
    <x v="5"/>
    <x v="0"/>
    <x v="10"/>
  </r>
  <r>
    <x v="1"/>
    <n v="12"/>
    <x v="9"/>
    <x v="0"/>
    <x v="2"/>
    <n v="0"/>
    <n v="0"/>
    <n v="2"/>
    <x v="19"/>
    <x v="3"/>
    <x v="9"/>
    <x v="0"/>
    <x v="2"/>
    <x v="3"/>
  </r>
  <r>
    <x v="1"/>
    <n v="6"/>
    <x v="2"/>
    <x v="0"/>
    <x v="1"/>
    <n v="0"/>
    <n v="0"/>
    <n v="1"/>
    <x v="19"/>
    <x v="3"/>
    <x v="9"/>
    <x v="3"/>
    <x v="1"/>
    <x v="14"/>
  </r>
  <r>
    <x v="1"/>
    <n v="17"/>
    <x v="2"/>
    <x v="0"/>
    <x v="2"/>
    <n v="0"/>
    <n v="0"/>
    <n v="4"/>
    <x v="19"/>
    <x v="3"/>
    <x v="9"/>
    <x v="0"/>
    <x v="0"/>
    <x v="12"/>
  </r>
  <r>
    <x v="1"/>
    <n v="11"/>
    <x v="4"/>
    <x v="4"/>
    <x v="0"/>
    <n v="0"/>
    <n v="0"/>
    <n v="2"/>
    <x v="19"/>
    <x v="3"/>
    <x v="9"/>
    <x v="6"/>
    <x v="0"/>
    <x v="9"/>
  </r>
  <r>
    <x v="1"/>
    <n v="12"/>
    <x v="9"/>
    <x v="0"/>
    <x v="2"/>
    <n v="0"/>
    <n v="0"/>
    <n v="2"/>
    <x v="19"/>
    <x v="3"/>
    <x v="9"/>
    <x v="0"/>
    <x v="2"/>
    <x v="3"/>
  </r>
  <r>
    <x v="0"/>
    <n v="18"/>
    <x v="6"/>
    <x v="1"/>
    <x v="2"/>
    <n v="5"/>
    <n v="20000000"/>
    <n v="1"/>
    <x v="20"/>
    <x v="0"/>
    <x v="8"/>
    <x v="7"/>
    <x v="2"/>
    <x v="3"/>
  </r>
  <r>
    <x v="0"/>
    <n v="11"/>
    <x v="3"/>
    <x v="0"/>
    <x v="1"/>
    <n v="2"/>
    <n v="38000000"/>
    <n v="2"/>
    <x v="20"/>
    <x v="1"/>
    <x v="1"/>
    <x v="5"/>
    <x v="3"/>
    <x v="13"/>
  </r>
  <r>
    <x v="0"/>
    <n v="23"/>
    <x v="3"/>
    <x v="0"/>
    <x v="0"/>
    <n v="1"/>
    <n v="19000000"/>
    <n v="2"/>
    <x v="20"/>
    <x v="1"/>
    <x v="7"/>
    <x v="0"/>
    <x v="0"/>
    <x v="5"/>
  </r>
  <r>
    <x v="0"/>
    <n v="28"/>
    <x v="3"/>
    <x v="4"/>
    <x v="2"/>
    <n v="1"/>
    <n v="7000000"/>
    <n v="4"/>
    <x v="20"/>
    <x v="0"/>
    <x v="4"/>
    <x v="5"/>
    <x v="0"/>
    <x v="9"/>
  </r>
  <r>
    <x v="0"/>
    <n v="30"/>
    <x v="3"/>
    <x v="0"/>
    <x v="1"/>
    <n v="3"/>
    <n v="12000000"/>
    <n v="1"/>
    <x v="20"/>
    <x v="0"/>
    <x v="0"/>
    <x v="6"/>
    <x v="0"/>
    <x v="5"/>
  </r>
  <r>
    <x v="0"/>
    <n v="22"/>
    <x v="4"/>
    <x v="2"/>
    <x v="2"/>
    <n v="4"/>
    <n v="20000000"/>
    <n v="2"/>
    <x v="20"/>
    <x v="2"/>
    <x v="0"/>
    <x v="2"/>
    <x v="1"/>
    <x v="2"/>
  </r>
  <r>
    <x v="0"/>
    <n v="1"/>
    <x v="4"/>
    <x v="2"/>
    <x v="0"/>
    <n v="5"/>
    <n v="25000000"/>
    <n v="2"/>
    <x v="20"/>
    <x v="0"/>
    <x v="2"/>
    <x v="4"/>
    <x v="2"/>
    <x v="11"/>
  </r>
  <r>
    <x v="0"/>
    <n v="24"/>
    <x v="10"/>
    <x v="5"/>
    <x v="1"/>
    <n v="3"/>
    <n v="11000000"/>
    <n v="4"/>
    <x v="20"/>
    <x v="0"/>
    <x v="7"/>
    <x v="3"/>
    <x v="0"/>
    <x v="7"/>
  </r>
  <r>
    <x v="0"/>
    <n v="18"/>
    <x v="6"/>
    <x v="1"/>
    <x v="2"/>
    <n v="5"/>
    <n v="20000000"/>
    <n v="1"/>
    <x v="20"/>
    <x v="0"/>
    <x v="8"/>
    <x v="7"/>
    <x v="2"/>
    <x v="3"/>
  </r>
  <r>
    <x v="1"/>
    <n v="3"/>
    <x v="5"/>
    <x v="2"/>
    <x v="1"/>
    <n v="0"/>
    <n v="0"/>
    <n v="1"/>
    <x v="20"/>
    <x v="3"/>
    <x v="9"/>
    <x v="1"/>
    <x v="0"/>
    <x v="7"/>
  </r>
  <r>
    <x v="1"/>
    <n v="22"/>
    <x v="2"/>
    <x v="3"/>
    <x v="4"/>
    <n v="0"/>
    <n v="0"/>
    <n v="6"/>
    <x v="20"/>
    <x v="3"/>
    <x v="9"/>
    <x v="2"/>
    <x v="0"/>
    <x v="7"/>
  </r>
  <r>
    <x v="1"/>
    <n v="5"/>
    <x v="3"/>
    <x v="3"/>
    <x v="1"/>
    <n v="0"/>
    <n v="0"/>
    <n v="3"/>
    <x v="20"/>
    <x v="3"/>
    <x v="9"/>
    <x v="2"/>
    <x v="1"/>
    <x v="15"/>
  </r>
  <r>
    <x v="1"/>
    <n v="20"/>
    <x v="4"/>
    <x v="2"/>
    <x v="3"/>
    <n v="0"/>
    <n v="0"/>
    <n v="3"/>
    <x v="20"/>
    <x v="3"/>
    <x v="9"/>
    <x v="0"/>
    <x v="1"/>
    <x v="6"/>
  </r>
  <r>
    <x v="1"/>
    <n v="29"/>
    <x v="4"/>
    <x v="2"/>
    <x v="1"/>
    <n v="0"/>
    <n v="0"/>
    <n v="2"/>
    <x v="20"/>
    <x v="3"/>
    <x v="9"/>
    <x v="6"/>
    <x v="3"/>
    <x v="13"/>
  </r>
  <r>
    <x v="1"/>
    <n v="3"/>
    <x v="5"/>
    <x v="2"/>
    <x v="1"/>
    <n v="0"/>
    <n v="0"/>
    <n v="1"/>
    <x v="20"/>
    <x v="3"/>
    <x v="9"/>
    <x v="1"/>
    <x v="0"/>
    <x v="7"/>
  </r>
  <r>
    <x v="0"/>
    <n v="1"/>
    <x v="8"/>
    <x v="5"/>
    <x v="2"/>
    <n v="2"/>
    <n v="12000000"/>
    <n v="3"/>
    <x v="21"/>
    <x v="0"/>
    <x v="0"/>
    <x v="3"/>
    <x v="1"/>
    <x v="1"/>
  </r>
  <r>
    <x v="0"/>
    <n v="17"/>
    <x v="1"/>
    <x v="5"/>
    <x v="2"/>
    <n v="2"/>
    <n v="12000000"/>
    <n v="4"/>
    <x v="21"/>
    <x v="0"/>
    <x v="2"/>
    <x v="5"/>
    <x v="2"/>
    <x v="8"/>
  </r>
  <r>
    <x v="0"/>
    <n v="9"/>
    <x v="2"/>
    <x v="3"/>
    <x v="2"/>
    <n v="5"/>
    <n v="25000000"/>
    <n v="2"/>
    <x v="21"/>
    <x v="0"/>
    <x v="3"/>
    <x v="3"/>
    <x v="0"/>
    <x v="10"/>
  </r>
  <r>
    <x v="0"/>
    <n v="29"/>
    <x v="2"/>
    <x v="0"/>
    <x v="3"/>
    <n v="1"/>
    <n v="7000000"/>
    <n v="4"/>
    <x v="21"/>
    <x v="0"/>
    <x v="2"/>
    <x v="6"/>
    <x v="2"/>
    <x v="3"/>
  </r>
  <r>
    <x v="0"/>
    <n v="11"/>
    <x v="3"/>
    <x v="2"/>
    <x v="2"/>
    <n v="2"/>
    <n v="38000000"/>
    <n v="3"/>
    <x v="21"/>
    <x v="1"/>
    <x v="4"/>
    <x v="5"/>
    <x v="0"/>
    <x v="5"/>
  </r>
  <r>
    <x v="0"/>
    <n v="17"/>
    <x v="3"/>
    <x v="1"/>
    <x v="0"/>
    <n v="1"/>
    <n v="19000000"/>
    <n v="2"/>
    <x v="21"/>
    <x v="1"/>
    <x v="1"/>
    <x v="1"/>
    <x v="1"/>
    <x v="1"/>
  </r>
  <r>
    <x v="0"/>
    <n v="4"/>
    <x v="3"/>
    <x v="0"/>
    <x v="2"/>
    <n v="4"/>
    <n v="15000000"/>
    <n v="5"/>
    <x v="21"/>
    <x v="0"/>
    <x v="2"/>
    <x v="4"/>
    <x v="0"/>
    <x v="12"/>
  </r>
  <r>
    <x v="0"/>
    <n v="1"/>
    <x v="3"/>
    <x v="3"/>
    <x v="0"/>
    <n v="3"/>
    <n v="15000000"/>
    <n v="5"/>
    <x v="21"/>
    <x v="0"/>
    <x v="2"/>
    <x v="0"/>
    <x v="0"/>
    <x v="7"/>
  </r>
  <r>
    <x v="0"/>
    <n v="11"/>
    <x v="4"/>
    <x v="0"/>
    <x v="2"/>
    <n v="3"/>
    <n v="11000000"/>
    <n v="1"/>
    <x v="21"/>
    <x v="0"/>
    <x v="0"/>
    <x v="3"/>
    <x v="1"/>
    <x v="1"/>
  </r>
  <r>
    <x v="0"/>
    <n v="4"/>
    <x v="4"/>
    <x v="0"/>
    <x v="1"/>
    <n v="2"/>
    <n v="12000000"/>
    <n v="1"/>
    <x v="21"/>
    <x v="0"/>
    <x v="1"/>
    <x v="5"/>
    <x v="3"/>
    <x v="4"/>
  </r>
  <r>
    <x v="0"/>
    <n v="1"/>
    <x v="8"/>
    <x v="5"/>
    <x v="2"/>
    <n v="2"/>
    <n v="12000000"/>
    <n v="3"/>
    <x v="21"/>
    <x v="0"/>
    <x v="0"/>
    <x v="3"/>
    <x v="1"/>
    <x v="1"/>
  </r>
  <r>
    <x v="0"/>
    <n v="17"/>
    <x v="1"/>
    <x v="5"/>
    <x v="2"/>
    <n v="2"/>
    <n v="12000000"/>
    <n v="4"/>
    <x v="21"/>
    <x v="0"/>
    <x v="2"/>
    <x v="5"/>
    <x v="2"/>
    <x v="8"/>
  </r>
  <r>
    <x v="1"/>
    <n v="11"/>
    <x v="1"/>
    <x v="0"/>
    <x v="0"/>
    <n v="0"/>
    <n v="0"/>
    <n v="1"/>
    <x v="21"/>
    <x v="3"/>
    <x v="9"/>
    <x v="0"/>
    <x v="1"/>
    <x v="14"/>
  </r>
  <r>
    <x v="1"/>
    <n v="12"/>
    <x v="1"/>
    <x v="4"/>
    <x v="2"/>
    <n v="0"/>
    <n v="0"/>
    <n v="1"/>
    <x v="21"/>
    <x v="3"/>
    <x v="9"/>
    <x v="2"/>
    <x v="1"/>
    <x v="1"/>
  </r>
  <r>
    <x v="1"/>
    <n v="25"/>
    <x v="3"/>
    <x v="4"/>
    <x v="1"/>
    <n v="0"/>
    <n v="0"/>
    <n v="1"/>
    <x v="21"/>
    <x v="3"/>
    <x v="9"/>
    <x v="7"/>
    <x v="0"/>
    <x v="5"/>
  </r>
  <r>
    <x v="0"/>
    <n v="8"/>
    <x v="5"/>
    <x v="2"/>
    <x v="0"/>
    <n v="3"/>
    <n v="15000000"/>
    <n v="5"/>
    <x v="22"/>
    <x v="0"/>
    <x v="7"/>
    <x v="1"/>
    <x v="0"/>
    <x v="7"/>
  </r>
  <r>
    <x v="0"/>
    <n v="12"/>
    <x v="9"/>
    <x v="2"/>
    <x v="0"/>
    <n v="5"/>
    <n v="25000000"/>
    <n v="1"/>
    <x v="22"/>
    <x v="0"/>
    <x v="8"/>
    <x v="5"/>
    <x v="1"/>
    <x v="6"/>
  </r>
  <r>
    <x v="0"/>
    <n v="30"/>
    <x v="2"/>
    <x v="2"/>
    <x v="2"/>
    <n v="4"/>
    <n v="20000000"/>
    <n v="3"/>
    <x v="22"/>
    <x v="0"/>
    <x v="0"/>
    <x v="4"/>
    <x v="2"/>
    <x v="3"/>
  </r>
  <r>
    <x v="0"/>
    <n v="18"/>
    <x v="4"/>
    <x v="4"/>
    <x v="0"/>
    <n v="4"/>
    <n v="11000000"/>
    <n v="1"/>
    <x v="22"/>
    <x v="2"/>
    <x v="4"/>
    <x v="6"/>
    <x v="1"/>
    <x v="6"/>
  </r>
  <r>
    <x v="0"/>
    <n v="3"/>
    <x v="4"/>
    <x v="1"/>
    <x v="2"/>
    <n v="2"/>
    <n v="12000000"/>
    <n v="4"/>
    <x v="22"/>
    <x v="0"/>
    <x v="3"/>
    <x v="4"/>
    <x v="0"/>
    <x v="9"/>
  </r>
  <r>
    <x v="0"/>
    <n v="7"/>
    <x v="4"/>
    <x v="1"/>
    <x v="2"/>
    <n v="3"/>
    <n v="15000000"/>
    <n v="5"/>
    <x v="22"/>
    <x v="0"/>
    <x v="7"/>
    <x v="3"/>
    <x v="1"/>
    <x v="2"/>
  </r>
  <r>
    <x v="0"/>
    <n v="19"/>
    <x v="4"/>
    <x v="4"/>
    <x v="1"/>
    <n v="3"/>
    <n v="15000000"/>
    <n v="3"/>
    <x v="22"/>
    <x v="0"/>
    <x v="2"/>
    <x v="2"/>
    <x v="0"/>
    <x v="5"/>
  </r>
  <r>
    <x v="0"/>
    <n v="13"/>
    <x v="10"/>
    <x v="0"/>
    <x v="3"/>
    <n v="2"/>
    <n v="38000000"/>
    <n v="2"/>
    <x v="22"/>
    <x v="1"/>
    <x v="4"/>
    <x v="0"/>
    <x v="3"/>
    <x v="13"/>
  </r>
  <r>
    <x v="0"/>
    <n v="14"/>
    <x v="10"/>
    <x v="1"/>
    <x v="0"/>
    <n v="2"/>
    <n v="12000000"/>
    <n v="2"/>
    <x v="22"/>
    <x v="0"/>
    <x v="1"/>
    <x v="5"/>
    <x v="1"/>
    <x v="2"/>
  </r>
  <r>
    <x v="0"/>
    <n v="8"/>
    <x v="5"/>
    <x v="2"/>
    <x v="0"/>
    <n v="3"/>
    <n v="15000000"/>
    <n v="5"/>
    <x v="22"/>
    <x v="0"/>
    <x v="7"/>
    <x v="1"/>
    <x v="0"/>
    <x v="7"/>
  </r>
  <r>
    <x v="0"/>
    <n v="12"/>
    <x v="9"/>
    <x v="2"/>
    <x v="0"/>
    <n v="5"/>
    <n v="25000000"/>
    <n v="1"/>
    <x v="22"/>
    <x v="0"/>
    <x v="8"/>
    <x v="5"/>
    <x v="1"/>
    <x v="6"/>
  </r>
  <r>
    <x v="1"/>
    <n v="29"/>
    <x v="8"/>
    <x v="1"/>
    <x v="0"/>
    <n v="0"/>
    <n v="0"/>
    <n v="2"/>
    <x v="22"/>
    <x v="3"/>
    <x v="9"/>
    <x v="3"/>
    <x v="2"/>
    <x v="8"/>
  </r>
  <r>
    <x v="1"/>
    <n v="5"/>
    <x v="3"/>
    <x v="2"/>
    <x v="0"/>
    <n v="0"/>
    <n v="0"/>
    <n v="5"/>
    <x v="22"/>
    <x v="3"/>
    <x v="9"/>
    <x v="6"/>
    <x v="0"/>
    <x v="5"/>
  </r>
  <r>
    <x v="1"/>
    <n v="10"/>
    <x v="10"/>
    <x v="0"/>
    <x v="3"/>
    <n v="0"/>
    <n v="0"/>
    <n v="3"/>
    <x v="22"/>
    <x v="3"/>
    <x v="9"/>
    <x v="1"/>
    <x v="0"/>
    <x v="0"/>
  </r>
  <r>
    <x v="1"/>
    <n v="5"/>
    <x v="10"/>
    <x v="1"/>
    <x v="2"/>
    <n v="0"/>
    <n v="0"/>
    <n v="5"/>
    <x v="22"/>
    <x v="3"/>
    <x v="9"/>
    <x v="7"/>
    <x v="1"/>
    <x v="15"/>
  </r>
  <r>
    <x v="1"/>
    <n v="29"/>
    <x v="8"/>
    <x v="1"/>
    <x v="0"/>
    <n v="0"/>
    <n v="0"/>
    <n v="2"/>
    <x v="22"/>
    <x v="3"/>
    <x v="9"/>
    <x v="3"/>
    <x v="2"/>
    <x v="8"/>
  </r>
  <r>
    <x v="0"/>
    <n v="18"/>
    <x v="9"/>
    <x v="0"/>
    <x v="0"/>
    <n v="5"/>
    <n v="25000000"/>
    <n v="5"/>
    <x v="23"/>
    <x v="0"/>
    <x v="6"/>
    <x v="3"/>
    <x v="0"/>
    <x v="10"/>
  </r>
  <r>
    <x v="0"/>
    <n v="12"/>
    <x v="1"/>
    <x v="3"/>
    <x v="0"/>
    <n v="3"/>
    <n v="15000000"/>
    <n v="4"/>
    <x v="23"/>
    <x v="0"/>
    <x v="5"/>
    <x v="1"/>
    <x v="2"/>
    <x v="3"/>
  </r>
  <r>
    <x v="0"/>
    <n v="30"/>
    <x v="2"/>
    <x v="5"/>
    <x v="2"/>
    <n v="4"/>
    <n v="20000000"/>
    <n v="5"/>
    <x v="23"/>
    <x v="2"/>
    <x v="0"/>
    <x v="6"/>
    <x v="3"/>
    <x v="4"/>
  </r>
  <r>
    <x v="0"/>
    <n v="16"/>
    <x v="2"/>
    <x v="5"/>
    <x v="2"/>
    <n v="3"/>
    <n v="12000000"/>
    <n v="2"/>
    <x v="23"/>
    <x v="0"/>
    <x v="2"/>
    <x v="4"/>
    <x v="3"/>
    <x v="4"/>
  </r>
  <r>
    <x v="0"/>
    <n v="28"/>
    <x v="2"/>
    <x v="3"/>
    <x v="0"/>
    <n v="2"/>
    <n v="12000000"/>
    <n v="2"/>
    <x v="23"/>
    <x v="0"/>
    <x v="3"/>
    <x v="3"/>
    <x v="0"/>
    <x v="7"/>
  </r>
  <r>
    <x v="0"/>
    <n v="7"/>
    <x v="3"/>
    <x v="0"/>
    <x v="0"/>
    <n v="2"/>
    <n v="10000000"/>
    <n v="1"/>
    <x v="23"/>
    <x v="0"/>
    <x v="0"/>
    <x v="2"/>
    <x v="2"/>
    <x v="8"/>
  </r>
  <r>
    <x v="0"/>
    <n v="9"/>
    <x v="3"/>
    <x v="0"/>
    <x v="0"/>
    <n v="1"/>
    <n v="7000000"/>
    <n v="4"/>
    <x v="23"/>
    <x v="0"/>
    <x v="2"/>
    <x v="4"/>
    <x v="1"/>
    <x v="2"/>
  </r>
  <r>
    <x v="0"/>
    <n v="18"/>
    <x v="3"/>
    <x v="3"/>
    <x v="2"/>
    <n v="3"/>
    <n v="15000000"/>
    <n v="1"/>
    <x v="23"/>
    <x v="0"/>
    <x v="7"/>
    <x v="5"/>
    <x v="1"/>
    <x v="2"/>
  </r>
  <r>
    <x v="0"/>
    <n v="4"/>
    <x v="4"/>
    <x v="0"/>
    <x v="2"/>
    <n v="2"/>
    <n v="38000000"/>
    <n v="5"/>
    <x v="23"/>
    <x v="1"/>
    <x v="2"/>
    <x v="0"/>
    <x v="1"/>
    <x v="2"/>
  </r>
  <r>
    <x v="0"/>
    <n v="23"/>
    <x v="4"/>
    <x v="0"/>
    <x v="2"/>
    <n v="2"/>
    <n v="12000000"/>
    <n v="2"/>
    <x v="23"/>
    <x v="0"/>
    <x v="4"/>
    <x v="5"/>
    <x v="1"/>
    <x v="15"/>
  </r>
  <r>
    <x v="0"/>
    <n v="31"/>
    <x v="10"/>
    <x v="2"/>
    <x v="1"/>
    <n v="1"/>
    <n v="19000000"/>
    <n v="3"/>
    <x v="23"/>
    <x v="1"/>
    <x v="1"/>
    <x v="2"/>
    <x v="0"/>
    <x v="7"/>
  </r>
  <r>
    <x v="0"/>
    <n v="18"/>
    <x v="9"/>
    <x v="0"/>
    <x v="0"/>
    <n v="5"/>
    <n v="25000000"/>
    <n v="5"/>
    <x v="23"/>
    <x v="0"/>
    <x v="6"/>
    <x v="3"/>
    <x v="0"/>
    <x v="10"/>
  </r>
  <r>
    <x v="1"/>
    <n v="15"/>
    <x v="2"/>
    <x v="2"/>
    <x v="2"/>
    <n v="0"/>
    <n v="0"/>
    <n v="1"/>
    <x v="23"/>
    <x v="3"/>
    <x v="9"/>
    <x v="5"/>
    <x v="0"/>
    <x v="7"/>
  </r>
  <r>
    <x v="1"/>
    <n v="15"/>
    <x v="10"/>
    <x v="1"/>
    <x v="2"/>
    <n v="0"/>
    <n v="0"/>
    <n v="1"/>
    <x v="23"/>
    <x v="3"/>
    <x v="9"/>
    <x v="7"/>
    <x v="0"/>
    <x v="5"/>
  </r>
  <r>
    <x v="0"/>
    <n v="1"/>
    <x v="8"/>
    <x v="0"/>
    <x v="2"/>
    <n v="5"/>
    <n v="25000000"/>
    <n v="1"/>
    <x v="24"/>
    <x v="0"/>
    <x v="0"/>
    <x v="7"/>
    <x v="0"/>
    <x v="9"/>
  </r>
  <r>
    <x v="0"/>
    <n v="7"/>
    <x v="11"/>
    <x v="3"/>
    <x v="2"/>
    <n v="1"/>
    <n v="19000000"/>
    <n v="6"/>
    <x v="24"/>
    <x v="1"/>
    <x v="2"/>
    <x v="0"/>
    <x v="0"/>
    <x v="0"/>
  </r>
  <r>
    <x v="0"/>
    <n v="27"/>
    <x v="2"/>
    <x v="2"/>
    <x v="1"/>
    <n v="2"/>
    <n v="38000000"/>
    <n v="3"/>
    <x v="24"/>
    <x v="1"/>
    <x v="7"/>
    <x v="3"/>
    <x v="1"/>
    <x v="2"/>
  </r>
  <r>
    <x v="0"/>
    <n v="12"/>
    <x v="2"/>
    <x v="0"/>
    <x v="1"/>
    <n v="1"/>
    <n v="7000000"/>
    <n v="1"/>
    <x v="24"/>
    <x v="0"/>
    <x v="7"/>
    <x v="7"/>
    <x v="1"/>
    <x v="15"/>
  </r>
  <r>
    <x v="0"/>
    <n v="11"/>
    <x v="3"/>
    <x v="0"/>
    <x v="1"/>
    <n v="2"/>
    <n v="12000000"/>
    <n v="3"/>
    <x v="24"/>
    <x v="0"/>
    <x v="6"/>
    <x v="3"/>
    <x v="3"/>
    <x v="4"/>
  </r>
  <r>
    <x v="0"/>
    <n v="29"/>
    <x v="3"/>
    <x v="0"/>
    <x v="2"/>
    <n v="3"/>
    <n v="12000000"/>
    <n v="5"/>
    <x v="24"/>
    <x v="0"/>
    <x v="8"/>
    <x v="3"/>
    <x v="3"/>
    <x v="4"/>
  </r>
  <r>
    <x v="0"/>
    <n v="31"/>
    <x v="3"/>
    <x v="3"/>
    <x v="2"/>
    <n v="3"/>
    <n v="15000000"/>
    <n v="1"/>
    <x v="24"/>
    <x v="0"/>
    <x v="3"/>
    <x v="7"/>
    <x v="1"/>
    <x v="2"/>
  </r>
  <r>
    <x v="0"/>
    <n v="22"/>
    <x v="4"/>
    <x v="2"/>
    <x v="1"/>
    <n v="2"/>
    <n v="12000000"/>
    <n v="6"/>
    <x v="24"/>
    <x v="0"/>
    <x v="0"/>
    <x v="3"/>
    <x v="2"/>
    <x v="11"/>
  </r>
  <r>
    <x v="0"/>
    <n v="1"/>
    <x v="4"/>
    <x v="4"/>
    <x v="2"/>
    <n v="3"/>
    <n v="15000000"/>
    <n v="3"/>
    <x v="24"/>
    <x v="0"/>
    <x v="2"/>
    <x v="5"/>
    <x v="1"/>
    <x v="6"/>
  </r>
  <r>
    <x v="0"/>
    <n v="25"/>
    <x v="10"/>
    <x v="2"/>
    <x v="1"/>
    <n v="4"/>
    <n v="20000000"/>
    <n v="4"/>
    <x v="24"/>
    <x v="2"/>
    <x v="7"/>
    <x v="2"/>
    <x v="0"/>
    <x v="7"/>
  </r>
  <r>
    <x v="0"/>
    <n v="1"/>
    <x v="8"/>
    <x v="0"/>
    <x v="2"/>
    <n v="5"/>
    <n v="25000000"/>
    <n v="1"/>
    <x v="24"/>
    <x v="0"/>
    <x v="0"/>
    <x v="7"/>
    <x v="0"/>
    <x v="9"/>
  </r>
  <r>
    <x v="0"/>
    <n v="7"/>
    <x v="11"/>
    <x v="3"/>
    <x v="2"/>
    <n v="1"/>
    <n v="19000000"/>
    <n v="6"/>
    <x v="24"/>
    <x v="1"/>
    <x v="2"/>
    <x v="0"/>
    <x v="0"/>
    <x v="0"/>
  </r>
  <r>
    <x v="1"/>
    <n v="7"/>
    <x v="3"/>
    <x v="2"/>
    <x v="1"/>
    <n v="0"/>
    <n v="0"/>
    <n v="1"/>
    <x v="24"/>
    <x v="3"/>
    <x v="9"/>
    <x v="2"/>
    <x v="0"/>
    <x v="10"/>
  </r>
  <r>
    <x v="1"/>
    <n v="16"/>
    <x v="4"/>
    <x v="0"/>
    <x v="0"/>
    <n v="0"/>
    <n v="0"/>
    <n v="1"/>
    <x v="24"/>
    <x v="3"/>
    <x v="9"/>
    <x v="6"/>
    <x v="2"/>
    <x v="8"/>
  </r>
  <r>
    <x v="1"/>
    <n v="11"/>
    <x v="10"/>
    <x v="2"/>
    <x v="1"/>
    <n v="0"/>
    <n v="0"/>
    <n v="2"/>
    <x v="24"/>
    <x v="3"/>
    <x v="9"/>
    <x v="4"/>
    <x v="1"/>
    <x v="1"/>
  </r>
  <r>
    <x v="0"/>
    <n v="17"/>
    <x v="6"/>
    <x v="3"/>
    <x v="2"/>
    <n v="4"/>
    <n v="15000000"/>
    <n v="2"/>
    <x v="25"/>
    <x v="0"/>
    <x v="8"/>
    <x v="2"/>
    <x v="2"/>
    <x v="11"/>
  </r>
  <r>
    <x v="0"/>
    <n v="27"/>
    <x v="3"/>
    <x v="2"/>
    <x v="2"/>
    <n v="1"/>
    <n v="19000000"/>
    <n v="2"/>
    <x v="25"/>
    <x v="1"/>
    <x v="0"/>
    <x v="3"/>
    <x v="1"/>
    <x v="1"/>
  </r>
  <r>
    <x v="0"/>
    <n v="22"/>
    <x v="3"/>
    <x v="0"/>
    <x v="1"/>
    <n v="2"/>
    <n v="38000000"/>
    <n v="1"/>
    <x v="25"/>
    <x v="1"/>
    <x v="7"/>
    <x v="7"/>
    <x v="3"/>
    <x v="13"/>
  </r>
  <r>
    <x v="0"/>
    <n v="31"/>
    <x v="3"/>
    <x v="2"/>
    <x v="1"/>
    <n v="4"/>
    <n v="20000000"/>
    <n v="1"/>
    <x v="25"/>
    <x v="2"/>
    <x v="6"/>
    <x v="5"/>
    <x v="0"/>
    <x v="9"/>
  </r>
  <r>
    <x v="0"/>
    <n v="10"/>
    <x v="3"/>
    <x v="0"/>
    <x v="1"/>
    <n v="5"/>
    <n v="25000000"/>
    <n v="3"/>
    <x v="25"/>
    <x v="0"/>
    <x v="2"/>
    <x v="2"/>
    <x v="1"/>
    <x v="1"/>
  </r>
  <r>
    <x v="0"/>
    <n v="29"/>
    <x v="3"/>
    <x v="0"/>
    <x v="1"/>
    <n v="2"/>
    <n v="10000000"/>
    <n v="1"/>
    <x v="25"/>
    <x v="0"/>
    <x v="2"/>
    <x v="7"/>
    <x v="1"/>
    <x v="1"/>
  </r>
  <r>
    <x v="0"/>
    <n v="22"/>
    <x v="4"/>
    <x v="2"/>
    <x v="1"/>
    <n v="3"/>
    <n v="15000000"/>
    <n v="5"/>
    <x v="25"/>
    <x v="0"/>
    <x v="0"/>
    <x v="6"/>
    <x v="0"/>
    <x v="0"/>
  </r>
  <r>
    <x v="0"/>
    <n v="17"/>
    <x v="10"/>
    <x v="5"/>
    <x v="3"/>
    <n v="3"/>
    <n v="12000000"/>
    <n v="1"/>
    <x v="25"/>
    <x v="0"/>
    <x v="7"/>
    <x v="6"/>
    <x v="0"/>
    <x v="10"/>
  </r>
  <r>
    <x v="0"/>
    <n v="17"/>
    <x v="6"/>
    <x v="3"/>
    <x v="2"/>
    <n v="4"/>
    <n v="15000000"/>
    <n v="2"/>
    <x v="25"/>
    <x v="0"/>
    <x v="8"/>
    <x v="2"/>
    <x v="2"/>
    <x v="11"/>
  </r>
  <r>
    <x v="1"/>
    <n v="13"/>
    <x v="2"/>
    <x v="2"/>
    <x v="1"/>
    <n v="0"/>
    <n v="0"/>
    <n v="1"/>
    <x v="25"/>
    <x v="3"/>
    <x v="9"/>
    <x v="0"/>
    <x v="3"/>
    <x v="4"/>
  </r>
  <r>
    <x v="1"/>
    <n v="5"/>
    <x v="3"/>
    <x v="4"/>
    <x v="2"/>
    <n v="0"/>
    <n v="0"/>
    <n v="5"/>
    <x v="25"/>
    <x v="3"/>
    <x v="9"/>
    <x v="4"/>
    <x v="1"/>
    <x v="1"/>
  </r>
  <r>
    <x v="1"/>
    <n v="19"/>
    <x v="4"/>
    <x v="2"/>
    <x v="0"/>
    <n v="0"/>
    <n v="0"/>
    <n v="2"/>
    <x v="25"/>
    <x v="3"/>
    <x v="9"/>
    <x v="2"/>
    <x v="1"/>
    <x v="1"/>
  </r>
  <r>
    <x v="1"/>
    <n v="28"/>
    <x v="4"/>
    <x v="2"/>
    <x v="1"/>
    <n v="0"/>
    <n v="0"/>
    <n v="4"/>
    <x v="25"/>
    <x v="3"/>
    <x v="9"/>
    <x v="5"/>
    <x v="3"/>
    <x v="4"/>
  </r>
  <r>
    <x v="1"/>
    <n v="10"/>
    <x v="10"/>
    <x v="4"/>
    <x v="2"/>
    <n v="0"/>
    <n v="0"/>
    <n v="5"/>
    <x v="25"/>
    <x v="3"/>
    <x v="9"/>
    <x v="6"/>
    <x v="0"/>
    <x v="9"/>
  </r>
  <r>
    <x v="0"/>
    <n v="1"/>
    <x v="0"/>
    <x v="3"/>
    <x v="4"/>
    <n v="2"/>
    <n v="12000000"/>
    <n v="1"/>
    <x v="26"/>
    <x v="0"/>
    <x v="5"/>
    <x v="1"/>
    <x v="3"/>
    <x v="4"/>
  </r>
  <r>
    <x v="0"/>
    <n v="1"/>
    <x v="0"/>
    <x v="1"/>
    <x v="1"/>
    <n v="2"/>
    <n v="12000000"/>
    <n v="1"/>
    <x v="26"/>
    <x v="0"/>
    <x v="4"/>
    <x v="6"/>
    <x v="1"/>
    <x v="1"/>
  </r>
  <r>
    <x v="0"/>
    <n v="1"/>
    <x v="0"/>
    <x v="2"/>
    <x v="2"/>
    <n v="5"/>
    <n v="25000000"/>
    <n v="2"/>
    <x v="26"/>
    <x v="0"/>
    <x v="5"/>
    <x v="6"/>
    <x v="0"/>
    <x v="7"/>
  </r>
  <r>
    <x v="0"/>
    <n v="12"/>
    <x v="9"/>
    <x v="5"/>
    <x v="2"/>
    <n v="4"/>
    <n v="11000000"/>
    <n v="1"/>
    <x v="26"/>
    <x v="2"/>
    <x v="1"/>
    <x v="2"/>
    <x v="1"/>
    <x v="1"/>
  </r>
  <r>
    <x v="0"/>
    <n v="27"/>
    <x v="1"/>
    <x v="3"/>
    <x v="1"/>
    <n v="3"/>
    <n v="15000000"/>
    <n v="4"/>
    <x v="26"/>
    <x v="0"/>
    <x v="4"/>
    <x v="5"/>
    <x v="0"/>
    <x v="10"/>
  </r>
  <r>
    <x v="0"/>
    <n v="16"/>
    <x v="1"/>
    <x v="5"/>
    <x v="1"/>
    <n v="5"/>
    <n v="20000000"/>
    <n v="3"/>
    <x v="26"/>
    <x v="0"/>
    <x v="6"/>
    <x v="7"/>
    <x v="0"/>
    <x v="5"/>
  </r>
  <r>
    <x v="0"/>
    <n v="24"/>
    <x v="2"/>
    <x v="0"/>
    <x v="0"/>
    <n v="3"/>
    <n v="15000000"/>
    <n v="5"/>
    <x v="26"/>
    <x v="0"/>
    <x v="0"/>
    <x v="2"/>
    <x v="1"/>
    <x v="6"/>
  </r>
  <r>
    <x v="0"/>
    <n v="30"/>
    <x v="2"/>
    <x v="4"/>
    <x v="2"/>
    <n v="2"/>
    <n v="12000000"/>
    <n v="4"/>
    <x v="26"/>
    <x v="0"/>
    <x v="2"/>
    <x v="2"/>
    <x v="0"/>
    <x v="5"/>
  </r>
  <r>
    <x v="0"/>
    <n v="11"/>
    <x v="2"/>
    <x v="0"/>
    <x v="1"/>
    <n v="5"/>
    <n v="21000000"/>
    <n v="1"/>
    <x v="26"/>
    <x v="0"/>
    <x v="2"/>
    <x v="7"/>
    <x v="2"/>
    <x v="11"/>
  </r>
  <r>
    <x v="0"/>
    <n v="8"/>
    <x v="3"/>
    <x v="1"/>
    <x v="1"/>
    <n v="1"/>
    <n v="19000000"/>
    <n v="3"/>
    <x v="26"/>
    <x v="1"/>
    <x v="2"/>
    <x v="3"/>
    <x v="1"/>
    <x v="2"/>
  </r>
  <r>
    <x v="0"/>
    <n v="26"/>
    <x v="3"/>
    <x v="0"/>
    <x v="0"/>
    <n v="2"/>
    <n v="38000000"/>
    <n v="4"/>
    <x v="26"/>
    <x v="1"/>
    <x v="0"/>
    <x v="3"/>
    <x v="3"/>
    <x v="13"/>
  </r>
  <r>
    <x v="0"/>
    <n v="10"/>
    <x v="3"/>
    <x v="0"/>
    <x v="1"/>
    <n v="4"/>
    <n v="11000000"/>
    <n v="5"/>
    <x v="26"/>
    <x v="2"/>
    <x v="3"/>
    <x v="5"/>
    <x v="3"/>
    <x v="4"/>
  </r>
  <r>
    <x v="0"/>
    <n v="31"/>
    <x v="3"/>
    <x v="3"/>
    <x v="2"/>
    <n v="5"/>
    <n v="21000000"/>
    <n v="5"/>
    <x v="26"/>
    <x v="0"/>
    <x v="4"/>
    <x v="0"/>
    <x v="1"/>
    <x v="1"/>
  </r>
  <r>
    <x v="0"/>
    <n v="11"/>
    <x v="3"/>
    <x v="2"/>
    <x v="0"/>
    <n v="5"/>
    <n v="25000000"/>
    <n v="2"/>
    <x v="26"/>
    <x v="0"/>
    <x v="4"/>
    <x v="3"/>
    <x v="0"/>
    <x v="7"/>
  </r>
  <r>
    <x v="0"/>
    <n v="5"/>
    <x v="3"/>
    <x v="1"/>
    <x v="1"/>
    <n v="4"/>
    <n v="20000000"/>
    <n v="4"/>
    <x v="26"/>
    <x v="0"/>
    <x v="8"/>
    <x v="0"/>
    <x v="0"/>
    <x v="10"/>
  </r>
  <r>
    <x v="0"/>
    <n v="28"/>
    <x v="3"/>
    <x v="4"/>
    <x v="0"/>
    <n v="1"/>
    <n v="7000000"/>
    <n v="5"/>
    <x v="26"/>
    <x v="0"/>
    <x v="0"/>
    <x v="5"/>
    <x v="2"/>
    <x v="8"/>
  </r>
  <r>
    <x v="0"/>
    <n v="4"/>
    <x v="4"/>
    <x v="1"/>
    <x v="1"/>
    <n v="2"/>
    <n v="38000000"/>
    <n v="4"/>
    <x v="26"/>
    <x v="1"/>
    <x v="8"/>
    <x v="0"/>
    <x v="1"/>
    <x v="2"/>
  </r>
  <r>
    <x v="0"/>
    <n v="15"/>
    <x v="4"/>
    <x v="1"/>
    <x v="3"/>
    <n v="1"/>
    <n v="19000000"/>
    <n v="7"/>
    <x v="26"/>
    <x v="1"/>
    <x v="5"/>
    <x v="7"/>
    <x v="2"/>
    <x v="8"/>
  </r>
  <r>
    <x v="0"/>
    <n v="22"/>
    <x v="4"/>
    <x v="4"/>
    <x v="2"/>
    <n v="4"/>
    <n v="20000000"/>
    <n v="3"/>
    <x v="26"/>
    <x v="2"/>
    <x v="7"/>
    <x v="6"/>
    <x v="1"/>
    <x v="6"/>
  </r>
  <r>
    <x v="0"/>
    <n v="3"/>
    <x v="4"/>
    <x v="1"/>
    <x v="2"/>
    <n v="2"/>
    <n v="12000000"/>
    <n v="2"/>
    <x v="26"/>
    <x v="0"/>
    <x v="0"/>
    <x v="1"/>
    <x v="0"/>
    <x v="10"/>
  </r>
  <r>
    <x v="0"/>
    <n v="15"/>
    <x v="4"/>
    <x v="0"/>
    <x v="1"/>
    <n v="2"/>
    <n v="12000000"/>
    <n v="3"/>
    <x v="26"/>
    <x v="0"/>
    <x v="3"/>
    <x v="2"/>
    <x v="0"/>
    <x v="7"/>
  </r>
  <r>
    <x v="0"/>
    <n v="3"/>
    <x v="4"/>
    <x v="0"/>
    <x v="0"/>
    <n v="2"/>
    <n v="12000000"/>
    <n v="3"/>
    <x v="26"/>
    <x v="0"/>
    <x v="2"/>
    <x v="3"/>
    <x v="1"/>
    <x v="2"/>
  </r>
  <r>
    <x v="0"/>
    <n v="11"/>
    <x v="4"/>
    <x v="4"/>
    <x v="3"/>
    <n v="3"/>
    <n v="15000000"/>
    <n v="3"/>
    <x v="26"/>
    <x v="0"/>
    <x v="8"/>
    <x v="3"/>
    <x v="2"/>
    <x v="8"/>
  </r>
  <r>
    <x v="0"/>
    <n v="22"/>
    <x v="4"/>
    <x v="5"/>
    <x v="2"/>
    <n v="3"/>
    <n v="15000000"/>
    <n v="4"/>
    <x v="26"/>
    <x v="0"/>
    <x v="0"/>
    <x v="3"/>
    <x v="0"/>
    <x v="9"/>
  </r>
  <r>
    <x v="0"/>
    <n v="20"/>
    <x v="4"/>
    <x v="0"/>
    <x v="2"/>
    <n v="3"/>
    <n v="15000000"/>
    <n v="6"/>
    <x v="26"/>
    <x v="0"/>
    <x v="3"/>
    <x v="0"/>
    <x v="3"/>
    <x v="13"/>
  </r>
  <r>
    <x v="0"/>
    <n v="30"/>
    <x v="4"/>
    <x v="5"/>
    <x v="2"/>
    <n v="1"/>
    <n v="7000000"/>
    <n v="3"/>
    <x v="26"/>
    <x v="0"/>
    <x v="0"/>
    <x v="6"/>
    <x v="1"/>
    <x v="2"/>
  </r>
  <r>
    <x v="0"/>
    <n v="2"/>
    <x v="10"/>
    <x v="1"/>
    <x v="2"/>
    <n v="3"/>
    <n v="12000000"/>
    <n v="3"/>
    <x v="26"/>
    <x v="0"/>
    <x v="4"/>
    <x v="2"/>
    <x v="1"/>
    <x v="2"/>
  </r>
  <r>
    <x v="0"/>
    <n v="17"/>
    <x v="10"/>
    <x v="0"/>
    <x v="2"/>
    <n v="3"/>
    <n v="11000000"/>
    <n v="4"/>
    <x v="26"/>
    <x v="0"/>
    <x v="5"/>
    <x v="5"/>
    <x v="0"/>
    <x v="5"/>
  </r>
  <r>
    <x v="0"/>
    <n v="24"/>
    <x v="10"/>
    <x v="2"/>
    <x v="0"/>
    <n v="5"/>
    <n v="25000000"/>
    <n v="6"/>
    <x v="26"/>
    <x v="0"/>
    <x v="3"/>
    <x v="7"/>
    <x v="0"/>
    <x v="9"/>
  </r>
  <r>
    <x v="0"/>
    <n v="28"/>
    <x v="10"/>
    <x v="5"/>
    <x v="2"/>
    <n v="4"/>
    <n v="20000000"/>
    <n v="2"/>
    <x v="26"/>
    <x v="0"/>
    <x v="4"/>
    <x v="7"/>
    <x v="1"/>
    <x v="2"/>
  </r>
  <r>
    <x v="0"/>
    <n v="1"/>
    <x v="0"/>
    <x v="3"/>
    <x v="4"/>
    <n v="2"/>
    <n v="12000000"/>
    <n v="1"/>
    <x v="26"/>
    <x v="0"/>
    <x v="5"/>
    <x v="1"/>
    <x v="3"/>
    <x v="4"/>
  </r>
  <r>
    <x v="0"/>
    <n v="1"/>
    <x v="0"/>
    <x v="1"/>
    <x v="1"/>
    <n v="2"/>
    <n v="12000000"/>
    <n v="1"/>
    <x v="26"/>
    <x v="0"/>
    <x v="4"/>
    <x v="6"/>
    <x v="1"/>
    <x v="1"/>
  </r>
  <r>
    <x v="0"/>
    <n v="1"/>
    <x v="0"/>
    <x v="2"/>
    <x v="2"/>
    <n v="5"/>
    <n v="25000000"/>
    <n v="2"/>
    <x v="26"/>
    <x v="0"/>
    <x v="5"/>
    <x v="6"/>
    <x v="0"/>
    <x v="7"/>
  </r>
  <r>
    <x v="0"/>
    <n v="12"/>
    <x v="9"/>
    <x v="5"/>
    <x v="2"/>
    <n v="4"/>
    <n v="11000000"/>
    <n v="1"/>
    <x v="26"/>
    <x v="2"/>
    <x v="1"/>
    <x v="2"/>
    <x v="1"/>
    <x v="1"/>
  </r>
  <r>
    <x v="1"/>
    <n v="19"/>
    <x v="7"/>
    <x v="0"/>
    <x v="1"/>
    <n v="0"/>
    <n v="0"/>
    <n v="3"/>
    <x v="26"/>
    <x v="3"/>
    <x v="9"/>
    <x v="1"/>
    <x v="3"/>
    <x v="4"/>
  </r>
  <r>
    <x v="1"/>
    <n v="3"/>
    <x v="11"/>
    <x v="0"/>
    <x v="1"/>
    <n v="0"/>
    <n v="0"/>
    <n v="1"/>
    <x v="26"/>
    <x v="3"/>
    <x v="9"/>
    <x v="6"/>
    <x v="1"/>
    <x v="2"/>
  </r>
  <r>
    <x v="1"/>
    <n v="23"/>
    <x v="2"/>
    <x v="3"/>
    <x v="1"/>
    <n v="0"/>
    <n v="0"/>
    <n v="3"/>
    <x v="26"/>
    <x v="3"/>
    <x v="9"/>
    <x v="7"/>
    <x v="0"/>
    <x v="5"/>
  </r>
  <r>
    <x v="1"/>
    <n v="5"/>
    <x v="3"/>
    <x v="0"/>
    <x v="0"/>
    <n v="0"/>
    <n v="0"/>
    <n v="1"/>
    <x v="26"/>
    <x v="3"/>
    <x v="9"/>
    <x v="2"/>
    <x v="0"/>
    <x v="9"/>
  </r>
  <r>
    <x v="1"/>
    <n v="10"/>
    <x v="3"/>
    <x v="4"/>
    <x v="1"/>
    <n v="0"/>
    <n v="0"/>
    <n v="6"/>
    <x v="26"/>
    <x v="3"/>
    <x v="9"/>
    <x v="5"/>
    <x v="2"/>
    <x v="11"/>
  </r>
  <r>
    <x v="1"/>
    <n v="24"/>
    <x v="3"/>
    <x v="4"/>
    <x v="2"/>
    <n v="0"/>
    <n v="0"/>
    <n v="3"/>
    <x v="26"/>
    <x v="3"/>
    <x v="9"/>
    <x v="1"/>
    <x v="3"/>
    <x v="13"/>
  </r>
  <r>
    <x v="1"/>
    <n v="29"/>
    <x v="10"/>
    <x v="3"/>
    <x v="2"/>
    <n v="0"/>
    <n v="0"/>
    <n v="3"/>
    <x v="26"/>
    <x v="3"/>
    <x v="9"/>
    <x v="5"/>
    <x v="1"/>
    <x v="1"/>
  </r>
  <r>
    <x v="1"/>
    <n v="30"/>
    <x v="10"/>
    <x v="1"/>
    <x v="4"/>
    <n v="0"/>
    <n v="0"/>
    <n v="1"/>
    <x v="26"/>
    <x v="3"/>
    <x v="9"/>
    <x v="1"/>
    <x v="0"/>
    <x v="0"/>
  </r>
  <r>
    <x v="1"/>
    <n v="21"/>
    <x v="10"/>
    <x v="0"/>
    <x v="1"/>
    <n v="0"/>
    <n v="0"/>
    <n v="2"/>
    <x v="26"/>
    <x v="3"/>
    <x v="9"/>
    <x v="6"/>
    <x v="1"/>
    <x v="1"/>
  </r>
  <r>
    <x v="1"/>
    <n v="19"/>
    <x v="7"/>
    <x v="0"/>
    <x v="1"/>
    <n v="0"/>
    <n v="0"/>
    <n v="3"/>
    <x v="26"/>
    <x v="3"/>
    <x v="9"/>
    <x v="1"/>
    <x v="3"/>
    <x v="4"/>
  </r>
  <r>
    <x v="1"/>
    <n v="3"/>
    <x v="11"/>
    <x v="0"/>
    <x v="1"/>
    <n v="0"/>
    <n v="0"/>
    <n v="1"/>
    <x v="26"/>
    <x v="3"/>
    <x v="9"/>
    <x v="6"/>
    <x v="1"/>
    <x v="2"/>
  </r>
  <r>
    <x v="0"/>
    <n v="19"/>
    <x v="6"/>
    <x v="1"/>
    <x v="3"/>
    <n v="2"/>
    <n v="12000000"/>
    <n v="3"/>
    <x v="27"/>
    <x v="0"/>
    <x v="1"/>
    <x v="6"/>
    <x v="1"/>
    <x v="6"/>
  </r>
  <r>
    <x v="0"/>
    <n v="22"/>
    <x v="2"/>
    <x v="5"/>
    <x v="0"/>
    <n v="4"/>
    <n v="15000000"/>
    <n v="2"/>
    <x v="27"/>
    <x v="0"/>
    <x v="3"/>
    <x v="5"/>
    <x v="2"/>
    <x v="8"/>
  </r>
  <r>
    <x v="0"/>
    <n v="25"/>
    <x v="3"/>
    <x v="0"/>
    <x v="2"/>
    <n v="1"/>
    <n v="19000000"/>
    <n v="4"/>
    <x v="27"/>
    <x v="1"/>
    <x v="8"/>
    <x v="2"/>
    <x v="3"/>
    <x v="4"/>
  </r>
  <r>
    <x v="0"/>
    <n v="31"/>
    <x v="3"/>
    <x v="0"/>
    <x v="0"/>
    <n v="3"/>
    <n v="11000000"/>
    <n v="1"/>
    <x v="27"/>
    <x v="0"/>
    <x v="4"/>
    <x v="3"/>
    <x v="1"/>
    <x v="1"/>
  </r>
  <r>
    <x v="0"/>
    <n v="29"/>
    <x v="3"/>
    <x v="4"/>
    <x v="1"/>
    <n v="2"/>
    <n v="12000000"/>
    <n v="3"/>
    <x v="27"/>
    <x v="0"/>
    <x v="4"/>
    <x v="4"/>
    <x v="1"/>
    <x v="1"/>
  </r>
  <r>
    <x v="0"/>
    <n v="2"/>
    <x v="4"/>
    <x v="4"/>
    <x v="4"/>
    <n v="2"/>
    <n v="38000000"/>
    <n v="1"/>
    <x v="27"/>
    <x v="1"/>
    <x v="0"/>
    <x v="2"/>
    <x v="2"/>
    <x v="8"/>
  </r>
  <r>
    <x v="0"/>
    <n v="22"/>
    <x v="4"/>
    <x v="5"/>
    <x v="1"/>
    <n v="5"/>
    <n v="25000000"/>
    <n v="3"/>
    <x v="27"/>
    <x v="0"/>
    <x v="7"/>
    <x v="6"/>
    <x v="1"/>
    <x v="6"/>
  </r>
  <r>
    <x v="0"/>
    <n v="29"/>
    <x v="10"/>
    <x v="0"/>
    <x v="1"/>
    <n v="1"/>
    <n v="7000000"/>
    <n v="1"/>
    <x v="27"/>
    <x v="0"/>
    <x v="3"/>
    <x v="2"/>
    <x v="0"/>
    <x v="9"/>
  </r>
  <r>
    <x v="0"/>
    <n v="19"/>
    <x v="6"/>
    <x v="1"/>
    <x v="3"/>
    <n v="2"/>
    <n v="12000000"/>
    <n v="3"/>
    <x v="27"/>
    <x v="0"/>
    <x v="1"/>
    <x v="6"/>
    <x v="1"/>
    <x v="6"/>
  </r>
  <r>
    <x v="1"/>
    <n v="28"/>
    <x v="2"/>
    <x v="3"/>
    <x v="2"/>
    <n v="0"/>
    <n v="0"/>
    <n v="1"/>
    <x v="27"/>
    <x v="3"/>
    <x v="9"/>
    <x v="7"/>
    <x v="0"/>
    <x v="12"/>
  </r>
  <r>
    <x v="1"/>
    <n v="5"/>
    <x v="3"/>
    <x v="3"/>
    <x v="2"/>
    <n v="0"/>
    <n v="0"/>
    <n v="2"/>
    <x v="27"/>
    <x v="3"/>
    <x v="9"/>
    <x v="0"/>
    <x v="0"/>
    <x v="7"/>
  </r>
  <r>
    <x v="1"/>
    <n v="29"/>
    <x v="3"/>
    <x v="2"/>
    <x v="3"/>
    <n v="0"/>
    <n v="0"/>
    <n v="5"/>
    <x v="27"/>
    <x v="3"/>
    <x v="9"/>
    <x v="1"/>
    <x v="3"/>
    <x v="4"/>
  </r>
  <r>
    <x v="1"/>
    <n v="30"/>
    <x v="4"/>
    <x v="2"/>
    <x v="2"/>
    <n v="0"/>
    <n v="0"/>
    <n v="1"/>
    <x v="27"/>
    <x v="3"/>
    <x v="9"/>
    <x v="3"/>
    <x v="0"/>
    <x v="12"/>
  </r>
  <r>
    <x v="1"/>
    <n v="15"/>
    <x v="4"/>
    <x v="4"/>
    <x v="2"/>
    <n v="0"/>
    <n v="0"/>
    <n v="4"/>
    <x v="27"/>
    <x v="3"/>
    <x v="9"/>
    <x v="7"/>
    <x v="0"/>
    <x v="12"/>
  </r>
  <r>
    <x v="0"/>
    <n v="14"/>
    <x v="5"/>
    <x v="2"/>
    <x v="0"/>
    <n v="5"/>
    <n v="20000000"/>
    <n v="6"/>
    <x v="28"/>
    <x v="0"/>
    <x v="5"/>
    <x v="3"/>
    <x v="0"/>
    <x v="7"/>
  </r>
  <r>
    <x v="0"/>
    <n v="11"/>
    <x v="6"/>
    <x v="0"/>
    <x v="1"/>
    <n v="1"/>
    <n v="19000000"/>
    <n v="3"/>
    <x v="28"/>
    <x v="1"/>
    <x v="4"/>
    <x v="6"/>
    <x v="1"/>
    <x v="1"/>
  </r>
  <r>
    <x v="0"/>
    <n v="13"/>
    <x v="8"/>
    <x v="2"/>
    <x v="2"/>
    <n v="2"/>
    <n v="12000000"/>
    <n v="1"/>
    <x v="28"/>
    <x v="0"/>
    <x v="4"/>
    <x v="7"/>
    <x v="1"/>
    <x v="1"/>
  </r>
  <r>
    <x v="0"/>
    <n v="28"/>
    <x v="1"/>
    <x v="2"/>
    <x v="2"/>
    <n v="2"/>
    <n v="38000000"/>
    <n v="5"/>
    <x v="28"/>
    <x v="1"/>
    <x v="7"/>
    <x v="7"/>
    <x v="0"/>
    <x v="5"/>
  </r>
  <r>
    <x v="0"/>
    <n v="30"/>
    <x v="2"/>
    <x v="2"/>
    <x v="0"/>
    <n v="1"/>
    <n v="7000000"/>
    <n v="1"/>
    <x v="28"/>
    <x v="0"/>
    <x v="3"/>
    <x v="2"/>
    <x v="2"/>
    <x v="8"/>
  </r>
  <r>
    <x v="0"/>
    <n v="20"/>
    <x v="2"/>
    <x v="2"/>
    <x v="0"/>
    <n v="2"/>
    <n v="12000000"/>
    <n v="2"/>
    <x v="28"/>
    <x v="0"/>
    <x v="0"/>
    <x v="5"/>
    <x v="0"/>
    <x v="5"/>
  </r>
  <r>
    <x v="0"/>
    <n v="22"/>
    <x v="3"/>
    <x v="0"/>
    <x v="0"/>
    <n v="2"/>
    <n v="12000000"/>
    <n v="2"/>
    <x v="28"/>
    <x v="0"/>
    <x v="2"/>
    <x v="1"/>
    <x v="1"/>
    <x v="6"/>
  </r>
  <r>
    <x v="0"/>
    <n v="17"/>
    <x v="4"/>
    <x v="3"/>
    <x v="3"/>
    <n v="3"/>
    <n v="15000000"/>
    <n v="2"/>
    <x v="28"/>
    <x v="0"/>
    <x v="1"/>
    <x v="1"/>
    <x v="0"/>
    <x v="12"/>
  </r>
  <r>
    <x v="0"/>
    <n v="20"/>
    <x v="4"/>
    <x v="3"/>
    <x v="2"/>
    <n v="3"/>
    <n v="11000000"/>
    <n v="2"/>
    <x v="28"/>
    <x v="0"/>
    <x v="4"/>
    <x v="2"/>
    <x v="1"/>
    <x v="1"/>
  </r>
  <r>
    <x v="0"/>
    <n v="22"/>
    <x v="4"/>
    <x v="0"/>
    <x v="4"/>
    <n v="5"/>
    <n v="25000000"/>
    <n v="4"/>
    <x v="28"/>
    <x v="0"/>
    <x v="1"/>
    <x v="0"/>
    <x v="1"/>
    <x v="6"/>
  </r>
  <r>
    <x v="0"/>
    <n v="3"/>
    <x v="4"/>
    <x v="2"/>
    <x v="0"/>
    <n v="4"/>
    <n v="15000000"/>
    <n v="3"/>
    <x v="28"/>
    <x v="0"/>
    <x v="8"/>
    <x v="7"/>
    <x v="0"/>
    <x v="5"/>
  </r>
  <r>
    <x v="0"/>
    <n v="14"/>
    <x v="5"/>
    <x v="2"/>
    <x v="0"/>
    <n v="5"/>
    <n v="20000000"/>
    <n v="6"/>
    <x v="28"/>
    <x v="0"/>
    <x v="5"/>
    <x v="3"/>
    <x v="0"/>
    <x v="7"/>
  </r>
  <r>
    <x v="0"/>
    <n v="11"/>
    <x v="6"/>
    <x v="0"/>
    <x v="1"/>
    <n v="1"/>
    <n v="19000000"/>
    <n v="3"/>
    <x v="28"/>
    <x v="1"/>
    <x v="4"/>
    <x v="6"/>
    <x v="1"/>
    <x v="1"/>
  </r>
  <r>
    <x v="0"/>
    <n v="13"/>
    <x v="8"/>
    <x v="2"/>
    <x v="2"/>
    <n v="2"/>
    <n v="12000000"/>
    <n v="1"/>
    <x v="28"/>
    <x v="0"/>
    <x v="4"/>
    <x v="7"/>
    <x v="1"/>
    <x v="1"/>
  </r>
  <r>
    <x v="0"/>
    <n v="28"/>
    <x v="1"/>
    <x v="2"/>
    <x v="2"/>
    <n v="2"/>
    <n v="38000000"/>
    <n v="5"/>
    <x v="28"/>
    <x v="1"/>
    <x v="7"/>
    <x v="7"/>
    <x v="0"/>
    <x v="5"/>
  </r>
  <r>
    <x v="1"/>
    <n v="13"/>
    <x v="7"/>
    <x v="4"/>
    <x v="2"/>
    <n v="0"/>
    <n v="0"/>
    <n v="2"/>
    <x v="28"/>
    <x v="3"/>
    <x v="9"/>
    <x v="6"/>
    <x v="2"/>
    <x v="11"/>
  </r>
  <r>
    <x v="1"/>
    <n v="11"/>
    <x v="4"/>
    <x v="2"/>
    <x v="1"/>
    <n v="0"/>
    <n v="0"/>
    <n v="2"/>
    <x v="28"/>
    <x v="3"/>
    <x v="9"/>
    <x v="3"/>
    <x v="3"/>
    <x v="4"/>
  </r>
  <r>
    <x v="1"/>
    <n v="13"/>
    <x v="7"/>
    <x v="4"/>
    <x v="2"/>
    <n v="0"/>
    <n v="0"/>
    <n v="2"/>
    <x v="28"/>
    <x v="3"/>
    <x v="9"/>
    <x v="6"/>
    <x v="2"/>
    <x v="11"/>
  </r>
  <r>
    <x v="0"/>
    <n v="11"/>
    <x v="5"/>
    <x v="0"/>
    <x v="2"/>
    <n v="2"/>
    <n v="38000000"/>
    <n v="4"/>
    <x v="29"/>
    <x v="1"/>
    <x v="5"/>
    <x v="7"/>
    <x v="3"/>
    <x v="13"/>
  </r>
  <r>
    <x v="0"/>
    <n v="6"/>
    <x v="5"/>
    <x v="2"/>
    <x v="2"/>
    <n v="5"/>
    <n v="20000000"/>
    <n v="3"/>
    <x v="29"/>
    <x v="0"/>
    <x v="2"/>
    <x v="1"/>
    <x v="1"/>
    <x v="1"/>
  </r>
  <r>
    <x v="0"/>
    <n v="1"/>
    <x v="0"/>
    <x v="0"/>
    <x v="3"/>
    <n v="2"/>
    <n v="12000000"/>
    <n v="1"/>
    <x v="29"/>
    <x v="0"/>
    <x v="0"/>
    <x v="1"/>
    <x v="2"/>
    <x v="11"/>
  </r>
  <r>
    <x v="0"/>
    <n v="10"/>
    <x v="8"/>
    <x v="3"/>
    <x v="0"/>
    <n v="2"/>
    <n v="38000000"/>
    <n v="2"/>
    <x v="29"/>
    <x v="4"/>
    <x v="5"/>
    <x v="5"/>
    <x v="1"/>
    <x v="6"/>
  </r>
  <r>
    <x v="0"/>
    <n v="1"/>
    <x v="8"/>
    <x v="5"/>
    <x v="2"/>
    <n v="3"/>
    <n v="15000000"/>
    <n v="1"/>
    <x v="29"/>
    <x v="0"/>
    <x v="7"/>
    <x v="5"/>
    <x v="0"/>
    <x v="9"/>
  </r>
  <r>
    <x v="0"/>
    <n v="30"/>
    <x v="2"/>
    <x v="2"/>
    <x v="2"/>
    <n v="1"/>
    <n v="7000000"/>
    <n v="2"/>
    <x v="29"/>
    <x v="0"/>
    <x v="2"/>
    <x v="5"/>
    <x v="0"/>
    <x v="10"/>
  </r>
  <r>
    <x v="0"/>
    <n v="27"/>
    <x v="2"/>
    <x v="0"/>
    <x v="1"/>
    <n v="1"/>
    <n v="7000000"/>
    <n v="1"/>
    <x v="29"/>
    <x v="0"/>
    <x v="6"/>
    <x v="7"/>
    <x v="3"/>
    <x v="13"/>
  </r>
  <r>
    <x v="0"/>
    <n v="15"/>
    <x v="3"/>
    <x v="2"/>
    <x v="0"/>
    <n v="1"/>
    <n v="19000000"/>
    <n v="2"/>
    <x v="29"/>
    <x v="1"/>
    <x v="0"/>
    <x v="2"/>
    <x v="2"/>
    <x v="11"/>
  </r>
  <r>
    <x v="0"/>
    <n v="5"/>
    <x v="3"/>
    <x v="0"/>
    <x v="2"/>
    <n v="4"/>
    <n v="15000000"/>
    <n v="6"/>
    <x v="29"/>
    <x v="0"/>
    <x v="6"/>
    <x v="2"/>
    <x v="3"/>
    <x v="4"/>
  </r>
  <r>
    <x v="0"/>
    <n v="6"/>
    <x v="3"/>
    <x v="4"/>
    <x v="1"/>
    <n v="5"/>
    <n v="20000000"/>
    <n v="6"/>
    <x v="29"/>
    <x v="0"/>
    <x v="2"/>
    <x v="2"/>
    <x v="0"/>
    <x v="9"/>
  </r>
  <r>
    <x v="0"/>
    <n v="12"/>
    <x v="3"/>
    <x v="5"/>
    <x v="0"/>
    <n v="2"/>
    <n v="12000000"/>
    <n v="2"/>
    <x v="29"/>
    <x v="0"/>
    <x v="0"/>
    <x v="4"/>
    <x v="2"/>
    <x v="8"/>
  </r>
  <r>
    <x v="0"/>
    <n v="28"/>
    <x v="3"/>
    <x v="1"/>
    <x v="1"/>
    <n v="2"/>
    <n v="12000000"/>
    <n v="2"/>
    <x v="29"/>
    <x v="0"/>
    <x v="0"/>
    <x v="0"/>
    <x v="0"/>
    <x v="0"/>
  </r>
  <r>
    <x v="0"/>
    <n v="8"/>
    <x v="3"/>
    <x v="0"/>
    <x v="1"/>
    <n v="2"/>
    <n v="12000000"/>
    <n v="3"/>
    <x v="29"/>
    <x v="0"/>
    <x v="2"/>
    <x v="3"/>
    <x v="1"/>
    <x v="15"/>
  </r>
  <r>
    <x v="0"/>
    <n v="7"/>
    <x v="3"/>
    <x v="3"/>
    <x v="2"/>
    <n v="2"/>
    <n v="12000000"/>
    <n v="3"/>
    <x v="29"/>
    <x v="0"/>
    <x v="7"/>
    <x v="4"/>
    <x v="0"/>
    <x v="10"/>
  </r>
  <r>
    <x v="0"/>
    <n v="9"/>
    <x v="3"/>
    <x v="4"/>
    <x v="2"/>
    <n v="3"/>
    <n v="15000000"/>
    <n v="1"/>
    <x v="29"/>
    <x v="0"/>
    <x v="2"/>
    <x v="6"/>
    <x v="3"/>
    <x v="4"/>
  </r>
  <r>
    <x v="0"/>
    <n v="16"/>
    <x v="4"/>
    <x v="1"/>
    <x v="1"/>
    <n v="1"/>
    <n v="19000000"/>
    <n v="1"/>
    <x v="29"/>
    <x v="1"/>
    <x v="0"/>
    <x v="3"/>
    <x v="1"/>
    <x v="2"/>
  </r>
  <r>
    <x v="0"/>
    <n v="22"/>
    <x v="4"/>
    <x v="1"/>
    <x v="1"/>
    <n v="3"/>
    <n v="11000000"/>
    <n v="3"/>
    <x v="29"/>
    <x v="0"/>
    <x v="0"/>
    <x v="2"/>
    <x v="2"/>
    <x v="11"/>
  </r>
  <r>
    <x v="0"/>
    <n v="5"/>
    <x v="4"/>
    <x v="0"/>
    <x v="2"/>
    <n v="3"/>
    <n v="15000000"/>
    <n v="2"/>
    <x v="29"/>
    <x v="0"/>
    <x v="8"/>
    <x v="4"/>
    <x v="3"/>
    <x v="13"/>
  </r>
  <r>
    <x v="0"/>
    <n v="29"/>
    <x v="4"/>
    <x v="3"/>
    <x v="2"/>
    <n v="3"/>
    <n v="15000000"/>
    <n v="4"/>
    <x v="29"/>
    <x v="0"/>
    <x v="0"/>
    <x v="1"/>
    <x v="0"/>
    <x v="10"/>
  </r>
  <r>
    <x v="0"/>
    <n v="12"/>
    <x v="4"/>
    <x v="0"/>
    <x v="3"/>
    <n v="4"/>
    <n v="15000000"/>
    <n v="2"/>
    <x v="29"/>
    <x v="0"/>
    <x v="0"/>
    <x v="6"/>
    <x v="0"/>
    <x v="5"/>
  </r>
  <r>
    <x v="0"/>
    <n v="11"/>
    <x v="5"/>
    <x v="0"/>
    <x v="2"/>
    <n v="2"/>
    <n v="38000000"/>
    <n v="4"/>
    <x v="29"/>
    <x v="1"/>
    <x v="5"/>
    <x v="7"/>
    <x v="3"/>
    <x v="13"/>
  </r>
  <r>
    <x v="0"/>
    <n v="6"/>
    <x v="5"/>
    <x v="2"/>
    <x v="2"/>
    <n v="5"/>
    <n v="20000000"/>
    <n v="3"/>
    <x v="29"/>
    <x v="0"/>
    <x v="2"/>
    <x v="1"/>
    <x v="1"/>
    <x v="1"/>
  </r>
  <r>
    <x v="0"/>
    <n v="1"/>
    <x v="0"/>
    <x v="0"/>
    <x v="3"/>
    <n v="2"/>
    <n v="12000000"/>
    <n v="1"/>
    <x v="29"/>
    <x v="0"/>
    <x v="0"/>
    <x v="1"/>
    <x v="2"/>
    <x v="11"/>
  </r>
  <r>
    <x v="0"/>
    <n v="10"/>
    <x v="8"/>
    <x v="3"/>
    <x v="0"/>
    <n v="2"/>
    <n v="38000000"/>
    <n v="2"/>
    <x v="29"/>
    <x v="4"/>
    <x v="5"/>
    <x v="5"/>
    <x v="1"/>
    <x v="6"/>
  </r>
  <r>
    <x v="0"/>
    <n v="1"/>
    <x v="8"/>
    <x v="5"/>
    <x v="2"/>
    <n v="3"/>
    <n v="15000000"/>
    <n v="1"/>
    <x v="29"/>
    <x v="0"/>
    <x v="7"/>
    <x v="5"/>
    <x v="0"/>
    <x v="9"/>
  </r>
  <r>
    <x v="1"/>
    <n v="7"/>
    <x v="11"/>
    <x v="1"/>
    <x v="0"/>
    <n v="0"/>
    <n v="0"/>
    <n v="3"/>
    <x v="29"/>
    <x v="3"/>
    <x v="9"/>
    <x v="7"/>
    <x v="2"/>
    <x v="11"/>
  </r>
  <r>
    <x v="1"/>
    <n v="12"/>
    <x v="1"/>
    <x v="4"/>
    <x v="1"/>
    <n v="0"/>
    <n v="0"/>
    <n v="2"/>
    <x v="29"/>
    <x v="3"/>
    <x v="9"/>
    <x v="2"/>
    <x v="1"/>
    <x v="2"/>
  </r>
  <r>
    <x v="1"/>
    <n v="1"/>
    <x v="2"/>
    <x v="2"/>
    <x v="2"/>
    <n v="0"/>
    <n v="0"/>
    <n v="4"/>
    <x v="29"/>
    <x v="3"/>
    <x v="9"/>
    <x v="2"/>
    <x v="0"/>
    <x v="10"/>
  </r>
  <r>
    <x v="1"/>
    <n v="29"/>
    <x v="2"/>
    <x v="3"/>
    <x v="2"/>
    <n v="0"/>
    <n v="0"/>
    <n v="2"/>
    <x v="29"/>
    <x v="3"/>
    <x v="9"/>
    <x v="4"/>
    <x v="1"/>
    <x v="6"/>
  </r>
  <r>
    <x v="1"/>
    <n v="26"/>
    <x v="3"/>
    <x v="3"/>
    <x v="0"/>
    <n v="0"/>
    <n v="0"/>
    <n v="3"/>
    <x v="29"/>
    <x v="3"/>
    <x v="9"/>
    <x v="2"/>
    <x v="0"/>
    <x v="5"/>
  </r>
  <r>
    <x v="1"/>
    <n v="30"/>
    <x v="10"/>
    <x v="4"/>
    <x v="0"/>
    <n v="0"/>
    <n v="0"/>
    <n v="7"/>
    <x v="29"/>
    <x v="3"/>
    <x v="9"/>
    <x v="5"/>
    <x v="1"/>
    <x v="6"/>
  </r>
  <r>
    <x v="1"/>
    <n v="7"/>
    <x v="11"/>
    <x v="1"/>
    <x v="0"/>
    <n v="0"/>
    <n v="0"/>
    <n v="3"/>
    <x v="29"/>
    <x v="3"/>
    <x v="9"/>
    <x v="7"/>
    <x v="2"/>
    <x v="11"/>
  </r>
  <r>
    <x v="0"/>
    <n v="16"/>
    <x v="6"/>
    <x v="3"/>
    <x v="1"/>
    <n v="3"/>
    <n v="11000000"/>
    <n v="3"/>
    <x v="30"/>
    <x v="0"/>
    <x v="1"/>
    <x v="2"/>
    <x v="0"/>
    <x v="5"/>
  </r>
  <r>
    <x v="0"/>
    <n v="13"/>
    <x v="2"/>
    <x v="5"/>
    <x v="1"/>
    <n v="2"/>
    <n v="10000000"/>
    <n v="2"/>
    <x v="30"/>
    <x v="0"/>
    <x v="0"/>
    <x v="3"/>
    <x v="0"/>
    <x v="5"/>
  </r>
  <r>
    <x v="0"/>
    <n v="16"/>
    <x v="2"/>
    <x v="0"/>
    <x v="2"/>
    <n v="2"/>
    <n v="12000000"/>
    <n v="2"/>
    <x v="30"/>
    <x v="0"/>
    <x v="4"/>
    <x v="7"/>
    <x v="1"/>
    <x v="1"/>
  </r>
  <r>
    <x v="0"/>
    <n v="26"/>
    <x v="3"/>
    <x v="2"/>
    <x v="2"/>
    <n v="2"/>
    <n v="38000000"/>
    <n v="5"/>
    <x v="30"/>
    <x v="1"/>
    <x v="2"/>
    <x v="6"/>
    <x v="1"/>
    <x v="2"/>
  </r>
  <r>
    <x v="0"/>
    <n v="9"/>
    <x v="3"/>
    <x v="1"/>
    <x v="2"/>
    <n v="4"/>
    <n v="20000000"/>
    <n v="1"/>
    <x v="30"/>
    <x v="2"/>
    <x v="2"/>
    <x v="5"/>
    <x v="1"/>
    <x v="14"/>
  </r>
  <r>
    <x v="0"/>
    <n v="28"/>
    <x v="3"/>
    <x v="1"/>
    <x v="2"/>
    <n v="1"/>
    <n v="7000000"/>
    <n v="2"/>
    <x v="30"/>
    <x v="0"/>
    <x v="2"/>
    <x v="6"/>
    <x v="1"/>
    <x v="6"/>
  </r>
  <r>
    <x v="0"/>
    <n v="30"/>
    <x v="3"/>
    <x v="2"/>
    <x v="0"/>
    <n v="3"/>
    <n v="15000000"/>
    <n v="4"/>
    <x v="30"/>
    <x v="0"/>
    <x v="1"/>
    <x v="3"/>
    <x v="0"/>
    <x v="10"/>
  </r>
  <r>
    <x v="0"/>
    <n v="5"/>
    <x v="4"/>
    <x v="1"/>
    <x v="0"/>
    <n v="5"/>
    <n v="25000000"/>
    <n v="2"/>
    <x v="30"/>
    <x v="0"/>
    <x v="0"/>
    <x v="1"/>
    <x v="3"/>
    <x v="4"/>
  </r>
  <r>
    <x v="0"/>
    <n v="16"/>
    <x v="6"/>
    <x v="3"/>
    <x v="1"/>
    <n v="3"/>
    <n v="11000000"/>
    <n v="3"/>
    <x v="30"/>
    <x v="0"/>
    <x v="1"/>
    <x v="2"/>
    <x v="0"/>
    <x v="5"/>
  </r>
  <r>
    <x v="1"/>
    <n v="12"/>
    <x v="2"/>
    <x v="2"/>
    <x v="2"/>
    <n v="0"/>
    <n v="0"/>
    <n v="3"/>
    <x v="30"/>
    <x v="3"/>
    <x v="9"/>
    <x v="2"/>
    <x v="3"/>
    <x v="13"/>
  </r>
  <r>
    <x v="1"/>
    <n v="1"/>
    <x v="3"/>
    <x v="4"/>
    <x v="2"/>
    <n v="0"/>
    <n v="0"/>
    <n v="1"/>
    <x v="30"/>
    <x v="3"/>
    <x v="9"/>
    <x v="2"/>
    <x v="3"/>
    <x v="13"/>
  </r>
  <r>
    <x v="1"/>
    <n v="5"/>
    <x v="3"/>
    <x v="4"/>
    <x v="3"/>
    <n v="0"/>
    <n v="0"/>
    <n v="4"/>
    <x v="30"/>
    <x v="3"/>
    <x v="9"/>
    <x v="5"/>
    <x v="2"/>
    <x v="11"/>
  </r>
  <r>
    <x v="1"/>
    <n v="27"/>
    <x v="4"/>
    <x v="0"/>
    <x v="0"/>
    <n v="0"/>
    <n v="0"/>
    <n v="1"/>
    <x v="30"/>
    <x v="3"/>
    <x v="9"/>
    <x v="2"/>
    <x v="1"/>
    <x v="6"/>
  </r>
  <r>
    <x v="1"/>
    <n v="16"/>
    <x v="4"/>
    <x v="0"/>
    <x v="0"/>
    <n v="0"/>
    <n v="0"/>
    <n v="1"/>
    <x v="30"/>
    <x v="3"/>
    <x v="9"/>
    <x v="4"/>
    <x v="0"/>
    <x v="0"/>
  </r>
  <r>
    <x v="0"/>
    <n v="11"/>
    <x v="6"/>
    <x v="2"/>
    <x v="2"/>
    <n v="4"/>
    <n v="20000000"/>
    <n v="1"/>
    <x v="31"/>
    <x v="0"/>
    <x v="7"/>
    <x v="0"/>
    <x v="0"/>
    <x v="9"/>
  </r>
  <r>
    <x v="0"/>
    <n v="1"/>
    <x v="8"/>
    <x v="3"/>
    <x v="1"/>
    <n v="2"/>
    <n v="12000000"/>
    <n v="5"/>
    <x v="31"/>
    <x v="0"/>
    <x v="3"/>
    <x v="4"/>
    <x v="3"/>
    <x v="4"/>
  </r>
  <r>
    <x v="0"/>
    <n v="10"/>
    <x v="2"/>
    <x v="3"/>
    <x v="2"/>
    <n v="2"/>
    <n v="38000000"/>
    <n v="2"/>
    <x v="31"/>
    <x v="4"/>
    <x v="5"/>
    <x v="6"/>
    <x v="0"/>
    <x v="10"/>
  </r>
  <r>
    <x v="0"/>
    <n v="11"/>
    <x v="2"/>
    <x v="0"/>
    <x v="1"/>
    <n v="2"/>
    <n v="12000000"/>
    <n v="4"/>
    <x v="31"/>
    <x v="0"/>
    <x v="4"/>
    <x v="2"/>
    <x v="1"/>
    <x v="2"/>
  </r>
  <r>
    <x v="0"/>
    <n v="12"/>
    <x v="2"/>
    <x v="3"/>
    <x v="0"/>
    <n v="3"/>
    <n v="15000000"/>
    <n v="4"/>
    <x v="31"/>
    <x v="0"/>
    <x v="1"/>
    <x v="2"/>
    <x v="1"/>
    <x v="2"/>
  </r>
  <r>
    <x v="0"/>
    <n v="27"/>
    <x v="3"/>
    <x v="2"/>
    <x v="3"/>
    <n v="1"/>
    <n v="19000000"/>
    <n v="1"/>
    <x v="31"/>
    <x v="1"/>
    <x v="0"/>
    <x v="3"/>
    <x v="0"/>
    <x v="5"/>
  </r>
  <r>
    <x v="0"/>
    <n v="30"/>
    <x v="3"/>
    <x v="3"/>
    <x v="2"/>
    <n v="4"/>
    <n v="11000000"/>
    <n v="3"/>
    <x v="31"/>
    <x v="2"/>
    <x v="4"/>
    <x v="5"/>
    <x v="1"/>
    <x v="1"/>
  </r>
  <r>
    <x v="0"/>
    <n v="27"/>
    <x v="3"/>
    <x v="1"/>
    <x v="0"/>
    <n v="5"/>
    <n v="25000000"/>
    <n v="2"/>
    <x v="31"/>
    <x v="0"/>
    <x v="4"/>
    <x v="4"/>
    <x v="1"/>
    <x v="6"/>
  </r>
  <r>
    <x v="0"/>
    <n v="9"/>
    <x v="3"/>
    <x v="0"/>
    <x v="2"/>
    <n v="3"/>
    <n v="15000000"/>
    <n v="4"/>
    <x v="31"/>
    <x v="0"/>
    <x v="7"/>
    <x v="3"/>
    <x v="3"/>
    <x v="13"/>
  </r>
  <r>
    <x v="0"/>
    <n v="22"/>
    <x v="4"/>
    <x v="5"/>
    <x v="2"/>
    <n v="3"/>
    <n v="15000000"/>
    <n v="1"/>
    <x v="31"/>
    <x v="0"/>
    <x v="2"/>
    <x v="6"/>
    <x v="3"/>
    <x v="4"/>
  </r>
  <r>
    <x v="0"/>
    <n v="23"/>
    <x v="10"/>
    <x v="3"/>
    <x v="2"/>
    <n v="5"/>
    <n v="21000000"/>
    <n v="1"/>
    <x v="31"/>
    <x v="0"/>
    <x v="8"/>
    <x v="1"/>
    <x v="0"/>
    <x v="5"/>
  </r>
  <r>
    <x v="0"/>
    <n v="11"/>
    <x v="6"/>
    <x v="2"/>
    <x v="2"/>
    <n v="4"/>
    <n v="20000000"/>
    <n v="1"/>
    <x v="31"/>
    <x v="0"/>
    <x v="7"/>
    <x v="0"/>
    <x v="0"/>
    <x v="9"/>
  </r>
  <r>
    <x v="0"/>
    <n v="1"/>
    <x v="8"/>
    <x v="3"/>
    <x v="1"/>
    <n v="2"/>
    <n v="12000000"/>
    <n v="5"/>
    <x v="31"/>
    <x v="0"/>
    <x v="3"/>
    <x v="4"/>
    <x v="3"/>
    <x v="4"/>
  </r>
  <r>
    <x v="1"/>
    <n v="18"/>
    <x v="7"/>
    <x v="0"/>
    <x v="2"/>
    <n v="0"/>
    <n v="0"/>
    <n v="1"/>
    <x v="31"/>
    <x v="3"/>
    <x v="9"/>
    <x v="0"/>
    <x v="1"/>
    <x v="2"/>
  </r>
  <r>
    <x v="1"/>
    <n v="2"/>
    <x v="11"/>
    <x v="0"/>
    <x v="1"/>
    <n v="0"/>
    <n v="0"/>
    <n v="4"/>
    <x v="31"/>
    <x v="3"/>
    <x v="9"/>
    <x v="7"/>
    <x v="2"/>
    <x v="8"/>
  </r>
  <r>
    <x v="1"/>
    <n v="18"/>
    <x v="7"/>
    <x v="0"/>
    <x v="2"/>
    <n v="0"/>
    <n v="0"/>
    <n v="1"/>
    <x v="31"/>
    <x v="3"/>
    <x v="9"/>
    <x v="0"/>
    <x v="1"/>
    <x v="2"/>
  </r>
  <r>
    <x v="1"/>
    <n v="2"/>
    <x v="11"/>
    <x v="0"/>
    <x v="1"/>
    <n v="0"/>
    <n v="0"/>
    <n v="4"/>
    <x v="31"/>
    <x v="3"/>
    <x v="9"/>
    <x v="7"/>
    <x v="2"/>
    <x v="8"/>
  </r>
  <r>
    <x v="0"/>
    <n v="13"/>
    <x v="5"/>
    <x v="0"/>
    <x v="2"/>
    <n v="4"/>
    <n v="15000000"/>
    <n v="5"/>
    <x v="32"/>
    <x v="0"/>
    <x v="3"/>
    <x v="6"/>
    <x v="1"/>
    <x v="6"/>
  </r>
  <r>
    <x v="0"/>
    <n v="11"/>
    <x v="6"/>
    <x v="1"/>
    <x v="0"/>
    <n v="2"/>
    <n v="38000000"/>
    <n v="2"/>
    <x v="32"/>
    <x v="1"/>
    <x v="0"/>
    <x v="1"/>
    <x v="0"/>
    <x v="9"/>
  </r>
  <r>
    <x v="0"/>
    <n v="12"/>
    <x v="8"/>
    <x v="0"/>
    <x v="2"/>
    <n v="1"/>
    <n v="7000000"/>
    <n v="1"/>
    <x v="32"/>
    <x v="0"/>
    <x v="4"/>
    <x v="0"/>
    <x v="2"/>
    <x v="11"/>
  </r>
  <r>
    <x v="0"/>
    <n v="27"/>
    <x v="1"/>
    <x v="2"/>
    <x v="4"/>
    <n v="5"/>
    <n v="25000000"/>
    <n v="4"/>
    <x v="32"/>
    <x v="0"/>
    <x v="7"/>
    <x v="7"/>
    <x v="0"/>
    <x v="10"/>
  </r>
  <r>
    <x v="0"/>
    <n v="30"/>
    <x v="2"/>
    <x v="2"/>
    <x v="2"/>
    <n v="1"/>
    <n v="19000000"/>
    <n v="5"/>
    <x v="32"/>
    <x v="1"/>
    <x v="7"/>
    <x v="4"/>
    <x v="0"/>
    <x v="10"/>
  </r>
  <r>
    <x v="0"/>
    <n v="19"/>
    <x v="2"/>
    <x v="2"/>
    <x v="4"/>
    <n v="5"/>
    <n v="20000000"/>
    <n v="5"/>
    <x v="32"/>
    <x v="0"/>
    <x v="4"/>
    <x v="3"/>
    <x v="0"/>
    <x v="7"/>
  </r>
  <r>
    <x v="0"/>
    <n v="12"/>
    <x v="2"/>
    <x v="0"/>
    <x v="2"/>
    <n v="3"/>
    <n v="11000000"/>
    <n v="5"/>
    <x v="32"/>
    <x v="0"/>
    <x v="8"/>
    <x v="1"/>
    <x v="3"/>
    <x v="13"/>
  </r>
  <r>
    <x v="0"/>
    <n v="21"/>
    <x v="3"/>
    <x v="0"/>
    <x v="1"/>
    <n v="2"/>
    <n v="12000000"/>
    <n v="1"/>
    <x v="32"/>
    <x v="0"/>
    <x v="5"/>
    <x v="0"/>
    <x v="1"/>
    <x v="14"/>
  </r>
  <r>
    <x v="0"/>
    <n v="17"/>
    <x v="4"/>
    <x v="3"/>
    <x v="2"/>
    <n v="2"/>
    <n v="12000000"/>
    <n v="4"/>
    <x v="32"/>
    <x v="0"/>
    <x v="8"/>
    <x v="0"/>
    <x v="3"/>
    <x v="4"/>
  </r>
  <r>
    <x v="0"/>
    <n v="15"/>
    <x v="10"/>
    <x v="1"/>
    <x v="4"/>
    <n v="4"/>
    <n v="20000000"/>
    <n v="2"/>
    <x v="32"/>
    <x v="2"/>
    <x v="2"/>
    <x v="5"/>
    <x v="1"/>
    <x v="6"/>
  </r>
  <r>
    <x v="0"/>
    <n v="1"/>
    <x v="10"/>
    <x v="3"/>
    <x v="2"/>
    <n v="3"/>
    <n v="12000000"/>
    <n v="4"/>
    <x v="32"/>
    <x v="0"/>
    <x v="0"/>
    <x v="5"/>
    <x v="2"/>
    <x v="8"/>
  </r>
  <r>
    <x v="0"/>
    <n v="13"/>
    <x v="5"/>
    <x v="0"/>
    <x v="2"/>
    <n v="4"/>
    <n v="15000000"/>
    <n v="5"/>
    <x v="32"/>
    <x v="0"/>
    <x v="3"/>
    <x v="6"/>
    <x v="1"/>
    <x v="6"/>
  </r>
  <r>
    <x v="0"/>
    <n v="11"/>
    <x v="6"/>
    <x v="1"/>
    <x v="0"/>
    <n v="2"/>
    <n v="38000000"/>
    <n v="2"/>
    <x v="32"/>
    <x v="1"/>
    <x v="0"/>
    <x v="1"/>
    <x v="0"/>
    <x v="9"/>
  </r>
  <r>
    <x v="0"/>
    <n v="12"/>
    <x v="8"/>
    <x v="0"/>
    <x v="2"/>
    <n v="1"/>
    <n v="7000000"/>
    <n v="1"/>
    <x v="32"/>
    <x v="0"/>
    <x v="4"/>
    <x v="0"/>
    <x v="2"/>
    <x v="11"/>
  </r>
  <r>
    <x v="0"/>
    <n v="27"/>
    <x v="1"/>
    <x v="2"/>
    <x v="4"/>
    <n v="5"/>
    <n v="25000000"/>
    <n v="4"/>
    <x v="32"/>
    <x v="0"/>
    <x v="7"/>
    <x v="7"/>
    <x v="0"/>
    <x v="10"/>
  </r>
  <r>
    <x v="1"/>
    <n v="12"/>
    <x v="7"/>
    <x v="4"/>
    <x v="1"/>
    <n v="0"/>
    <n v="0"/>
    <n v="3"/>
    <x v="32"/>
    <x v="3"/>
    <x v="9"/>
    <x v="7"/>
    <x v="2"/>
    <x v="8"/>
  </r>
  <r>
    <x v="1"/>
    <n v="25"/>
    <x v="4"/>
    <x v="0"/>
    <x v="2"/>
    <n v="0"/>
    <n v="0"/>
    <n v="1"/>
    <x v="32"/>
    <x v="3"/>
    <x v="9"/>
    <x v="6"/>
    <x v="3"/>
    <x v="13"/>
  </r>
  <r>
    <x v="1"/>
    <n v="12"/>
    <x v="7"/>
    <x v="4"/>
    <x v="1"/>
    <n v="0"/>
    <n v="0"/>
    <n v="3"/>
    <x v="32"/>
    <x v="3"/>
    <x v="9"/>
    <x v="7"/>
    <x v="2"/>
    <x v="8"/>
  </r>
  <r>
    <x v="0"/>
    <n v="12"/>
    <x v="1"/>
    <x v="0"/>
    <x v="2"/>
    <n v="3"/>
    <n v="15000000"/>
    <n v="1"/>
    <x v="33"/>
    <x v="0"/>
    <x v="3"/>
    <x v="4"/>
    <x v="1"/>
    <x v="1"/>
  </r>
  <r>
    <x v="0"/>
    <n v="30"/>
    <x v="2"/>
    <x v="1"/>
    <x v="2"/>
    <n v="2"/>
    <n v="12000000"/>
    <n v="2"/>
    <x v="33"/>
    <x v="0"/>
    <x v="8"/>
    <x v="2"/>
    <x v="2"/>
    <x v="8"/>
  </r>
  <r>
    <x v="0"/>
    <n v="6"/>
    <x v="2"/>
    <x v="2"/>
    <x v="2"/>
    <n v="5"/>
    <n v="20000000"/>
    <n v="2"/>
    <x v="33"/>
    <x v="0"/>
    <x v="4"/>
    <x v="5"/>
    <x v="0"/>
    <x v="7"/>
  </r>
  <r>
    <x v="0"/>
    <n v="21"/>
    <x v="3"/>
    <x v="1"/>
    <x v="1"/>
    <n v="1"/>
    <n v="7000000"/>
    <n v="2"/>
    <x v="33"/>
    <x v="0"/>
    <x v="0"/>
    <x v="2"/>
    <x v="1"/>
    <x v="15"/>
  </r>
  <r>
    <x v="0"/>
    <n v="22"/>
    <x v="3"/>
    <x v="4"/>
    <x v="1"/>
    <n v="3"/>
    <n v="15000000"/>
    <n v="5"/>
    <x v="33"/>
    <x v="0"/>
    <x v="4"/>
    <x v="6"/>
    <x v="0"/>
    <x v="12"/>
  </r>
  <r>
    <x v="0"/>
    <n v="12"/>
    <x v="3"/>
    <x v="1"/>
    <x v="2"/>
    <n v="4"/>
    <n v="15000000"/>
    <n v="4"/>
    <x v="33"/>
    <x v="0"/>
    <x v="7"/>
    <x v="3"/>
    <x v="1"/>
    <x v="6"/>
  </r>
  <r>
    <x v="0"/>
    <n v="23"/>
    <x v="4"/>
    <x v="1"/>
    <x v="1"/>
    <n v="2"/>
    <n v="12000000"/>
    <n v="1"/>
    <x v="33"/>
    <x v="0"/>
    <x v="3"/>
    <x v="1"/>
    <x v="0"/>
    <x v="5"/>
  </r>
  <r>
    <x v="0"/>
    <n v="29"/>
    <x v="4"/>
    <x v="3"/>
    <x v="0"/>
    <n v="2"/>
    <n v="12000000"/>
    <n v="2"/>
    <x v="33"/>
    <x v="0"/>
    <x v="4"/>
    <x v="6"/>
    <x v="0"/>
    <x v="7"/>
  </r>
  <r>
    <x v="0"/>
    <n v="21"/>
    <x v="10"/>
    <x v="0"/>
    <x v="2"/>
    <n v="1"/>
    <n v="19000000"/>
    <n v="2"/>
    <x v="33"/>
    <x v="1"/>
    <x v="7"/>
    <x v="2"/>
    <x v="0"/>
    <x v="12"/>
  </r>
  <r>
    <x v="0"/>
    <n v="24"/>
    <x v="10"/>
    <x v="0"/>
    <x v="1"/>
    <n v="3"/>
    <n v="15000000"/>
    <n v="1"/>
    <x v="33"/>
    <x v="0"/>
    <x v="1"/>
    <x v="3"/>
    <x v="1"/>
    <x v="1"/>
  </r>
  <r>
    <x v="1"/>
    <n v="20"/>
    <x v="2"/>
    <x v="0"/>
    <x v="2"/>
    <n v="0"/>
    <n v="0"/>
    <n v="1"/>
    <x v="33"/>
    <x v="3"/>
    <x v="9"/>
    <x v="6"/>
    <x v="1"/>
    <x v="6"/>
  </r>
  <r>
    <x v="1"/>
    <n v="8"/>
    <x v="3"/>
    <x v="3"/>
    <x v="2"/>
    <n v="0"/>
    <n v="0"/>
    <n v="5"/>
    <x v="33"/>
    <x v="3"/>
    <x v="9"/>
    <x v="0"/>
    <x v="2"/>
    <x v="8"/>
  </r>
  <r>
    <x v="1"/>
    <n v="31"/>
    <x v="10"/>
    <x v="0"/>
    <x v="2"/>
    <n v="0"/>
    <n v="0"/>
    <n v="1"/>
    <x v="33"/>
    <x v="3"/>
    <x v="9"/>
    <x v="7"/>
    <x v="3"/>
    <x v="4"/>
  </r>
  <r>
    <x v="0"/>
    <n v="30"/>
    <x v="1"/>
    <x v="1"/>
    <x v="0"/>
    <n v="2"/>
    <n v="38000000"/>
    <n v="2"/>
    <x v="34"/>
    <x v="1"/>
    <x v="7"/>
    <x v="0"/>
    <x v="1"/>
    <x v="2"/>
  </r>
  <r>
    <x v="0"/>
    <n v="28"/>
    <x v="2"/>
    <x v="0"/>
    <x v="2"/>
    <n v="2"/>
    <n v="12000000"/>
    <n v="2"/>
    <x v="34"/>
    <x v="0"/>
    <x v="2"/>
    <x v="2"/>
    <x v="3"/>
    <x v="13"/>
  </r>
  <r>
    <x v="0"/>
    <n v="28"/>
    <x v="2"/>
    <x v="3"/>
    <x v="1"/>
    <n v="3"/>
    <n v="15000000"/>
    <n v="2"/>
    <x v="34"/>
    <x v="0"/>
    <x v="0"/>
    <x v="2"/>
    <x v="3"/>
    <x v="13"/>
  </r>
  <r>
    <x v="0"/>
    <n v="30"/>
    <x v="2"/>
    <x v="5"/>
    <x v="1"/>
    <n v="3"/>
    <n v="15000000"/>
    <n v="4"/>
    <x v="34"/>
    <x v="0"/>
    <x v="7"/>
    <x v="3"/>
    <x v="1"/>
    <x v="1"/>
  </r>
  <r>
    <x v="0"/>
    <n v="30"/>
    <x v="2"/>
    <x v="2"/>
    <x v="0"/>
    <n v="2"/>
    <n v="12000000"/>
    <n v="2"/>
    <x v="34"/>
    <x v="0"/>
    <x v="7"/>
    <x v="5"/>
    <x v="1"/>
    <x v="1"/>
  </r>
  <r>
    <x v="0"/>
    <n v="6"/>
    <x v="2"/>
    <x v="5"/>
    <x v="1"/>
    <n v="3"/>
    <n v="15000000"/>
    <n v="4"/>
    <x v="34"/>
    <x v="0"/>
    <x v="4"/>
    <x v="6"/>
    <x v="1"/>
    <x v="1"/>
  </r>
  <r>
    <x v="0"/>
    <n v="27"/>
    <x v="3"/>
    <x v="0"/>
    <x v="1"/>
    <n v="4"/>
    <n v="20000000"/>
    <n v="5"/>
    <x v="34"/>
    <x v="2"/>
    <x v="7"/>
    <x v="7"/>
    <x v="1"/>
    <x v="6"/>
  </r>
  <r>
    <x v="0"/>
    <n v="11"/>
    <x v="3"/>
    <x v="4"/>
    <x v="0"/>
    <n v="1"/>
    <n v="7000000"/>
    <n v="1"/>
    <x v="34"/>
    <x v="0"/>
    <x v="0"/>
    <x v="2"/>
    <x v="2"/>
    <x v="8"/>
  </r>
  <r>
    <x v="0"/>
    <n v="29"/>
    <x v="3"/>
    <x v="3"/>
    <x v="2"/>
    <n v="2"/>
    <n v="12000000"/>
    <n v="2"/>
    <x v="34"/>
    <x v="0"/>
    <x v="3"/>
    <x v="2"/>
    <x v="0"/>
    <x v="5"/>
  </r>
  <r>
    <x v="0"/>
    <n v="7"/>
    <x v="3"/>
    <x v="3"/>
    <x v="0"/>
    <n v="2"/>
    <n v="12000000"/>
    <n v="7"/>
    <x v="34"/>
    <x v="0"/>
    <x v="0"/>
    <x v="0"/>
    <x v="2"/>
    <x v="11"/>
  </r>
  <r>
    <x v="0"/>
    <n v="8"/>
    <x v="3"/>
    <x v="0"/>
    <x v="2"/>
    <n v="3"/>
    <n v="15000000"/>
    <n v="2"/>
    <x v="34"/>
    <x v="0"/>
    <x v="1"/>
    <x v="5"/>
    <x v="1"/>
    <x v="14"/>
  </r>
  <r>
    <x v="0"/>
    <n v="11"/>
    <x v="3"/>
    <x v="1"/>
    <x v="4"/>
    <n v="4"/>
    <n v="20000000"/>
    <n v="5"/>
    <x v="34"/>
    <x v="0"/>
    <x v="4"/>
    <x v="7"/>
    <x v="2"/>
    <x v="8"/>
  </r>
  <r>
    <x v="0"/>
    <n v="22"/>
    <x v="4"/>
    <x v="1"/>
    <x v="0"/>
    <n v="1"/>
    <n v="19000000"/>
    <n v="1"/>
    <x v="34"/>
    <x v="1"/>
    <x v="2"/>
    <x v="4"/>
    <x v="1"/>
    <x v="1"/>
  </r>
  <r>
    <x v="0"/>
    <n v="6"/>
    <x v="4"/>
    <x v="0"/>
    <x v="2"/>
    <n v="4"/>
    <n v="20000000"/>
    <n v="1"/>
    <x v="34"/>
    <x v="2"/>
    <x v="8"/>
    <x v="2"/>
    <x v="0"/>
    <x v="12"/>
  </r>
  <r>
    <x v="0"/>
    <n v="1"/>
    <x v="4"/>
    <x v="2"/>
    <x v="0"/>
    <n v="2"/>
    <n v="12000000"/>
    <n v="1"/>
    <x v="34"/>
    <x v="0"/>
    <x v="2"/>
    <x v="2"/>
    <x v="0"/>
    <x v="7"/>
  </r>
  <r>
    <x v="0"/>
    <n v="14"/>
    <x v="4"/>
    <x v="3"/>
    <x v="2"/>
    <n v="5"/>
    <n v="25000000"/>
    <n v="1"/>
    <x v="34"/>
    <x v="0"/>
    <x v="6"/>
    <x v="2"/>
    <x v="1"/>
    <x v="2"/>
  </r>
  <r>
    <x v="0"/>
    <n v="10"/>
    <x v="4"/>
    <x v="0"/>
    <x v="1"/>
    <n v="1"/>
    <n v="7000000"/>
    <n v="2"/>
    <x v="34"/>
    <x v="0"/>
    <x v="8"/>
    <x v="6"/>
    <x v="0"/>
    <x v="12"/>
  </r>
  <r>
    <x v="0"/>
    <n v="13"/>
    <x v="10"/>
    <x v="2"/>
    <x v="2"/>
    <n v="1"/>
    <n v="19000000"/>
    <n v="2"/>
    <x v="34"/>
    <x v="1"/>
    <x v="0"/>
    <x v="7"/>
    <x v="0"/>
    <x v="5"/>
  </r>
  <r>
    <x v="0"/>
    <n v="16"/>
    <x v="10"/>
    <x v="0"/>
    <x v="0"/>
    <n v="5"/>
    <n v="20000000"/>
    <n v="4"/>
    <x v="34"/>
    <x v="0"/>
    <x v="7"/>
    <x v="3"/>
    <x v="1"/>
    <x v="6"/>
  </r>
  <r>
    <x v="0"/>
    <n v="17"/>
    <x v="10"/>
    <x v="2"/>
    <x v="2"/>
    <n v="5"/>
    <n v="21000000"/>
    <n v="6"/>
    <x v="34"/>
    <x v="0"/>
    <x v="2"/>
    <x v="3"/>
    <x v="3"/>
    <x v="4"/>
  </r>
  <r>
    <x v="0"/>
    <n v="30"/>
    <x v="1"/>
    <x v="1"/>
    <x v="0"/>
    <n v="2"/>
    <n v="38000000"/>
    <n v="2"/>
    <x v="34"/>
    <x v="1"/>
    <x v="7"/>
    <x v="0"/>
    <x v="1"/>
    <x v="2"/>
  </r>
  <r>
    <x v="1"/>
    <n v="5"/>
    <x v="5"/>
    <x v="0"/>
    <x v="3"/>
    <n v="0"/>
    <n v="0"/>
    <n v="4"/>
    <x v="34"/>
    <x v="3"/>
    <x v="9"/>
    <x v="6"/>
    <x v="1"/>
    <x v="1"/>
  </r>
  <r>
    <x v="1"/>
    <n v="10"/>
    <x v="11"/>
    <x v="3"/>
    <x v="1"/>
    <n v="0"/>
    <n v="0"/>
    <n v="3"/>
    <x v="34"/>
    <x v="3"/>
    <x v="9"/>
    <x v="7"/>
    <x v="3"/>
    <x v="4"/>
  </r>
  <r>
    <x v="1"/>
    <n v="12"/>
    <x v="1"/>
    <x v="3"/>
    <x v="3"/>
    <n v="0"/>
    <n v="0"/>
    <n v="1"/>
    <x v="34"/>
    <x v="3"/>
    <x v="9"/>
    <x v="2"/>
    <x v="0"/>
    <x v="12"/>
  </r>
  <r>
    <x v="1"/>
    <n v="30"/>
    <x v="2"/>
    <x v="3"/>
    <x v="1"/>
    <n v="0"/>
    <n v="0"/>
    <n v="2"/>
    <x v="34"/>
    <x v="3"/>
    <x v="9"/>
    <x v="7"/>
    <x v="0"/>
    <x v="5"/>
  </r>
  <r>
    <x v="1"/>
    <n v="30"/>
    <x v="10"/>
    <x v="0"/>
    <x v="2"/>
    <n v="0"/>
    <n v="0"/>
    <n v="5"/>
    <x v="34"/>
    <x v="3"/>
    <x v="9"/>
    <x v="2"/>
    <x v="2"/>
    <x v="8"/>
  </r>
  <r>
    <x v="1"/>
    <n v="30"/>
    <x v="10"/>
    <x v="4"/>
    <x v="0"/>
    <n v="0"/>
    <n v="0"/>
    <n v="3"/>
    <x v="34"/>
    <x v="3"/>
    <x v="9"/>
    <x v="4"/>
    <x v="3"/>
    <x v="13"/>
  </r>
  <r>
    <x v="1"/>
    <n v="5"/>
    <x v="5"/>
    <x v="0"/>
    <x v="3"/>
    <n v="0"/>
    <n v="0"/>
    <n v="4"/>
    <x v="34"/>
    <x v="3"/>
    <x v="9"/>
    <x v="6"/>
    <x v="1"/>
    <x v="1"/>
  </r>
  <r>
    <x v="1"/>
    <n v="10"/>
    <x v="11"/>
    <x v="3"/>
    <x v="1"/>
    <n v="0"/>
    <n v="0"/>
    <n v="3"/>
    <x v="34"/>
    <x v="3"/>
    <x v="9"/>
    <x v="7"/>
    <x v="3"/>
    <x v="4"/>
  </r>
  <r>
    <x v="0"/>
    <n v="26"/>
    <x v="1"/>
    <x v="1"/>
    <x v="2"/>
    <n v="3"/>
    <n v="15000000"/>
    <n v="2"/>
    <x v="35"/>
    <x v="0"/>
    <x v="3"/>
    <x v="0"/>
    <x v="0"/>
    <x v="10"/>
  </r>
  <r>
    <x v="0"/>
    <n v="27"/>
    <x v="2"/>
    <x v="2"/>
    <x v="1"/>
    <n v="3"/>
    <n v="15000000"/>
    <n v="4"/>
    <x v="35"/>
    <x v="0"/>
    <x v="7"/>
    <x v="4"/>
    <x v="1"/>
    <x v="2"/>
  </r>
  <r>
    <x v="0"/>
    <n v="30"/>
    <x v="2"/>
    <x v="5"/>
    <x v="3"/>
    <n v="3"/>
    <n v="15000000"/>
    <n v="2"/>
    <x v="35"/>
    <x v="0"/>
    <x v="0"/>
    <x v="5"/>
    <x v="2"/>
    <x v="11"/>
  </r>
  <r>
    <x v="0"/>
    <n v="5"/>
    <x v="3"/>
    <x v="2"/>
    <x v="2"/>
    <n v="1"/>
    <n v="7000000"/>
    <n v="4"/>
    <x v="35"/>
    <x v="0"/>
    <x v="2"/>
    <x v="2"/>
    <x v="0"/>
    <x v="12"/>
  </r>
  <r>
    <x v="0"/>
    <n v="28"/>
    <x v="3"/>
    <x v="0"/>
    <x v="2"/>
    <n v="5"/>
    <n v="20000000"/>
    <n v="2"/>
    <x v="35"/>
    <x v="0"/>
    <x v="7"/>
    <x v="1"/>
    <x v="1"/>
    <x v="6"/>
  </r>
  <r>
    <x v="0"/>
    <n v="7"/>
    <x v="3"/>
    <x v="0"/>
    <x v="2"/>
    <n v="2"/>
    <n v="12000000"/>
    <n v="2"/>
    <x v="35"/>
    <x v="0"/>
    <x v="0"/>
    <x v="6"/>
    <x v="0"/>
    <x v="10"/>
  </r>
  <r>
    <x v="0"/>
    <n v="20"/>
    <x v="4"/>
    <x v="0"/>
    <x v="2"/>
    <n v="4"/>
    <n v="20000000"/>
    <n v="2"/>
    <x v="35"/>
    <x v="2"/>
    <x v="4"/>
    <x v="7"/>
    <x v="1"/>
    <x v="2"/>
  </r>
  <r>
    <x v="0"/>
    <n v="15"/>
    <x v="4"/>
    <x v="5"/>
    <x v="1"/>
    <n v="2"/>
    <n v="12000000"/>
    <n v="3"/>
    <x v="35"/>
    <x v="0"/>
    <x v="8"/>
    <x v="3"/>
    <x v="0"/>
    <x v="12"/>
  </r>
  <r>
    <x v="0"/>
    <n v="18"/>
    <x v="4"/>
    <x v="0"/>
    <x v="1"/>
    <n v="2"/>
    <n v="12000000"/>
    <n v="1"/>
    <x v="35"/>
    <x v="0"/>
    <x v="7"/>
    <x v="4"/>
    <x v="1"/>
    <x v="6"/>
  </r>
  <r>
    <x v="0"/>
    <n v="3"/>
    <x v="4"/>
    <x v="3"/>
    <x v="0"/>
    <n v="4"/>
    <n v="20000000"/>
    <n v="1"/>
    <x v="35"/>
    <x v="0"/>
    <x v="4"/>
    <x v="5"/>
    <x v="0"/>
    <x v="7"/>
  </r>
  <r>
    <x v="1"/>
    <n v="11"/>
    <x v="7"/>
    <x v="0"/>
    <x v="0"/>
    <n v="0"/>
    <n v="0"/>
    <n v="1"/>
    <x v="35"/>
    <x v="3"/>
    <x v="9"/>
    <x v="2"/>
    <x v="1"/>
    <x v="6"/>
  </r>
  <r>
    <x v="1"/>
    <n v="30"/>
    <x v="10"/>
    <x v="3"/>
    <x v="0"/>
    <n v="0"/>
    <n v="0"/>
    <n v="3"/>
    <x v="35"/>
    <x v="3"/>
    <x v="9"/>
    <x v="2"/>
    <x v="3"/>
    <x v="13"/>
  </r>
  <r>
    <x v="1"/>
    <n v="27"/>
    <x v="10"/>
    <x v="4"/>
    <x v="2"/>
    <n v="0"/>
    <n v="0"/>
    <n v="1"/>
    <x v="35"/>
    <x v="3"/>
    <x v="9"/>
    <x v="6"/>
    <x v="2"/>
    <x v="3"/>
  </r>
  <r>
    <x v="1"/>
    <n v="11"/>
    <x v="7"/>
    <x v="0"/>
    <x v="0"/>
    <n v="0"/>
    <n v="0"/>
    <n v="1"/>
    <x v="35"/>
    <x v="3"/>
    <x v="9"/>
    <x v="2"/>
    <x v="1"/>
    <x v="6"/>
  </r>
  <r>
    <x v="0"/>
    <n v="31"/>
    <x v="8"/>
    <x v="4"/>
    <x v="2"/>
    <n v="2"/>
    <n v="12000000"/>
    <n v="4"/>
    <x v="36"/>
    <x v="0"/>
    <x v="7"/>
    <x v="2"/>
    <x v="1"/>
    <x v="1"/>
  </r>
  <r>
    <x v="0"/>
    <n v="7"/>
    <x v="2"/>
    <x v="0"/>
    <x v="3"/>
    <n v="4"/>
    <n v="11000000"/>
    <n v="5"/>
    <x v="36"/>
    <x v="2"/>
    <x v="4"/>
    <x v="3"/>
    <x v="1"/>
    <x v="6"/>
  </r>
  <r>
    <x v="0"/>
    <n v="21"/>
    <x v="3"/>
    <x v="0"/>
    <x v="4"/>
    <n v="4"/>
    <n v="20000000"/>
    <n v="2"/>
    <x v="36"/>
    <x v="0"/>
    <x v="3"/>
    <x v="2"/>
    <x v="1"/>
    <x v="6"/>
  </r>
  <r>
    <x v="0"/>
    <n v="8"/>
    <x v="3"/>
    <x v="0"/>
    <x v="4"/>
    <n v="3"/>
    <n v="15000000"/>
    <n v="1"/>
    <x v="36"/>
    <x v="0"/>
    <x v="8"/>
    <x v="4"/>
    <x v="0"/>
    <x v="7"/>
  </r>
  <r>
    <x v="0"/>
    <n v="8"/>
    <x v="3"/>
    <x v="3"/>
    <x v="2"/>
    <n v="2"/>
    <n v="12000000"/>
    <n v="4"/>
    <x v="36"/>
    <x v="0"/>
    <x v="4"/>
    <x v="1"/>
    <x v="2"/>
    <x v="8"/>
  </r>
  <r>
    <x v="0"/>
    <n v="22"/>
    <x v="4"/>
    <x v="1"/>
    <x v="0"/>
    <n v="1"/>
    <n v="7000000"/>
    <n v="1"/>
    <x v="36"/>
    <x v="0"/>
    <x v="2"/>
    <x v="7"/>
    <x v="3"/>
    <x v="13"/>
  </r>
  <r>
    <x v="0"/>
    <n v="25"/>
    <x v="4"/>
    <x v="0"/>
    <x v="2"/>
    <n v="3"/>
    <n v="15000000"/>
    <n v="3"/>
    <x v="36"/>
    <x v="0"/>
    <x v="0"/>
    <x v="2"/>
    <x v="0"/>
    <x v="5"/>
  </r>
  <r>
    <x v="0"/>
    <n v="7"/>
    <x v="4"/>
    <x v="0"/>
    <x v="2"/>
    <n v="5"/>
    <n v="25000000"/>
    <n v="3"/>
    <x v="36"/>
    <x v="0"/>
    <x v="1"/>
    <x v="0"/>
    <x v="0"/>
    <x v="9"/>
  </r>
  <r>
    <x v="0"/>
    <n v="1"/>
    <x v="10"/>
    <x v="1"/>
    <x v="3"/>
    <n v="5"/>
    <n v="25000000"/>
    <n v="3"/>
    <x v="36"/>
    <x v="0"/>
    <x v="4"/>
    <x v="2"/>
    <x v="2"/>
    <x v="11"/>
  </r>
  <r>
    <x v="0"/>
    <n v="17"/>
    <x v="10"/>
    <x v="0"/>
    <x v="2"/>
    <n v="2"/>
    <n v="12000000"/>
    <n v="2"/>
    <x v="36"/>
    <x v="0"/>
    <x v="7"/>
    <x v="5"/>
    <x v="1"/>
    <x v="6"/>
  </r>
  <r>
    <x v="0"/>
    <n v="31"/>
    <x v="8"/>
    <x v="4"/>
    <x v="2"/>
    <n v="2"/>
    <n v="12000000"/>
    <n v="4"/>
    <x v="36"/>
    <x v="0"/>
    <x v="7"/>
    <x v="2"/>
    <x v="1"/>
    <x v="1"/>
  </r>
  <r>
    <x v="1"/>
    <n v="12"/>
    <x v="1"/>
    <x v="3"/>
    <x v="1"/>
    <n v="0"/>
    <n v="0"/>
    <n v="3"/>
    <x v="36"/>
    <x v="3"/>
    <x v="9"/>
    <x v="6"/>
    <x v="3"/>
    <x v="13"/>
  </r>
  <r>
    <x v="1"/>
    <n v="17"/>
    <x v="4"/>
    <x v="1"/>
    <x v="1"/>
    <n v="0"/>
    <n v="0"/>
    <n v="1"/>
    <x v="36"/>
    <x v="3"/>
    <x v="9"/>
    <x v="6"/>
    <x v="2"/>
    <x v="8"/>
  </r>
  <r>
    <x v="1"/>
    <n v="14"/>
    <x v="10"/>
    <x v="1"/>
    <x v="2"/>
    <n v="0"/>
    <n v="0"/>
    <n v="4"/>
    <x v="36"/>
    <x v="3"/>
    <x v="9"/>
    <x v="7"/>
    <x v="1"/>
    <x v="2"/>
  </r>
  <r>
    <x v="0"/>
    <n v="11"/>
    <x v="5"/>
    <x v="2"/>
    <x v="1"/>
    <n v="2"/>
    <n v="38000000"/>
    <n v="1"/>
    <x v="37"/>
    <x v="1"/>
    <x v="2"/>
    <x v="7"/>
    <x v="3"/>
    <x v="13"/>
  </r>
  <r>
    <x v="0"/>
    <n v="11"/>
    <x v="6"/>
    <x v="0"/>
    <x v="2"/>
    <n v="5"/>
    <n v="25000000"/>
    <n v="1"/>
    <x v="37"/>
    <x v="0"/>
    <x v="2"/>
    <x v="7"/>
    <x v="0"/>
    <x v="5"/>
  </r>
  <r>
    <x v="0"/>
    <n v="1"/>
    <x v="9"/>
    <x v="4"/>
    <x v="1"/>
    <n v="2"/>
    <n v="12000000"/>
    <n v="1"/>
    <x v="37"/>
    <x v="0"/>
    <x v="2"/>
    <x v="5"/>
    <x v="1"/>
    <x v="6"/>
  </r>
  <r>
    <x v="0"/>
    <n v="29"/>
    <x v="1"/>
    <x v="1"/>
    <x v="0"/>
    <n v="5"/>
    <n v="21000000"/>
    <n v="5"/>
    <x v="37"/>
    <x v="0"/>
    <x v="0"/>
    <x v="2"/>
    <x v="2"/>
    <x v="8"/>
  </r>
  <r>
    <x v="0"/>
    <n v="30"/>
    <x v="2"/>
    <x v="2"/>
    <x v="1"/>
    <n v="2"/>
    <n v="12000000"/>
    <n v="4"/>
    <x v="37"/>
    <x v="0"/>
    <x v="0"/>
    <x v="3"/>
    <x v="0"/>
    <x v="12"/>
  </r>
  <r>
    <x v="0"/>
    <n v="25"/>
    <x v="3"/>
    <x v="0"/>
    <x v="0"/>
    <n v="1"/>
    <n v="19000000"/>
    <n v="3"/>
    <x v="37"/>
    <x v="1"/>
    <x v="1"/>
    <x v="2"/>
    <x v="1"/>
    <x v="1"/>
  </r>
  <r>
    <x v="0"/>
    <n v="10"/>
    <x v="3"/>
    <x v="0"/>
    <x v="0"/>
    <n v="4"/>
    <n v="11000000"/>
    <n v="5"/>
    <x v="37"/>
    <x v="2"/>
    <x v="2"/>
    <x v="6"/>
    <x v="1"/>
    <x v="1"/>
  </r>
  <r>
    <x v="0"/>
    <n v="28"/>
    <x v="3"/>
    <x v="4"/>
    <x v="2"/>
    <n v="1"/>
    <n v="7000000"/>
    <n v="1"/>
    <x v="37"/>
    <x v="0"/>
    <x v="7"/>
    <x v="4"/>
    <x v="0"/>
    <x v="12"/>
  </r>
  <r>
    <x v="0"/>
    <n v="13"/>
    <x v="4"/>
    <x v="3"/>
    <x v="1"/>
    <n v="4"/>
    <n v="20000000"/>
    <n v="5"/>
    <x v="37"/>
    <x v="0"/>
    <x v="1"/>
    <x v="2"/>
    <x v="1"/>
    <x v="2"/>
  </r>
  <r>
    <x v="0"/>
    <n v="3"/>
    <x v="4"/>
    <x v="0"/>
    <x v="2"/>
    <n v="3"/>
    <n v="15000000"/>
    <n v="2"/>
    <x v="37"/>
    <x v="0"/>
    <x v="7"/>
    <x v="1"/>
    <x v="2"/>
    <x v="8"/>
  </r>
  <r>
    <x v="0"/>
    <n v="11"/>
    <x v="5"/>
    <x v="2"/>
    <x v="1"/>
    <n v="2"/>
    <n v="38000000"/>
    <n v="1"/>
    <x v="37"/>
    <x v="1"/>
    <x v="2"/>
    <x v="7"/>
    <x v="3"/>
    <x v="13"/>
  </r>
  <r>
    <x v="0"/>
    <n v="11"/>
    <x v="6"/>
    <x v="0"/>
    <x v="2"/>
    <n v="5"/>
    <n v="25000000"/>
    <n v="1"/>
    <x v="37"/>
    <x v="0"/>
    <x v="2"/>
    <x v="7"/>
    <x v="0"/>
    <x v="5"/>
  </r>
  <r>
    <x v="0"/>
    <n v="1"/>
    <x v="9"/>
    <x v="4"/>
    <x v="1"/>
    <n v="2"/>
    <n v="12000000"/>
    <n v="1"/>
    <x v="37"/>
    <x v="0"/>
    <x v="2"/>
    <x v="5"/>
    <x v="1"/>
    <x v="6"/>
  </r>
  <r>
    <x v="0"/>
    <n v="29"/>
    <x v="1"/>
    <x v="1"/>
    <x v="0"/>
    <n v="5"/>
    <n v="21000000"/>
    <n v="5"/>
    <x v="37"/>
    <x v="0"/>
    <x v="0"/>
    <x v="2"/>
    <x v="2"/>
    <x v="8"/>
  </r>
  <r>
    <x v="1"/>
    <n v="13"/>
    <x v="5"/>
    <x v="0"/>
    <x v="3"/>
    <n v="0"/>
    <n v="0"/>
    <n v="2"/>
    <x v="37"/>
    <x v="3"/>
    <x v="9"/>
    <x v="5"/>
    <x v="3"/>
    <x v="13"/>
  </r>
  <r>
    <x v="1"/>
    <n v="29"/>
    <x v="2"/>
    <x v="1"/>
    <x v="1"/>
    <n v="0"/>
    <n v="0"/>
    <n v="2"/>
    <x v="37"/>
    <x v="3"/>
    <x v="9"/>
    <x v="5"/>
    <x v="1"/>
    <x v="1"/>
  </r>
  <r>
    <x v="1"/>
    <n v="30"/>
    <x v="10"/>
    <x v="1"/>
    <x v="2"/>
    <n v="0"/>
    <n v="0"/>
    <n v="4"/>
    <x v="37"/>
    <x v="3"/>
    <x v="9"/>
    <x v="2"/>
    <x v="2"/>
    <x v="11"/>
  </r>
  <r>
    <x v="1"/>
    <n v="13"/>
    <x v="5"/>
    <x v="0"/>
    <x v="3"/>
    <n v="0"/>
    <n v="0"/>
    <n v="2"/>
    <x v="37"/>
    <x v="3"/>
    <x v="9"/>
    <x v="5"/>
    <x v="3"/>
    <x v="13"/>
  </r>
  <r>
    <x v="0"/>
    <n v="12"/>
    <x v="5"/>
    <x v="2"/>
    <x v="2"/>
    <n v="2"/>
    <n v="12000000"/>
    <n v="3"/>
    <x v="38"/>
    <x v="0"/>
    <x v="0"/>
    <x v="2"/>
    <x v="2"/>
    <x v="8"/>
  </r>
  <r>
    <x v="0"/>
    <n v="1"/>
    <x v="11"/>
    <x v="1"/>
    <x v="2"/>
    <n v="5"/>
    <n v="25000000"/>
    <n v="1"/>
    <x v="38"/>
    <x v="0"/>
    <x v="2"/>
    <x v="5"/>
    <x v="1"/>
    <x v="2"/>
  </r>
  <r>
    <x v="0"/>
    <n v="11"/>
    <x v="2"/>
    <x v="4"/>
    <x v="4"/>
    <n v="1"/>
    <n v="7000000"/>
    <n v="2"/>
    <x v="38"/>
    <x v="0"/>
    <x v="7"/>
    <x v="7"/>
    <x v="3"/>
    <x v="13"/>
  </r>
  <r>
    <x v="0"/>
    <n v="12"/>
    <x v="3"/>
    <x v="0"/>
    <x v="2"/>
    <n v="2"/>
    <n v="38000000"/>
    <n v="3"/>
    <x v="38"/>
    <x v="1"/>
    <x v="7"/>
    <x v="6"/>
    <x v="1"/>
    <x v="6"/>
  </r>
  <r>
    <x v="0"/>
    <n v="28"/>
    <x v="3"/>
    <x v="4"/>
    <x v="0"/>
    <n v="3"/>
    <n v="15000000"/>
    <n v="1"/>
    <x v="38"/>
    <x v="0"/>
    <x v="1"/>
    <x v="3"/>
    <x v="0"/>
    <x v="5"/>
  </r>
  <r>
    <x v="0"/>
    <n v="8"/>
    <x v="3"/>
    <x v="2"/>
    <x v="3"/>
    <n v="2"/>
    <n v="12000000"/>
    <n v="4"/>
    <x v="38"/>
    <x v="0"/>
    <x v="2"/>
    <x v="7"/>
    <x v="1"/>
    <x v="2"/>
  </r>
  <r>
    <x v="0"/>
    <n v="11"/>
    <x v="4"/>
    <x v="1"/>
    <x v="0"/>
    <n v="2"/>
    <n v="12000000"/>
    <n v="1"/>
    <x v="38"/>
    <x v="0"/>
    <x v="4"/>
    <x v="5"/>
    <x v="1"/>
    <x v="1"/>
  </r>
  <r>
    <x v="0"/>
    <n v="22"/>
    <x v="4"/>
    <x v="2"/>
    <x v="0"/>
    <n v="4"/>
    <n v="20000000"/>
    <n v="4"/>
    <x v="38"/>
    <x v="0"/>
    <x v="0"/>
    <x v="4"/>
    <x v="0"/>
    <x v="5"/>
  </r>
  <r>
    <x v="0"/>
    <n v="12"/>
    <x v="5"/>
    <x v="2"/>
    <x v="2"/>
    <n v="2"/>
    <n v="12000000"/>
    <n v="3"/>
    <x v="38"/>
    <x v="0"/>
    <x v="0"/>
    <x v="2"/>
    <x v="2"/>
    <x v="8"/>
  </r>
  <r>
    <x v="0"/>
    <n v="1"/>
    <x v="11"/>
    <x v="1"/>
    <x v="2"/>
    <n v="5"/>
    <n v="25000000"/>
    <n v="1"/>
    <x v="38"/>
    <x v="0"/>
    <x v="2"/>
    <x v="5"/>
    <x v="1"/>
    <x v="2"/>
  </r>
  <r>
    <x v="1"/>
    <n v="27"/>
    <x v="2"/>
    <x v="0"/>
    <x v="0"/>
    <n v="0"/>
    <n v="0"/>
    <n v="1"/>
    <x v="38"/>
    <x v="3"/>
    <x v="9"/>
    <x v="3"/>
    <x v="2"/>
    <x v="11"/>
  </r>
  <r>
    <x v="1"/>
    <n v="3"/>
    <x v="3"/>
    <x v="0"/>
    <x v="2"/>
    <n v="0"/>
    <n v="0"/>
    <n v="1"/>
    <x v="38"/>
    <x v="3"/>
    <x v="9"/>
    <x v="2"/>
    <x v="0"/>
    <x v="9"/>
  </r>
  <r>
    <x v="1"/>
    <n v="11"/>
    <x v="4"/>
    <x v="0"/>
    <x v="0"/>
    <n v="0"/>
    <n v="0"/>
    <n v="3"/>
    <x v="38"/>
    <x v="3"/>
    <x v="9"/>
    <x v="4"/>
    <x v="0"/>
    <x v="5"/>
  </r>
  <r>
    <x v="1"/>
    <n v="10"/>
    <x v="4"/>
    <x v="2"/>
    <x v="1"/>
    <n v="0"/>
    <n v="0"/>
    <n v="5"/>
    <x v="38"/>
    <x v="3"/>
    <x v="9"/>
    <x v="7"/>
    <x v="0"/>
    <x v="10"/>
  </r>
  <r>
    <x v="0"/>
    <n v="12"/>
    <x v="9"/>
    <x v="1"/>
    <x v="2"/>
    <n v="3"/>
    <n v="15000000"/>
    <n v="3"/>
    <x v="39"/>
    <x v="0"/>
    <x v="8"/>
    <x v="6"/>
    <x v="2"/>
    <x v="11"/>
  </r>
  <r>
    <x v="0"/>
    <n v="13"/>
    <x v="1"/>
    <x v="0"/>
    <x v="2"/>
    <n v="3"/>
    <n v="15000000"/>
    <n v="1"/>
    <x v="39"/>
    <x v="0"/>
    <x v="5"/>
    <x v="3"/>
    <x v="1"/>
    <x v="2"/>
  </r>
  <r>
    <x v="0"/>
    <n v="11"/>
    <x v="1"/>
    <x v="4"/>
    <x v="0"/>
    <n v="1"/>
    <n v="7000000"/>
    <n v="3"/>
    <x v="39"/>
    <x v="0"/>
    <x v="7"/>
    <x v="0"/>
    <x v="0"/>
    <x v="5"/>
  </r>
  <r>
    <x v="0"/>
    <n v="7"/>
    <x v="2"/>
    <x v="2"/>
    <x v="2"/>
    <n v="2"/>
    <n v="12000000"/>
    <n v="4"/>
    <x v="39"/>
    <x v="0"/>
    <x v="4"/>
    <x v="4"/>
    <x v="0"/>
    <x v="9"/>
  </r>
  <r>
    <x v="0"/>
    <n v="9"/>
    <x v="2"/>
    <x v="1"/>
    <x v="1"/>
    <n v="3"/>
    <n v="15000000"/>
    <n v="4"/>
    <x v="39"/>
    <x v="0"/>
    <x v="0"/>
    <x v="3"/>
    <x v="2"/>
    <x v="8"/>
  </r>
  <r>
    <x v="0"/>
    <n v="24"/>
    <x v="2"/>
    <x v="1"/>
    <x v="3"/>
    <n v="2"/>
    <n v="12000000"/>
    <n v="2"/>
    <x v="39"/>
    <x v="0"/>
    <x v="4"/>
    <x v="7"/>
    <x v="1"/>
    <x v="6"/>
  </r>
  <r>
    <x v="0"/>
    <n v="28"/>
    <x v="3"/>
    <x v="3"/>
    <x v="2"/>
    <n v="4"/>
    <n v="20000000"/>
    <n v="1"/>
    <x v="39"/>
    <x v="0"/>
    <x v="0"/>
    <x v="2"/>
    <x v="0"/>
    <x v="9"/>
  </r>
  <r>
    <x v="0"/>
    <n v="25"/>
    <x v="3"/>
    <x v="1"/>
    <x v="4"/>
    <n v="5"/>
    <n v="20000000"/>
    <n v="5"/>
    <x v="39"/>
    <x v="0"/>
    <x v="3"/>
    <x v="5"/>
    <x v="1"/>
    <x v="2"/>
  </r>
  <r>
    <x v="0"/>
    <n v="29"/>
    <x v="3"/>
    <x v="1"/>
    <x v="1"/>
    <n v="2"/>
    <n v="12000000"/>
    <n v="2"/>
    <x v="39"/>
    <x v="0"/>
    <x v="5"/>
    <x v="7"/>
    <x v="1"/>
    <x v="1"/>
  </r>
  <r>
    <x v="0"/>
    <n v="25"/>
    <x v="10"/>
    <x v="0"/>
    <x v="1"/>
    <n v="4"/>
    <n v="20000000"/>
    <n v="1"/>
    <x v="39"/>
    <x v="2"/>
    <x v="6"/>
    <x v="5"/>
    <x v="3"/>
    <x v="13"/>
  </r>
  <r>
    <x v="0"/>
    <n v="12"/>
    <x v="9"/>
    <x v="1"/>
    <x v="2"/>
    <n v="3"/>
    <n v="15000000"/>
    <n v="3"/>
    <x v="39"/>
    <x v="0"/>
    <x v="8"/>
    <x v="6"/>
    <x v="2"/>
    <x v="11"/>
  </r>
  <r>
    <x v="0"/>
    <n v="13"/>
    <x v="1"/>
    <x v="0"/>
    <x v="2"/>
    <n v="3"/>
    <n v="15000000"/>
    <n v="1"/>
    <x v="39"/>
    <x v="0"/>
    <x v="5"/>
    <x v="3"/>
    <x v="1"/>
    <x v="2"/>
  </r>
  <r>
    <x v="1"/>
    <n v="21"/>
    <x v="2"/>
    <x v="0"/>
    <x v="2"/>
    <n v="0"/>
    <n v="0"/>
    <n v="2"/>
    <x v="39"/>
    <x v="3"/>
    <x v="9"/>
    <x v="3"/>
    <x v="0"/>
    <x v="12"/>
  </r>
  <r>
    <x v="1"/>
    <n v="25"/>
    <x v="4"/>
    <x v="1"/>
    <x v="2"/>
    <n v="0"/>
    <n v="0"/>
    <n v="2"/>
    <x v="39"/>
    <x v="3"/>
    <x v="9"/>
    <x v="1"/>
    <x v="1"/>
    <x v="6"/>
  </r>
  <r>
    <x v="1"/>
    <n v="11"/>
    <x v="4"/>
    <x v="2"/>
    <x v="4"/>
    <n v="0"/>
    <n v="0"/>
    <n v="2"/>
    <x v="39"/>
    <x v="3"/>
    <x v="9"/>
    <x v="6"/>
    <x v="0"/>
    <x v="5"/>
  </r>
  <r>
    <x v="0"/>
    <n v="1"/>
    <x v="0"/>
    <x v="1"/>
    <x v="1"/>
    <n v="5"/>
    <n v="25000000"/>
    <n v="1"/>
    <x v="40"/>
    <x v="0"/>
    <x v="0"/>
    <x v="5"/>
    <x v="3"/>
    <x v="4"/>
  </r>
  <r>
    <x v="0"/>
    <n v="11"/>
    <x v="0"/>
    <x v="4"/>
    <x v="1"/>
    <n v="3"/>
    <n v="15000000"/>
    <n v="2"/>
    <x v="40"/>
    <x v="0"/>
    <x v="3"/>
    <x v="6"/>
    <x v="2"/>
    <x v="11"/>
  </r>
  <r>
    <x v="0"/>
    <n v="4"/>
    <x v="8"/>
    <x v="1"/>
    <x v="2"/>
    <n v="4"/>
    <n v="20000000"/>
    <n v="1"/>
    <x v="40"/>
    <x v="2"/>
    <x v="7"/>
    <x v="2"/>
    <x v="1"/>
    <x v="14"/>
  </r>
  <r>
    <x v="0"/>
    <n v="30"/>
    <x v="2"/>
    <x v="1"/>
    <x v="2"/>
    <n v="2"/>
    <n v="10000000"/>
    <n v="1"/>
    <x v="40"/>
    <x v="0"/>
    <x v="7"/>
    <x v="0"/>
    <x v="0"/>
    <x v="0"/>
  </r>
  <r>
    <x v="0"/>
    <n v="14"/>
    <x v="3"/>
    <x v="0"/>
    <x v="1"/>
    <n v="1"/>
    <n v="19000000"/>
    <n v="2"/>
    <x v="40"/>
    <x v="1"/>
    <x v="2"/>
    <x v="6"/>
    <x v="3"/>
    <x v="4"/>
  </r>
  <r>
    <x v="0"/>
    <n v="19"/>
    <x v="3"/>
    <x v="1"/>
    <x v="1"/>
    <n v="1"/>
    <n v="7000000"/>
    <n v="4"/>
    <x v="40"/>
    <x v="0"/>
    <x v="1"/>
    <x v="3"/>
    <x v="1"/>
    <x v="14"/>
  </r>
  <r>
    <x v="0"/>
    <n v="3"/>
    <x v="3"/>
    <x v="0"/>
    <x v="3"/>
    <n v="3"/>
    <n v="12000000"/>
    <n v="2"/>
    <x v="40"/>
    <x v="0"/>
    <x v="4"/>
    <x v="7"/>
    <x v="1"/>
    <x v="1"/>
  </r>
  <r>
    <x v="0"/>
    <n v="3"/>
    <x v="4"/>
    <x v="2"/>
    <x v="1"/>
    <n v="2"/>
    <n v="38000000"/>
    <n v="2"/>
    <x v="40"/>
    <x v="1"/>
    <x v="8"/>
    <x v="3"/>
    <x v="1"/>
    <x v="2"/>
  </r>
  <r>
    <x v="0"/>
    <n v="12"/>
    <x v="4"/>
    <x v="4"/>
    <x v="2"/>
    <n v="3"/>
    <n v="15000000"/>
    <n v="1"/>
    <x v="40"/>
    <x v="0"/>
    <x v="2"/>
    <x v="7"/>
    <x v="0"/>
    <x v="7"/>
  </r>
  <r>
    <x v="0"/>
    <n v="22"/>
    <x v="4"/>
    <x v="0"/>
    <x v="4"/>
    <n v="2"/>
    <n v="12000000"/>
    <n v="3"/>
    <x v="40"/>
    <x v="0"/>
    <x v="0"/>
    <x v="4"/>
    <x v="0"/>
    <x v="10"/>
  </r>
  <r>
    <x v="0"/>
    <n v="1"/>
    <x v="0"/>
    <x v="1"/>
    <x v="1"/>
    <n v="5"/>
    <n v="25000000"/>
    <n v="1"/>
    <x v="40"/>
    <x v="0"/>
    <x v="0"/>
    <x v="5"/>
    <x v="3"/>
    <x v="4"/>
  </r>
  <r>
    <x v="0"/>
    <n v="11"/>
    <x v="0"/>
    <x v="4"/>
    <x v="1"/>
    <n v="3"/>
    <n v="15000000"/>
    <n v="2"/>
    <x v="40"/>
    <x v="0"/>
    <x v="3"/>
    <x v="6"/>
    <x v="2"/>
    <x v="11"/>
  </r>
  <r>
    <x v="0"/>
    <n v="4"/>
    <x v="8"/>
    <x v="1"/>
    <x v="2"/>
    <n v="4"/>
    <n v="20000000"/>
    <n v="1"/>
    <x v="40"/>
    <x v="2"/>
    <x v="7"/>
    <x v="2"/>
    <x v="1"/>
    <x v="14"/>
  </r>
  <r>
    <x v="1"/>
    <n v="5"/>
    <x v="3"/>
    <x v="0"/>
    <x v="2"/>
    <n v="0"/>
    <n v="0"/>
    <n v="3"/>
    <x v="40"/>
    <x v="3"/>
    <x v="9"/>
    <x v="2"/>
    <x v="1"/>
    <x v="2"/>
  </r>
  <r>
    <x v="1"/>
    <n v="10"/>
    <x v="10"/>
    <x v="0"/>
    <x v="1"/>
    <n v="0"/>
    <n v="0"/>
    <n v="2"/>
    <x v="40"/>
    <x v="3"/>
    <x v="9"/>
    <x v="4"/>
    <x v="3"/>
    <x v="4"/>
  </r>
  <r>
    <x v="1"/>
    <n v="10"/>
    <x v="10"/>
    <x v="4"/>
    <x v="2"/>
    <n v="0"/>
    <n v="0"/>
    <n v="2"/>
    <x v="40"/>
    <x v="3"/>
    <x v="9"/>
    <x v="0"/>
    <x v="0"/>
    <x v="7"/>
  </r>
  <r>
    <x v="0"/>
    <n v="17"/>
    <x v="5"/>
    <x v="1"/>
    <x v="2"/>
    <n v="2"/>
    <n v="38000000"/>
    <n v="4"/>
    <x v="41"/>
    <x v="1"/>
    <x v="2"/>
    <x v="3"/>
    <x v="1"/>
    <x v="2"/>
  </r>
  <r>
    <x v="0"/>
    <n v="2"/>
    <x v="8"/>
    <x v="0"/>
    <x v="2"/>
    <n v="5"/>
    <n v="25000000"/>
    <n v="1"/>
    <x v="41"/>
    <x v="0"/>
    <x v="0"/>
    <x v="7"/>
    <x v="0"/>
    <x v="0"/>
  </r>
  <r>
    <x v="0"/>
    <n v="5"/>
    <x v="1"/>
    <x v="0"/>
    <x v="0"/>
    <n v="4"/>
    <n v="20000000"/>
    <n v="3"/>
    <x v="41"/>
    <x v="2"/>
    <x v="5"/>
    <x v="3"/>
    <x v="0"/>
    <x v="12"/>
  </r>
  <r>
    <x v="0"/>
    <n v="11"/>
    <x v="1"/>
    <x v="1"/>
    <x v="1"/>
    <n v="1"/>
    <n v="7000000"/>
    <n v="6"/>
    <x v="41"/>
    <x v="0"/>
    <x v="2"/>
    <x v="1"/>
    <x v="1"/>
    <x v="14"/>
  </r>
  <r>
    <x v="0"/>
    <n v="28"/>
    <x v="2"/>
    <x v="2"/>
    <x v="2"/>
    <n v="3"/>
    <n v="11000000"/>
    <n v="2"/>
    <x v="41"/>
    <x v="0"/>
    <x v="2"/>
    <x v="1"/>
    <x v="0"/>
    <x v="0"/>
  </r>
  <r>
    <x v="0"/>
    <n v="16"/>
    <x v="2"/>
    <x v="1"/>
    <x v="1"/>
    <n v="5"/>
    <n v="20000000"/>
    <n v="5"/>
    <x v="41"/>
    <x v="0"/>
    <x v="0"/>
    <x v="4"/>
    <x v="2"/>
    <x v="11"/>
  </r>
  <r>
    <x v="0"/>
    <n v="30"/>
    <x v="2"/>
    <x v="4"/>
    <x v="0"/>
    <n v="2"/>
    <n v="10000000"/>
    <n v="1"/>
    <x v="41"/>
    <x v="0"/>
    <x v="0"/>
    <x v="6"/>
    <x v="3"/>
    <x v="13"/>
  </r>
  <r>
    <x v="0"/>
    <n v="8"/>
    <x v="3"/>
    <x v="1"/>
    <x v="2"/>
    <n v="1"/>
    <n v="19000000"/>
    <n v="4"/>
    <x v="41"/>
    <x v="1"/>
    <x v="0"/>
    <x v="5"/>
    <x v="3"/>
    <x v="13"/>
  </r>
  <r>
    <x v="0"/>
    <n v="17"/>
    <x v="5"/>
    <x v="1"/>
    <x v="2"/>
    <n v="2"/>
    <n v="38000000"/>
    <n v="4"/>
    <x v="41"/>
    <x v="1"/>
    <x v="2"/>
    <x v="3"/>
    <x v="1"/>
    <x v="2"/>
  </r>
  <r>
    <x v="0"/>
    <n v="2"/>
    <x v="8"/>
    <x v="0"/>
    <x v="2"/>
    <n v="5"/>
    <n v="25000000"/>
    <n v="1"/>
    <x v="41"/>
    <x v="0"/>
    <x v="0"/>
    <x v="7"/>
    <x v="0"/>
    <x v="0"/>
  </r>
  <r>
    <x v="0"/>
    <n v="5"/>
    <x v="1"/>
    <x v="0"/>
    <x v="0"/>
    <n v="4"/>
    <n v="20000000"/>
    <n v="3"/>
    <x v="41"/>
    <x v="2"/>
    <x v="5"/>
    <x v="3"/>
    <x v="0"/>
    <x v="12"/>
  </r>
  <r>
    <x v="1"/>
    <n v="22"/>
    <x v="2"/>
    <x v="3"/>
    <x v="1"/>
    <n v="0"/>
    <n v="0"/>
    <n v="3"/>
    <x v="41"/>
    <x v="3"/>
    <x v="9"/>
    <x v="2"/>
    <x v="1"/>
    <x v="2"/>
  </r>
  <r>
    <x v="1"/>
    <n v="25"/>
    <x v="3"/>
    <x v="3"/>
    <x v="1"/>
    <n v="0"/>
    <n v="0"/>
    <n v="5"/>
    <x v="41"/>
    <x v="3"/>
    <x v="9"/>
    <x v="5"/>
    <x v="0"/>
    <x v="0"/>
  </r>
  <r>
    <x v="1"/>
    <n v="16"/>
    <x v="4"/>
    <x v="0"/>
    <x v="2"/>
    <n v="0"/>
    <n v="0"/>
    <n v="3"/>
    <x v="41"/>
    <x v="3"/>
    <x v="9"/>
    <x v="3"/>
    <x v="3"/>
    <x v="13"/>
  </r>
  <r>
    <x v="1"/>
    <n v="30"/>
    <x v="4"/>
    <x v="2"/>
    <x v="2"/>
    <n v="0"/>
    <n v="0"/>
    <n v="5"/>
    <x v="41"/>
    <x v="3"/>
    <x v="9"/>
    <x v="6"/>
    <x v="1"/>
    <x v="6"/>
  </r>
  <r>
    <x v="1"/>
    <n v="1"/>
    <x v="10"/>
    <x v="1"/>
    <x v="0"/>
    <n v="0"/>
    <n v="0"/>
    <n v="2"/>
    <x v="41"/>
    <x v="3"/>
    <x v="9"/>
    <x v="1"/>
    <x v="1"/>
    <x v="1"/>
  </r>
  <r>
    <x v="0"/>
    <n v="13"/>
    <x v="6"/>
    <x v="2"/>
    <x v="0"/>
    <n v="1"/>
    <n v="7000000"/>
    <n v="6"/>
    <x v="42"/>
    <x v="0"/>
    <x v="5"/>
    <x v="3"/>
    <x v="3"/>
    <x v="4"/>
  </r>
  <r>
    <x v="0"/>
    <n v="10"/>
    <x v="0"/>
    <x v="4"/>
    <x v="0"/>
    <n v="3"/>
    <n v="15000000"/>
    <n v="1"/>
    <x v="42"/>
    <x v="0"/>
    <x v="7"/>
    <x v="2"/>
    <x v="0"/>
    <x v="9"/>
  </r>
  <r>
    <x v="0"/>
    <n v="9"/>
    <x v="11"/>
    <x v="0"/>
    <x v="2"/>
    <n v="4"/>
    <n v="11000000"/>
    <n v="1"/>
    <x v="42"/>
    <x v="2"/>
    <x v="0"/>
    <x v="3"/>
    <x v="0"/>
    <x v="10"/>
  </r>
  <r>
    <x v="0"/>
    <n v="21"/>
    <x v="2"/>
    <x v="0"/>
    <x v="1"/>
    <n v="2"/>
    <n v="38000000"/>
    <n v="3"/>
    <x v="42"/>
    <x v="1"/>
    <x v="4"/>
    <x v="1"/>
    <x v="1"/>
    <x v="6"/>
  </r>
  <r>
    <x v="0"/>
    <n v="30"/>
    <x v="2"/>
    <x v="3"/>
    <x v="2"/>
    <n v="3"/>
    <n v="15000000"/>
    <n v="5"/>
    <x v="42"/>
    <x v="0"/>
    <x v="0"/>
    <x v="7"/>
    <x v="1"/>
    <x v="15"/>
  </r>
  <r>
    <x v="0"/>
    <n v="13"/>
    <x v="3"/>
    <x v="0"/>
    <x v="2"/>
    <n v="2"/>
    <n v="38000000"/>
    <n v="1"/>
    <x v="42"/>
    <x v="1"/>
    <x v="6"/>
    <x v="7"/>
    <x v="3"/>
    <x v="13"/>
  </r>
  <r>
    <x v="0"/>
    <n v="2"/>
    <x v="3"/>
    <x v="0"/>
    <x v="1"/>
    <n v="2"/>
    <n v="10000000"/>
    <n v="5"/>
    <x v="42"/>
    <x v="0"/>
    <x v="0"/>
    <x v="2"/>
    <x v="0"/>
    <x v="7"/>
  </r>
  <r>
    <x v="0"/>
    <n v="4"/>
    <x v="3"/>
    <x v="1"/>
    <x v="1"/>
    <n v="4"/>
    <n v="20000000"/>
    <n v="2"/>
    <x v="42"/>
    <x v="0"/>
    <x v="2"/>
    <x v="2"/>
    <x v="2"/>
    <x v="8"/>
  </r>
  <r>
    <x v="0"/>
    <n v="6"/>
    <x v="3"/>
    <x v="3"/>
    <x v="3"/>
    <n v="2"/>
    <n v="12000000"/>
    <n v="2"/>
    <x v="42"/>
    <x v="0"/>
    <x v="7"/>
    <x v="2"/>
    <x v="1"/>
    <x v="1"/>
  </r>
  <r>
    <x v="0"/>
    <n v="23"/>
    <x v="3"/>
    <x v="5"/>
    <x v="0"/>
    <n v="3"/>
    <n v="15000000"/>
    <n v="1"/>
    <x v="42"/>
    <x v="0"/>
    <x v="3"/>
    <x v="7"/>
    <x v="0"/>
    <x v="12"/>
  </r>
  <r>
    <x v="0"/>
    <n v="8"/>
    <x v="3"/>
    <x v="3"/>
    <x v="2"/>
    <n v="2"/>
    <n v="12000000"/>
    <n v="2"/>
    <x v="42"/>
    <x v="0"/>
    <x v="4"/>
    <x v="4"/>
    <x v="0"/>
    <x v="0"/>
  </r>
  <r>
    <x v="0"/>
    <n v="1"/>
    <x v="3"/>
    <x v="1"/>
    <x v="1"/>
    <n v="2"/>
    <n v="12000000"/>
    <n v="2"/>
    <x v="42"/>
    <x v="0"/>
    <x v="0"/>
    <x v="5"/>
    <x v="1"/>
    <x v="1"/>
  </r>
  <r>
    <x v="0"/>
    <n v="20"/>
    <x v="3"/>
    <x v="3"/>
    <x v="1"/>
    <n v="5"/>
    <n v="21000000"/>
    <n v="2"/>
    <x v="42"/>
    <x v="0"/>
    <x v="7"/>
    <x v="5"/>
    <x v="0"/>
    <x v="7"/>
  </r>
  <r>
    <x v="0"/>
    <n v="11"/>
    <x v="4"/>
    <x v="2"/>
    <x v="2"/>
    <n v="2"/>
    <n v="12000000"/>
    <n v="1"/>
    <x v="42"/>
    <x v="0"/>
    <x v="2"/>
    <x v="0"/>
    <x v="0"/>
    <x v="0"/>
  </r>
  <r>
    <x v="0"/>
    <n v="3"/>
    <x v="4"/>
    <x v="5"/>
    <x v="2"/>
    <n v="5"/>
    <n v="25000000"/>
    <n v="1"/>
    <x v="42"/>
    <x v="0"/>
    <x v="1"/>
    <x v="5"/>
    <x v="1"/>
    <x v="6"/>
  </r>
  <r>
    <x v="0"/>
    <n v="30"/>
    <x v="10"/>
    <x v="3"/>
    <x v="1"/>
    <n v="1"/>
    <n v="19000000"/>
    <n v="2"/>
    <x v="42"/>
    <x v="1"/>
    <x v="2"/>
    <x v="6"/>
    <x v="1"/>
    <x v="15"/>
  </r>
  <r>
    <x v="0"/>
    <n v="28"/>
    <x v="10"/>
    <x v="3"/>
    <x v="0"/>
    <n v="4"/>
    <n v="20000000"/>
    <n v="1"/>
    <x v="42"/>
    <x v="2"/>
    <x v="2"/>
    <x v="3"/>
    <x v="3"/>
    <x v="4"/>
  </r>
  <r>
    <x v="0"/>
    <n v="1"/>
    <x v="10"/>
    <x v="0"/>
    <x v="2"/>
    <n v="5"/>
    <n v="25000000"/>
    <n v="3"/>
    <x v="42"/>
    <x v="0"/>
    <x v="1"/>
    <x v="2"/>
    <x v="3"/>
    <x v="4"/>
  </r>
  <r>
    <x v="0"/>
    <n v="30"/>
    <x v="10"/>
    <x v="1"/>
    <x v="2"/>
    <n v="1"/>
    <n v="7000000"/>
    <n v="1"/>
    <x v="42"/>
    <x v="0"/>
    <x v="7"/>
    <x v="2"/>
    <x v="0"/>
    <x v="9"/>
  </r>
  <r>
    <x v="0"/>
    <n v="13"/>
    <x v="6"/>
    <x v="2"/>
    <x v="0"/>
    <n v="1"/>
    <n v="7000000"/>
    <n v="6"/>
    <x v="42"/>
    <x v="0"/>
    <x v="5"/>
    <x v="3"/>
    <x v="3"/>
    <x v="4"/>
  </r>
  <r>
    <x v="0"/>
    <n v="10"/>
    <x v="0"/>
    <x v="4"/>
    <x v="0"/>
    <n v="3"/>
    <n v="15000000"/>
    <n v="1"/>
    <x v="42"/>
    <x v="0"/>
    <x v="7"/>
    <x v="2"/>
    <x v="0"/>
    <x v="9"/>
  </r>
  <r>
    <x v="0"/>
    <n v="9"/>
    <x v="11"/>
    <x v="0"/>
    <x v="2"/>
    <n v="4"/>
    <n v="11000000"/>
    <n v="1"/>
    <x v="42"/>
    <x v="2"/>
    <x v="0"/>
    <x v="3"/>
    <x v="0"/>
    <x v="10"/>
  </r>
  <r>
    <x v="1"/>
    <n v="11"/>
    <x v="6"/>
    <x v="2"/>
    <x v="1"/>
    <n v="0"/>
    <n v="0"/>
    <n v="2"/>
    <x v="42"/>
    <x v="3"/>
    <x v="9"/>
    <x v="6"/>
    <x v="1"/>
    <x v="6"/>
  </r>
  <r>
    <x v="1"/>
    <n v="12"/>
    <x v="7"/>
    <x v="0"/>
    <x v="1"/>
    <n v="0"/>
    <n v="0"/>
    <n v="2"/>
    <x v="42"/>
    <x v="3"/>
    <x v="9"/>
    <x v="6"/>
    <x v="2"/>
    <x v="8"/>
  </r>
  <r>
    <x v="1"/>
    <n v="30"/>
    <x v="2"/>
    <x v="2"/>
    <x v="4"/>
    <n v="0"/>
    <n v="0"/>
    <n v="2"/>
    <x v="42"/>
    <x v="3"/>
    <x v="9"/>
    <x v="7"/>
    <x v="0"/>
    <x v="0"/>
  </r>
  <r>
    <x v="1"/>
    <n v="14"/>
    <x v="3"/>
    <x v="5"/>
    <x v="3"/>
    <n v="0"/>
    <n v="0"/>
    <n v="2"/>
    <x v="42"/>
    <x v="3"/>
    <x v="9"/>
    <x v="0"/>
    <x v="2"/>
    <x v="8"/>
  </r>
  <r>
    <x v="1"/>
    <n v="18"/>
    <x v="4"/>
    <x v="2"/>
    <x v="1"/>
    <n v="0"/>
    <n v="0"/>
    <n v="2"/>
    <x v="42"/>
    <x v="3"/>
    <x v="9"/>
    <x v="2"/>
    <x v="3"/>
    <x v="4"/>
  </r>
  <r>
    <x v="1"/>
    <n v="24"/>
    <x v="4"/>
    <x v="3"/>
    <x v="2"/>
    <n v="0"/>
    <n v="0"/>
    <n v="2"/>
    <x v="42"/>
    <x v="3"/>
    <x v="9"/>
    <x v="0"/>
    <x v="1"/>
    <x v="1"/>
  </r>
  <r>
    <x v="1"/>
    <n v="9"/>
    <x v="10"/>
    <x v="0"/>
    <x v="1"/>
    <n v="0"/>
    <n v="0"/>
    <n v="1"/>
    <x v="42"/>
    <x v="3"/>
    <x v="9"/>
    <x v="4"/>
    <x v="1"/>
    <x v="6"/>
  </r>
  <r>
    <x v="1"/>
    <n v="11"/>
    <x v="6"/>
    <x v="2"/>
    <x v="1"/>
    <n v="0"/>
    <n v="0"/>
    <n v="2"/>
    <x v="42"/>
    <x v="3"/>
    <x v="9"/>
    <x v="6"/>
    <x v="1"/>
    <x v="6"/>
  </r>
  <r>
    <x v="1"/>
    <n v="12"/>
    <x v="7"/>
    <x v="0"/>
    <x v="1"/>
    <n v="0"/>
    <n v="0"/>
    <n v="2"/>
    <x v="42"/>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C774FC-4983-4BCF-9E6F-EFCBC7824163}"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CY6:CZ22"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3"/>
  </rowFields>
  <rowItems count="16">
    <i>
      <x v="12"/>
    </i>
    <i>
      <x v="14"/>
    </i>
    <i>
      <x v="5"/>
    </i>
    <i>
      <x v="2"/>
    </i>
    <i>
      <x v="11"/>
    </i>
    <i>
      <x v="13"/>
    </i>
    <i>
      <x v="10"/>
    </i>
    <i>
      <x v="15"/>
    </i>
    <i>
      <x v="7"/>
    </i>
    <i>
      <x v="6"/>
    </i>
    <i>
      <x v="3"/>
    </i>
    <i>
      <x v="1"/>
    </i>
    <i>
      <x v="9"/>
    </i>
    <i>
      <x/>
    </i>
    <i>
      <x v="4"/>
    </i>
    <i>
      <x v="8"/>
    </i>
  </rowItems>
  <colItems count="1">
    <i/>
  </colItems>
  <pageFields count="1">
    <pageField fld="0" hier="-1"/>
  </pageFields>
  <dataFields count="1">
    <dataField name="Sum of Paid Fees" fld="6" baseField="12" baseItem="1" numFmtId="167"/>
  </dataFields>
  <formats count="11">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field="0" type="button" dataOnly="0" labelOnly="1" outline="0" axis="axisPage" fieldPosition="0"/>
    </format>
    <format dxfId="6">
      <pivotArea field="13" type="button" dataOnly="0" labelOnly="1" outline="0" axis="axisRow" fieldPosition="0"/>
    </format>
    <format dxfId="5">
      <pivotArea field="11" type="button" dataOnly="0" labelOnly="1" outline="0"/>
    </format>
    <format dxfId="4">
      <pivotArea field="9" type="button" dataOnly="0" labelOnly="1" outline="0"/>
    </format>
    <format dxfId="3">
      <pivotArea dataOnly="0" labelOnly="1" outline="0" fieldPosition="0">
        <references count="1">
          <reference field="0" count="0"/>
        </references>
      </pivotArea>
    </format>
    <format dxfId="2">
      <pivotArea field="10" type="button" dataOnly="0" labelOnly="1" outline="0"/>
    </format>
    <format dxfId="1">
      <pivotArea grandRow="1" outline="0" collapsedLevelsAreSubtotals="1" fieldPosition="0"/>
    </format>
    <format dxfId="0">
      <pivotArea outline="0" fieldPosition="0">
        <references count="1">
          <reference field="4294967294" count="1">
            <x v="0"/>
          </reference>
        </references>
      </pivotArea>
    </format>
  </formats>
  <chartFormats count="3">
    <chartFormat chart="42" format="1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D508A0-86AE-4193-A215-32DD45EA7B0A}" name="Adv_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EE6:EJ19" firstHeaderRow="1" firstDataRow="2" firstDataCol="1"/>
  <pivotFields count="17">
    <pivotField multipleItemSelectionAllowed="1"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Sum of Paid Fees" fld="6" baseField="2" baseItem="0" numFmtId="167"/>
  </dataFields>
  <formats count="15">
    <format dxfId="94">
      <pivotArea dataOnly="0" labelOnly="1" outline="0" axis="axisValues" fieldPosition="0"/>
    </format>
    <format dxfId="93">
      <pivotArea dataOnly="0" labelOnly="1" outline="0" axis="axisValues" fieldPosition="0"/>
    </format>
    <format dxfId="92">
      <pivotArea outline="0" collapsedLevelsAreSubtotals="1" fieldPosition="0"/>
    </format>
    <format dxfId="91">
      <pivotArea field="0" type="button" dataOnly="0" labelOnly="1" outline="0"/>
    </format>
    <format dxfId="90">
      <pivotArea field="13" type="button" dataOnly="0" labelOnly="1" outline="0"/>
    </format>
    <format dxfId="89">
      <pivotArea field="11" type="button" dataOnly="0" labelOnly="1" outline="0"/>
    </format>
    <format dxfId="88">
      <pivotArea field="9" type="button" dataOnly="0" labelOnly="1" outline="0"/>
    </format>
    <format dxfId="87">
      <pivotArea field="10" type="button" dataOnly="0" labelOnly="1" outline="0"/>
    </format>
    <format dxfId="86">
      <pivotArea grandRow="1" outline="0" collapsedLevelsAreSubtotals="1" fieldPosition="0"/>
    </format>
    <format dxfId="85">
      <pivotArea field="2" type="button" dataOnly="0" labelOnly="1" outline="0" axis="axisRow" fieldPosition="0"/>
    </format>
    <format dxfId="84">
      <pivotArea dataOnly="0" labelOnly="1" fieldPosition="0">
        <references count="1">
          <reference field="4" count="0"/>
        </references>
      </pivotArea>
    </format>
    <format dxfId="83">
      <pivotArea type="origin" dataOnly="0" labelOnly="1" outline="0" fieldPosition="0"/>
    </format>
    <format dxfId="82">
      <pivotArea field="4" type="button" dataOnly="0" labelOnly="1" outline="0" axis="axisCol" fieldPosition="0"/>
    </format>
    <format dxfId="81">
      <pivotArea type="topRight" dataOnly="0" labelOnly="1" outline="0" fieldPosition="0"/>
    </format>
    <format dxfId="80">
      <pivotArea outline="0" fieldPosition="0">
        <references count="1">
          <reference field="4294967294" count="1">
            <x v="0"/>
          </reference>
        </references>
      </pivotArea>
    </format>
  </formats>
  <chartFormats count="5">
    <chartFormat chart="57" format="10" series="1">
      <pivotArea type="data" outline="0" fieldPosition="0">
        <references count="2">
          <reference field="4294967294" count="1" selected="0">
            <x v="0"/>
          </reference>
          <reference field="4" count="1" selected="0">
            <x v="0"/>
          </reference>
        </references>
      </pivotArea>
    </chartFormat>
    <chartFormat chart="57" format="11" series="1">
      <pivotArea type="data" outline="0" fieldPosition="0">
        <references count="2">
          <reference field="4294967294" count="1" selected="0">
            <x v="0"/>
          </reference>
          <reference field="4" count="1" selected="0">
            <x v="1"/>
          </reference>
        </references>
      </pivotArea>
    </chartFormat>
    <chartFormat chart="57" format="12" series="1">
      <pivotArea type="data" outline="0" fieldPosition="0">
        <references count="2">
          <reference field="4294967294" count="1" selected="0">
            <x v="0"/>
          </reference>
          <reference field="4" count="1" selected="0">
            <x v="2"/>
          </reference>
        </references>
      </pivotArea>
    </chartFormat>
    <chartFormat chart="57" format="13" series="1">
      <pivotArea type="data" outline="0" fieldPosition="0">
        <references count="2">
          <reference field="4294967294" count="1" selected="0">
            <x v="0"/>
          </reference>
          <reference field="4" count="1" selected="0">
            <x v="3"/>
          </reference>
        </references>
      </pivotArea>
    </chartFormat>
    <chartFormat chart="57"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11241A-85EF-4381-82E4-1FAEB2038ED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4:N20" firstHeaderRow="1" firstDataRow="1" firstDataCol="1"/>
  <pivotFields count="17">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16">
    <i>
      <x v="12"/>
    </i>
    <i>
      <x v="14"/>
    </i>
    <i>
      <x v="5"/>
    </i>
    <i>
      <x v="2"/>
    </i>
    <i>
      <x v="11"/>
    </i>
    <i>
      <x v="13"/>
    </i>
    <i>
      <x v="10"/>
    </i>
    <i>
      <x v="15"/>
    </i>
    <i>
      <x v="7"/>
    </i>
    <i>
      <x v="6"/>
    </i>
    <i>
      <x v="3"/>
    </i>
    <i>
      <x v="1"/>
    </i>
    <i>
      <x v="9"/>
    </i>
    <i>
      <x/>
    </i>
    <i>
      <x v="4"/>
    </i>
    <i>
      <x v="8"/>
    </i>
  </rowItems>
  <colItems count="1">
    <i/>
  </colItems>
  <dataFields count="1">
    <dataField name="Sum of Paid Fees" fld="6" baseField="0" baseItem="0"/>
  </dataFields>
  <formats count="5">
    <format dxfId="99">
      <pivotArea dataOnly="0" labelOnly="1" outline="0" axis="axisValues" fieldPosition="0"/>
    </format>
    <format dxfId="98">
      <pivotArea dataOnly="0" labelOnly="1" outline="0" axis="axisValues" fieldPosition="0"/>
    </format>
    <format dxfId="97">
      <pivotArea outline="0" collapsedLevelsAreSubtotals="1" fieldPosition="0"/>
    </format>
    <format dxfId="96">
      <pivotArea field="0" type="button" dataOnly="0" labelOnly="1" outline="0"/>
    </format>
    <format dxfId="95">
      <pivotArea field="13"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9B12B8-58B7-43C4-A994-A2905A67CF04}" name="Avg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CJ6:CL10" firstHeaderRow="0"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 fld="6" baseField="12" baseItem="1" numFmtId="167"/>
    <dataField name="Sum of Paid Fees2" fld="6" baseField="0" baseItem="0"/>
  </dataFields>
  <formats count="11">
    <format dxfId="110">
      <pivotArea dataOnly="0" labelOnly="1" outline="0" axis="axisValues" fieldPosition="0"/>
    </format>
    <format dxfId="109">
      <pivotArea dataOnly="0" labelOnly="1" outline="0" axis="axisValues" fieldPosition="0"/>
    </format>
    <format dxfId="108">
      <pivotArea outline="0" collapsedLevelsAreSubtotals="1" fieldPosition="0"/>
    </format>
    <format dxfId="107">
      <pivotArea field="0" type="button" dataOnly="0" labelOnly="1" outline="0" axis="axisPage" fieldPosition="0"/>
    </format>
    <format dxfId="106">
      <pivotArea field="13" type="button" dataOnly="0" labelOnly="1" outline="0"/>
    </format>
    <format dxfId="105">
      <pivotArea field="11" type="button" dataOnly="0" labelOnly="1" outline="0"/>
    </format>
    <format dxfId="104">
      <pivotArea field="9" type="button" dataOnly="0" labelOnly="1" outline="0"/>
    </format>
    <format dxfId="103">
      <pivotArea dataOnly="0" labelOnly="1" outline="0" fieldPosition="0">
        <references count="1">
          <reference field="0" count="0"/>
        </references>
      </pivotArea>
    </format>
    <format dxfId="102">
      <pivotArea field="10" type="button" dataOnly="0" labelOnly="1" outline="0"/>
    </format>
    <format dxfId="101">
      <pivotArea grandRow="1" outline="0" collapsedLevelsAreSubtotals="1" fieldPosition="0"/>
    </format>
    <format dxfId="100">
      <pivotArea outline="0" fieldPosition="0">
        <references count="1">
          <reference field="4294967294" count="1">
            <x v="0"/>
          </reference>
        </references>
      </pivotArea>
    </format>
  </formats>
  <chartFormats count="10">
    <chartFormat chart="42" format="12" series="1">
      <pivotArea type="data" outline="0" fieldPosition="0">
        <references count="1">
          <reference field="4294967294" count="1" selected="0">
            <x v="0"/>
          </reference>
        </references>
      </pivotArea>
    </chartFormat>
    <chartFormat chart="42" format="13">
      <pivotArea type="data" outline="0" fieldPosition="0">
        <references count="2">
          <reference field="4294967294" count="1" selected="0">
            <x v="0"/>
          </reference>
          <reference field="12" count="1" selected="0">
            <x v="0"/>
          </reference>
        </references>
      </pivotArea>
    </chartFormat>
    <chartFormat chart="42" format="14">
      <pivotArea type="data" outline="0" fieldPosition="0">
        <references count="2">
          <reference field="4294967294" count="1" selected="0">
            <x v="0"/>
          </reference>
          <reference field="12" count="1" selected="0">
            <x v="1"/>
          </reference>
        </references>
      </pivotArea>
    </chartFormat>
    <chartFormat chart="42" format="15">
      <pivotArea type="data" outline="0" fieldPosition="0">
        <references count="2">
          <reference field="4294967294" count="1" selected="0">
            <x v="0"/>
          </reference>
          <reference field="12" count="1" selected="0">
            <x v="2"/>
          </reference>
        </references>
      </pivotArea>
    </chartFormat>
    <chartFormat chart="42" format="16">
      <pivotArea type="data" outline="0" fieldPosition="0">
        <references count="2">
          <reference field="4294967294" count="1" selected="0">
            <x v="0"/>
          </reference>
          <reference field="12" count="1" selected="0">
            <x v="3"/>
          </reference>
        </references>
      </pivotArea>
    </chartFormat>
    <chartFormat chart="42" format="17" series="1">
      <pivotArea type="data" outline="0" fieldPosition="0">
        <references count="1">
          <reference field="4294967294" count="1" selected="0">
            <x v="1"/>
          </reference>
        </references>
      </pivotArea>
    </chartFormat>
    <chartFormat chart="42" format="18">
      <pivotArea type="data" outline="0" fieldPosition="0">
        <references count="2">
          <reference field="4294967294" count="1" selected="0">
            <x v="1"/>
          </reference>
          <reference field="12" count="1" selected="0">
            <x v="2"/>
          </reference>
        </references>
      </pivotArea>
    </chartFormat>
    <chartFormat chart="42" format="19">
      <pivotArea type="data" outline="0" fieldPosition="0">
        <references count="2">
          <reference field="4294967294" count="1" selected="0">
            <x v="1"/>
          </reference>
          <reference field="12" count="1" selected="0">
            <x v="0"/>
          </reference>
        </references>
      </pivotArea>
    </chartFormat>
    <chartFormat chart="42" format="20">
      <pivotArea type="data" outline="0" fieldPosition="0">
        <references count="2">
          <reference field="4294967294" count="1" selected="0">
            <x v="1"/>
          </reference>
          <reference field="12" count="1" selected="0">
            <x v="1"/>
          </reference>
        </references>
      </pivotArea>
    </chartFormat>
    <chartFormat chart="42" format="21">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2D1EF9F-EECE-4602-BF74-2B53758CF02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R4:AR5" firstHeaderRow="1" firstDataRow="1" firstDataCol="0"/>
  <pivotFields count="17">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Enrolled Courses" fld="5" baseField="0" baseItem="0" numFmtId="166"/>
  </dataFields>
  <formats count="5">
    <format dxfId="115">
      <pivotArea dataOnly="0" labelOnly="1" outline="0" axis="axisValues" fieldPosition="0"/>
    </format>
    <format dxfId="114">
      <pivotArea dataOnly="0" labelOnly="1" outline="0" axis="axisValues" fieldPosition="0"/>
    </format>
    <format dxfId="113">
      <pivotArea field="0" type="button" dataOnly="0" labelOnly="1" outline="0"/>
    </format>
    <format dxfId="112">
      <pivotArea field="13" type="button" dataOnly="0" labelOnly="1" outline="0"/>
    </format>
    <format dxfId="1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DE96A80-7044-4978-A827-51B58030482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E6:BF16"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3" numFmtId="167"/>
  </dataFields>
  <formats count="10">
    <format dxfId="125">
      <pivotArea dataOnly="0" labelOnly="1" outline="0" axis="axisValues" fieldPosition="0"/>
    </format>
    <format dxfId="124">
      <pivotArea dataOnly="0" labelOnly="1" outline="0" axis="axisValues" fieldPosition="0"/>
    </format>
    <format dxfId="123">
      <pivotArea outline="0" collapsedLevelsAreSubtotals="1" fieldPosition="0"/>
    </format>
    <format dxfId="122">
      <pivotArea field="0" type="button" dataOnly="0" labelOnly="1" outline="0" axis="axisPage" fieldPosition="0"/>
    </format>
    <format dxfId="121">
      <pivotArea field="13" type="button" dataOnly="0" labelOnly="1" outline="0"/>
    </format>
    <format dxfId="120">
      <pivotArea field="11" type="button" dataOnly="0" labelOnly="1" outline="0"/>
    </format>
    <format dxfId="119">
      <pivotArea outline="0" fieldPosition="0">
        <references count="1">
          <reference field="4294967294" count="1">
            <x v="0"/>
          </reference>
        </references>
      </pivotArea>
    </format>
    <format dxfId="118">
      <pivotArea field="9" type="button" dataOnly="0" labelOnly="1" outline="0"/>
    </format>
    <format dxfId="117">
      <pivotArea dataOnly="0" labelOnly="1" outline="0" fieldPosition="0">
        <references count="1">
          <reference field="0" count="0"/>
        </references>
      </pivotArea>
    </format>
    <format dxfId="116">
      <pivotArea field="10" type="button" dataOnly="0" labelOnly="1" outline="0" axis="axisRow" fieldPosition="0"/>
    </format>
  </formats>
  <chartFormats count="3">
    <chartFormat chart="34" format="0" series="1">
      <pivotArea type="data" outline="0" fieldPosition="0">
        <references count="1">
          <reference field="4294967294" count="1" selected="0">
            <x v="0"/>
          </reference>
        </references>
      </pivotArea>
    </chartFormat>
    <chartFormat chart="36" format="1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3095AC6-D65B-4FAD-B62B-9D92262CACFF}" name="Call_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DW6:DY18" firstHeaderRow="0" firstDataRow="1" firstDataCol="1"/>
  <pivotFields count="17">
    <pivotField multipleItemSelectionAllowed="1" showAll="0">
      <items count="3">
        <item x="0"/>
        <item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11">
    <format dxfId="136">
      <pivotArea dataOnly="0" labelOnly="1" outline="0" axis="axisValues" fieldPosition="0"/>
    </format>
    <format dxfId="135">
      <pivotArea dataOnly="0" labelOnly="1" outline="0" axis="axisValues" fieldPosition="0"/>
    </format>
    <format dxfId="134">
      <pivotArea outline="0" collapsedLevelsAreSubtotals="1" fieldPosition="0"/>
    </format>
    <format dxfId="133">
      <pivotArea field="0" type="button" dataOnly="0" labelOnly="1" outline="0"/>
    </format>
    <format dxfId="132">
      <pivotArea field="13" type="button" dataOnly="0" labelOnly="1" outline="0"/>
    </format>
    <format dxfId="131">
      <pivotArea field="11" type="button" dataOnly="0" labelOnly="1" outline="0"/>
    </format>
    <format dxfId="130">
      <pivotArea field="9" type="button" dataOnly="0" labelOnly="1" outline="0"/>
    </format>
    <format dxfId="129">
      <pivotArea field="10" type="button" dataOnly="0" labelOnly="1" outline="0"/>
    </format>
    <format dxfId="128">
      <pivotArea grandRow="1" outline="0" collapsedLevelsAreSubtotals="1" fieldPosition="0"/>
    </format>
    <format dxfId="127">
      <pivotArea field="2" type="button" dataOnly="0" labelOnly="1" outline="0" axis="axisRow" fieldPosition="0"/>
    </format>
    <format dxfId="126">
      <pivotArea dataOnly="0" labelOnly="1" outline="0" fieldPosition="0">
        <references count="1">
          <reference field="4294967294" count="2">
            <x v="0"/>
            <x v="1"/>
          </reference>
        </references>
      </pivotArea>
    </format>
  </formats>
  <chartFormats count="2">
    <chartFormat chart="53" format="4" series="1">
      <pivotArea type="data" outline="0" fieldPosition="0">
        <references count="1">
          <reference field="4294967294" count="1" selected="0">
            <x v="1"/>
          </reference>
        </references>
      </pivotArea>
    </chartFormat>
    <chartFormat chart="5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F9FBDCC-8C6F-4899-B30E-F595A3591B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D4:AE7" firstHeaderRow="1" firstDataRow="1" firstDataCol="1"/>
  <pivotFields count="17">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
    <i>
      <x/>
    </i>
    <i>
      <x v="1"/>
    </i>
    <i t="grand">
      <x/>
    </i>
  </rowItems>
  <colItems count="1">
    <i/>
  </colItems>
  <dataFields count="1">
    <dataField name="Count of Fees Status" fld="0" subtotal="count" baseField="0" baseItem="0"/>
  </dataFields>
  <formats count="5">
    <format dxfId="141">
      <pivotArea dataOnly="0" labelOnly="1" outline="0" axis="axisValues" fieldPosition="0"/>
    </format>
    <format dxfId="140">
      <pivotArea dataOnly="0" labelOnly="1" outline="0" axis="axisValues" fieldPosition="0"/>
    </format>
    <format dxfId="139">
      <pivotArea outline="0" collapsedLevelsAreSubtotals="1" fieldPosition="0"/>
    </format>
    <format dxfId="138">
      <pivotArea field="0" type="button" dataOnly="0" labelOnly="1" outline="0" axis="axisRow" fieldPosition="0"/>
    </format>
    <format dxfId="137">
      <pivotArea field="13" type="button" dataOnly="0" labelOnly="1" outline="0"/>
    </format>
  </formats>
  <chartFormats count="6">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0" count="1" selected="0">
            <x v="0"/>
          </reference>
        </references>
      </pivotArea>
    </chartFormat>
    <chartFormat chart="23" format="8">
      <pivotArea type="data" outline="0" fieldPosition="0">
        <references count="2">
          <reference field="4294967294" count="1" selected="0">
            <x v="0"/>
          </reference>
          <reference field="0"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0" count="1" selected="0">
            <x v="0"/>
          </reference>
        </references>
      </pivotArea>
    </chartFormat>
    <chartFormat chart="2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EEFBCAD-4D94-46EF-985C-CE12EB7927CA}" name="Duration_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BW6:BX18" firstHeaderRow="1" firstDataRow="1" firstDataCol="1" rowPageCount="1" colPageCount="1"/>
  <pivotFields count="17">
    <pivotField axis="axisPage"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12">
    <i>
      <x/>
    </i>
    <i>
      <x v="1"/>
    </i>
    <i>
      <x v="2"/>
    </i>
    <i>
      <x v="3"/>
    </i>
    <i>
      <x v="4"/>
    </i>
    <i>
      <x v="5"/>
    </i>
    <i>
      <x v="6"/>
    </i>
    <i>
      <x v="7"/>
    </i>
    <i>
      <x v="8"/>
    </i>
    <i>
      <x v="9"/>
    </i>
    <i>
      <x v="10"/>
    </i>
    <i>
      <x v="11"/>
    </i>
  </rowItems>
  <colItems count="1">
    <i/>
  </colItems>
  <pageFields count="1">
    <pageField fld="0" hier="-1"/>
  </pageFields>
  <dataFields count="1">
    <dataField name="Average of Average call duration" fld="8" subtotal="average" baseField="2" baseItem="8" numFmtId="45"/>
  </dataFields>
  <formats count="12">
    <format dxfId="153">
      <pivotArea dataOnly="0" labelOnly="1" outline="0" axis="axisValues" fieldPosition="0"/>
    </format>
    <format dxfId="152">
      <pivotArea dataOnly="0" labelOnly="1" outline="0" axis="axisValues" fieldPosition="0"/>
    </format>
    <format dxfId="151">
      <pivotArea outline="0" collapsedLevelsAreSubtotals="1" fieldPosition="0"/>
    </format>
    <format dxfId="150">
      <pivotArea field="0" type="button" dataOnly="0" labelOnly="1" outline="0" axis="axisPage" fieldPosition="0"/>
    </format>
    <format dxfId="149">
      <pivotArea field="13" type="button" dataOnly="0" labelOnly="1" outline="0"/>
    </format>
    <format dxfId="148">
      <pivotArea field="11" type="button" dataOnly="0" labelOnly="1" outline="0"/>
    </format>
    <format dxfId="147">
      <pivotArea field="9" type="button" dataOnly="0" labelOnly="1" outline="0"/>
    </format>
    <format dxfId="146">
      <pivotArea dataOnly="0" labelOnly="1" outline="0" fieldPosition="0">
        <references count="1">
          <reference field="0" count="0"/>
        </references>
      </pivotArea>
    </format>
    <format dxfId="145">
      <pivotArea field="10" type="button" dataOnly="0" labelOnly="1" outline="0"/>
    </format>
    <format dxfId="144">
      <pivotArea collapsedLevelsAreSubtotals="1" fieldPosition="0">
        <references count="1">
          <reference field="2" count="0"/>
        </references>
      </pivotArea>
    </format>
    <format dxfId="143">
      <pivotArea grandRow="1" outline="0" collapsedLevelsAreSubtotals="1" fieldPosition="0"/>
    </format>
    <format dxfId="14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A44795C-3184-4D5A-8B46-2A319CFB85C6}"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DG6:DH12"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1" numFmtId="167"/>
  </dataFields>
  <formats count="11">
    <format dxfId="164">
      <pivotArea dataOnly="0" labelOnly="1" outline="0" axis="axisValues" fieldPosition="0"/>
    </format>
    <format dxfId="163">
      <pivotArea dataOnly="0" labelOnly="1" outline="0" axis="axisValues" fieldPosition="0"/>
    </format>
    <format dxfId="162">
      <pivotArea outline="0" collapsedLevelsAreSubtotals="1" fieldPosition="0"/>
    </format>
    <format dxfId="161">
      <pivotArea field="0" type="button" dataOnly="0" labelOnly="1" outline="0" axis="axisPage" fieldPosition="0"/>
    </format>
    <format dxfId="160">
      <pivotArea field="13" type="button" dataOnly="0" labelOnly="1" outline="0"/>
    </format>
    <format dxfId="159">
      <pivotArea field="11" type="button" dataOnly="0" labelOnly="1" outline="0"/>
    </format>
    <format dxfId="158">
      <pivotArea field="9" type="button" dataOnly="0" labelOnly="1" outline="0"/>
    </format>
    <format dxfId="157">
      <pivotArea dataOnly="0" labelOnly="1" outline="0" fieldPosition="0">
        <references count="1">
          <reference field="0" count="0"/>
        </references>
      </pivotArea>
    </format>
    <format dxfId="156">
      <pivotArea field="10" type="button" dataOnly="0" labelOnly="1" outline="0"/>
    </format>
    <format dxfId="155">
      <pivotArea grandRow="1" outline="0" collapsedLevelsAreSubtotals="1" fieldPosition="0"/>
    </format>
    <format dxfId="154">
      <pivotArea outline="0" fieldPosition="0">
        <references count="1">
          <reference field="4294967294" count="1">
            <x v="0"/>
          </reference>
        </references>
      </pivotArea>
    </format>
  </formats>
  <chartFormats count="3">
    <chartFormat chart="42" format="1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BB9FAA2-0CDA-449C-A8F6-E072E6345A4E}" name="PivotTable2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6">
  <location ref="EW6:FA23" firstHeaderRow="1" firstDataRow="2"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4">
    <i>
      <x/>
    </i>
    <i>
      <x v="1"/>
    </i>
    <i>
      <x v="2"/>
    </i>
    <i>
      <x v="3"/>
    </i>
  </colItems>
  <pageFields count="1">
    <pageField fld="0" hier="-1"/>
  </pageFields>
  <dataFields count="1">
    <dataField name="Sum of Paid Fees" fld="6" baseField="12" baseItem="2" numFmtId="167"/>
  </dataFields>
  <formats count="14">
    <format dxfId="178">
      <pivotArea dataOnly="0" labelOnly="1" outline="0" axis="axisValues" fieldPosition="0"/>
    </format>
    <format dxfId="177">
      <pivotArea dataOnly="0" labelOnly="1" outline="0" axis="axisValues" fieldPosition="0"/>
    </format>
    <format dxfId="176">
      <pivotArea outline="0" collapsedLevelsAreSubtotals="1" fieldPosition="0"/>
    </format>
    <format dxfId="175">
      <pivotArea field="0" type="button" dataOnly="0" labelOnly="1" outline="0" axis="axisPage" fieldPosition="0"/>
    </format>
    <format dxfId="174">
      <pivotArea field="13" type="button" dataOnly="0" labelOnly="1" outline="0" axis="axisRow" fieldPosition="0"/>
    </format>
    <format dxfId="173">
      <pivotArea field="11" type="button" dataOnly="0" labelOnly="1" outline="0"/>
    </format>
    <format dxfId="172">
      <pivotArea field="9" type="button" dataOnly="0" labelOnly="1" outline="0" axis="axisCol" fieldPosition="0"/>
    </format>
    <format dxfId="171">
      <pivotArea field="10" type="button" dataOnly="0" labelOnly="1" outline="0"/>
    </format>
    <format dxfId="170">
      <pivotArea grandRow="1" outline="0" collapsedLevelsAreSubtotals="1" fieldPosition="0"/>
    </format>
    <format dxfId="169">
      <pivotArea field="2" type="button" dataOnly="0" labelOnly="1" outline="0"/>
    </format>
    <format dxfId="168">
      <pivotArea type="origin" dataOnly="0" labelOnly="1" outline="0" fieldPosition="0"/>
    </format>
    <format dxfId="167">
      <pivotArea field="4" type="button" dataOnly="0" labelOnly="1" outline="0"/>
    </format>
    <format dxfId="166">
      <pivotArea type="topRight" dataOnly="0" labelOnly="1" outline="0" fieldPosition="0"/>
    </format>
    <format dxfId="165">
      <pivotArea outline="0" fieldPosition="0">
        <references count="1">
          <reference field="4294967294" count="1">
            <x v="0"/>
          </reference>
        </references>
      </pivotArea>
    </format>
  </formats>
  <chartFormats count="17">
    <chartFormat chart="59"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3" format="0" series="1">
      <pivotArea type="data" outline="0" fieldPosition="0">
        <references count="2">
          <reference field="4294967294" count="1" selected="0">
            <x v="0"/>
          </reference>
          <reference field="9" count="1" selected="0">
            <x v="0"/>
          </reference>
        </references>
      </pivotArea>
    </chartFormat>
    <chartFormat chart="63" format="1" series="1">
      <pivotArea type="data" outline="0" fieldPosition="0">
        <references count="2">
          <reference field="4294967294" count="1" selected="0">
            <x v="0"/>
          </reference>
          <reference field="9" count="1" selected="0">
            <x v="1"/>
          </reference>
        </references>
      </pivotArea>
    </chartFormat>
    <chartFormat chart="63" format="2" series="1">
      <pivotArea type="data" outline="0" fieldPosition="0">
        <references count="2">
          <reference field="4294967294" count="1" selected="0">
            <x v="0"/>
          </reference>
          <reference field="9" count="1" selected="0">
            <x v="2"/>
          </reference>
        </references>
      </pivotArea>
    </chartFormat>
    <chartFormat chart="63" format="3" series="1">
      <pivotArea type="data" outline="0" fieldPosition="0">
        <references count="2">
          <reference field="4294967294" count="1" selected="0">
            <x v="0"/>
          </reference>
          <reference field="9" count="1" selected="0">
            <x v="3"/>
          </reference>
        </references>
      </pivotArea>
    </chartFormat>
    <chartFormat chart="64" format="4" series="1">
      <pivotArea type="data" outline="0" fieldPosition="0">
        <references count="2">
          <reference field="4294967294" count="1" selected="0">
            <x v="0"/>
          </reference>
          <reference field="9" count="1" selected="0">
            <x v="0"/>
          </reference>
        </references>
      </pivotArea>
    </chartFormat>
    <chartFormat chart="64" format="5" series="1">
      <pivotArea type="data" outline="0" fieldPosition="0">
        <references count="2">
          <reference field="4294967294" count="1" selected="0">
            <x v="0"/>
          </reference>
          <reference field="9" count="1" selected="0">
            <x v="1"/>
          </reference>
        </references>
      </pivotArea>
    </chartFormat>
    <chartFormat chart="64" format="6" series="1">
      <pivotArea type="data" outline="0" fieldPosition="0">
        <references count="2">
          <reference field="4294967294" count="1" selected="0">
            <x v="0"/>
          </reference>
          <reference field="9" count="1" selected="0">
            <x v="2"/>
          </reference>
        </references>
      </pivotArea>
    </chartFormat>
    <chartFormat chart="64" format="7" series="1">
      <pivotArea type="data" outline="0" fieldPosition="0">
        <references count="2">
          <reference field="4294967294" count="1" selected="0">
            <x v="0"/>
          </reference>
          <reference field="9" count="1" selected="0">
            <x v="3"/>
          </reference>
        </references>
      </pivotArea>
    </chartFormat>
    <chartFormat chart="65" format="8" series="1">
      <pivotArea type="data" outline="0" fieldPosition="0">
        <references count="2">
          <reference field="4294967294" count="1" selected="0">
            <x v="0"/>
          </reference>
          <reference field="9" count="1" selected="0">
            <x v="0"/>
          </reference>
        </references>
      </pivotArea>
    </chartFormat>
    <chartFormat chart="65" format="9" series="1">
      <pivotArea type="data" outline="0" fieldPosition="0">
        <references count="2">
          <reference field="4294967294" count="1" selected="0">
            <x v="0"/>
          </reference>
          <reference field="9" count="1" selected="0">
            <x v="1"/>
          </reference>
        </references>
      </pivotArea>
    </chartFormat>
    <chartFormat chart="65" format="10" series="1">
      <pivotArea type="data" outline="0" fieldPosition="0">
        <references count="2">
          <reference field="4294967294" count="1" selected="0">
            <x v="0"/>
          </reference>
          <reference field="9" count="1" selected="0">
            <x v="2"/>
          </reference>
        </references>
      </pivotArea>
    </chartFormat>
    <chartFormat chart="65" format="11" series="1">
      <pivotArea type="data" outline="0" fieldPosition="0">
        <references count="2">
          <reference field="4294967294" count="1" selected="0">
            <x v="0"/>
          </reference>
          <reference field="9" count="1" selected="0">
            <x v="3"/>
          </reference>
        </references>
      </pivotArea>
    </chartFormat>
    <chartFormat chart="65" format="12" series="1">
      <pivotArea type="data" outline="0" fieldPosition="0">
        <references count="1">
          <reference field="4294967294" count="1" selected="0">
            <x v="0"/>
          </reference>
        </references>
      </pivotArea>
    </chartFormat>
    <chartFormat chart="64" format="8" series="1">
      <pivotArea type="data" outline="0" fieldPosition="0">
        <references count="1">
          <reference field="4294967294" count="1" selected="0">
            <x v="0"/>
          </reference>
        </references>
      </pivotArea>
    </chartFormat>
    <chartFormat chart="6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8344C-8762-4B89-B791-64BD8EB9A92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U4:AV13" firstHeaderRow="1" firstDataRow="1" firstDataCol="1"/>
  <pivotFields count="17">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6">
    <format dxfId="16">
      <pivotArea dataOnly="0" labelOnly="1" outline="0" axis="axisValues" fieldPosition="0"/>
    </format>
    <format dxfId="15">
      <pivotArea dataOnly="0" labelOnly="1" outline="0" axis="axisValues" fieldPosition="0"/>
    </format>
    <format dxfId="14">
      <pivotArea outline="0" collapsedLevelsAreSubtotals="1" fieldPosition="0"/>
    </format>
    <format dxfId="13">
      <pivotArea field="0" type="button" dataOnly="0" labelOnly="1" outline="0"/>
    </format>
    <format dxfId="12">
      <pivotArea field="13" type="button" dataOnly="0" labelOnly="1" outline="0"/>
    </format>
    <format dxfId="11">
      <pivotArea field="11" type="button" dataOnly="0" labelOnly="1" outline="0" axis="axisRow"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EC134EE-0EB3-465D-9723-DF89960D6A7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4:F6" firstHeaderRow="1" firstDataRow="1" firstDataCol="1"/>
  <pivotFields count="17">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x="2"/>
        <item x="3"/>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2">
    <i>
      <x/>
    </i>
    <i>
      <x v="1"/>
    </i>
  </rowItems>
  <colItems count="1">
    <i/>
  </colItems>
  <dataFields count="1">
    <dataField name="Count of Fees Status" fld="0" subtotal="count" baseField="0" baseItem="0"/>
  </dataFields>
  <formats count="4">
    <format dxfId="182">
      <pivotArea dataOnly="0" labelOnly="1" outline="0" axis="axisValues" fieldPosition="0"/>
    </format>
    <format dxfId="181">
      <pivotArea dataOnly="0" labelOnly="1" outline="0" axis="axisValues" fieldPosition="0"/>
    </format>
    <format dxfId="180">
      <pivotArea outline="0" collapsedLevelsAreSubtotals="1" fieldPosition="0"/>
    </format>
    <format dxfId="179">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352EFD0-B4A1-431D-BC0B-01F5C2CA1749}" name="Ear_Monthl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U4:W16" firstHeaderRow="0" firstDataRow="1" firstDataCol="1"/>
  <pivotFields count="17">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x="2"/>
        <item x="3"/>
        <item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10" numFmtId="167"/>
    <dataField name="Sum of Paid Fees2" fld="6" baseField="0" baseItem="0"/>
  </dataFields>
  <formats count="6">
    <format dxfId="188">
      <pivotArea dataOnly="0" labelOnly="1" outline="0" axis="axisValues" fieldPosition="0"/>
    </format>
    <format dxfId="187">
      <pivotArea dataOnly="0" labelOnly="1" outline="0" axis="axisValues" fieldPosition="0"/>
    </format>
    <format dxfId="186">
      <pivotArea outline="0" collapsedLevelsAreSubtotals="1" fieldPosition="0"/>
    </format>
    <format dxfId="185">
      <pivotArea field="0" type="button" dataOnly="0" labelOnly="1" outline="0"/>
    </format>
    <format dxfId="184">
      <pivotArea field="13" type="button" dataOnly="0" labelOnly="1" outline="0"/>
    </format>
    <format dxfId="183">
      <pivotArea outline="0" fieldPosition="0">
        <references count="1">
          <reference field="4294967294" count="1">
            <x v="0"/>
          </reference>
        </references>
      </pivotArea>
    </format>
  </formats>
  <chartFormats count="2">
    <chartFormat chart="14" format="4" series="1">
      <pivotArea type="data" outline="0" fieldPosition="0">
        <references count="1">
          <reference field="4294967294" count="1" selected="0">
            <x v="1"/>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0C3C6F4-34B3-4C65-888C-F70679E28360}" name="Training_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2">
  <location ref="ER6:ES25"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12" baseItem="2" numFmtId="167"/>
  </dataFields>
  <formats count="14">
    <format dxfId="202">
      <pivotArea dataOnly="0" labelOnly="1" outline="0" axis="axisValues" fieldPosition="0"/>
    </format>
    <format dxfId="201">
      <pivotArea dataOnly="0" labelOnly="1" outline="0" axis="axisValues" fieldPosition="0"/>
    </format>
    <format dxfId="200">
      <pivotArea outline="0" collapsedLevelsAreSubtotals="1" fieldPosition="0"/>
    </format>
    <format dxfId="199">
      <pivotArea field="0" type="button" dataOnly="0" labelOnly="1" outline="0" axis="axisPage" fieldPosition="0"/>
    </format>
    <format dxfId="198">
      <pivotArea field="13" type="button" dataOnly="0" labelOnly="1" outline="0"/>
    </format>
    <format dxfId="197">
      <pivotArea field="11" type="button" dataOnly="0" labelOnly="1" outline="0"/>
    </format>
    <format dxfId="196">
      <pivotArea field="9" type="button" dataOnly="0" labelOnly="1" outline="0" axis="axisRow" fieldPosition="1"/>
    </format>
    <format dxfId="195">
      <pivotArea field="10" type="button" dataOnly="0" labelOnly="1" outline="0"/>
    </format>
    <format dxfId="194">
      <pivotArea grandRow="1" outline="0" collapsedLevelsAreSubtotals="1" fieldPosition="0"/>
    </format>
    <format dxfId="193">
      <pivotArea field="2" type="button" dataOnly="0" labelOnly="1" outline="0"/>
    </format>
    <format dxfId="192">
      <pivotArea type="origin" dataOnly="0" labelOnly="1" outline="0" fieldPosition="0"/>
    </format>
    <format dxfId="191">
      <pivotArea field="4" type="button" dataOnly="0" labelOnly="1" outline="0"/>
    </format>
    <format dxfId="190">
      <pivotArea type="topRight" dataOnly="0" labelOnly="1" outline="0" fieldPosition="0"/>
    </format>
    <format dxfId="189">
      <pivotArea outline="0" fieldPosition="0">
        <references count="1">
          <reference field="4294967294" count="1">
            <x v="0"/>
          </reference>
        </references>
      </pivotArea>
    </format>
  </formats>
  <chartFormats count="1">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50BF76F-7AB0-44AE-A678-E0D6232014D8}" name="Enr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M4:AN17" firstHeaderRow="1" firstDataRow="1" firstDataCol="1"/>
  <pivotFields count="17">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6">
    <format dxfId="208">
      <pivotArea dataOnly="0" labelOnly="1" outline="0" axis="axisValues" fieldPosition="0"/>
    </format>
    <format dxfId="207">
      <pivotArea dataOnly="0" labelOnly="1" outline="0" axis="axisValues" fieldPosition="0"/>
    </format>
    <format dxfId="206">
      <pivotArea outline="0" collapsedLevelsAreSubtotals="1" fieldPosition="0"/>
    </format>
    <format dxfId="205">
      <pivotArea field="0" type="button" dataOnly="0" labelOnly="1" outline="0"/>
    </format>
    <format dxfId="204">
      <pivotArea field="13" type="button" dataOnly="0" labelOnly="1" outline="0"/>
    </format>
    <format dxfId="203">
      <pivotArea field="2" type="button" dataOnly="0" labelOnly="1" outline="0" axis="axisRow" fieldPosition="0"/>
    </format>
  </format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8D460D1-DAA6-4658-92DE-AF6D5AA5CE1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N6:BO16"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9" baseItem="3" numFmtId="167"/>
  </dataFields>
  <formats count="10">
    <format dxfId="218">
      <pivotArea dataOnly="0" labelOnly="1" outline="0" axis="axisValues" fieldPosition="0"/>
    </format>
    <format dxfId="217">
      <pivotArea dataOnly="0" labelOnly="1" outline="0" axis="axisValues" fieldPosition="0"/>
    </format>
    <format dxfId="216">
      <pivotArea outline="0" collapsedLevelsAreSubtotals="1" fieldPosition="0"/>
    </format>
    <format dxfId="215">
      <pivotArea field="0" type="button" dataOnly="0" labelOnly="1" outline="0" axis="axisPage" fieldPosition="0"/>
    </format>
    <format dxfId="214">
      <pivotArea field="13" type="button" dataOnly="0" labelOnly="1" outline="0"/>
    </format>
    <format dxfId="213">
      <pivotArea field="11" type="button" dataOnly="0" labelOnly="1" outline="0"/>
    </format>
    <format dxfId="212">
      <pivotArea outline="0" fieldPosition="0">
        <references count="1">
          <reference field="4294967294" count="1">
            <x v="0"/>
          </reference>
        </references>
      </pivotArea>
    </format>
    <format dxfId="211">
      <pivotArea field="9" type="button" dataOnly="0" labelOnly="1" outline="0"/>
    </format>
    <format dxfId="210">
      <pivotArea dataOnly="0" labelOnly="1" outline="0" fieldPosition="0">
        <references count="1">
          <reference field="0" count="0"/>
        </references>
      </pivotArea>
    </format>
    <format dxfId="209">
      <pivotArea field="10" type="button" dataOnly="0" labelOnly="1" outline="0" axis="axisRow" fieldPosition="0"/>
    </format>
  </formats>
  <chartFormats count="3">
    <chartFormat chart="34" format="0" series="1">
      <pivotArea type="data" outline="0" fieldPosition="0">
        <references count="1">
          <reference field="4294967294" count="1" selected="0">
            <x v="0"/>
          </reference>
        </references>
      </pivotArea>
    </chartFormat>
    <chartFormat chart="36" format="1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46CAA-7998-47E1-BFB4-CC11AD9E7BED}"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EL6:EL11" firstHeaderRow="1" firstDataRow="1" firstDataCol="1"/>
  <pivotFields count="17">
    <pivotField multipleItemSelectionAllowe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5">
    <i>
      <x/>
    </i>
    <i>
      <x v="1"/>
    </i>
    <i>
      <x v="2"/>
    </i>
    <i>
      <x v="3"/>
    </i>
    <i>
      <x v="4"/>
    </i>
  </rowItems>
  <colItems count="1">
    <i/>
  </colItems>
  <formats count="15">
    <format dxfId="31">
      <pivotArea dataOnly="0" labelOnly="1" outline="0" axis="axisValues" fieldPosition="0"/>
    </format>
    <format dxfId="30">
      <pivotArea dataOnly="0" labelOnly="1" outline="0" axis="axisValues" fieldPosition="0"/>
    </format>
    <format dxfId="29">
      <pivotArea outline="0" collapsedLevelsAreSubtotals="1" fieldPosition="0"/>
    </format>
    <format dxfId="28">
      <pivotArea field="0" type="button" dataOnly="0" labelOnly="1" outline="0"/>
    </format>
    <format dxfId="27">
      <pivotArea field="13" type="button" dataOnly="0" labelOnly="1" outline="0"/>
    </format>
    <format dxfId="26">
      <pivotArea field="11" type="button" dataOnly="0" labelOnly="1" outline="0"/>
    </format>
    <format dxfId="25">
      <pivotArea field="9" type="button" dataOnly="0" labelOnly="1" outline="0"/>
    </format>
    <format dxfId="24">
      <pivotArea field="10" type="button" dataOnly="0" labelOnly="1" outline="0"/>
    </format>
    <format dxfId="23">
      <pivotArea grandRow="1" outline="0" collapsedLevelsAreSubtotals="1" fieldPosition="0"/>
    </format>
    <format dxfId="22">
      <pivotArea field="2" type="button" dataOnly="0" labelOnly="1" outline="0"/>
    </format>
    <format dxfId="21">
      <pivotArea dataOnly="0" labelOnly="1" fieldPosition="0">
        <references count="1">
          <reference field="4" count="0"/>
        </references>
      </pivotArea>
    </format>
    <format dxfId="20">
      <pivotArea type="origin" dataOnly="0" labelOnly="1" outline="0" fieldPosition="0"/>
    </format>
    <format dxfId="19">
      <pivotArea field="4" type="button" dataOnly="0" labelOnly="1" outline="0" axis="axisRow" fieldPosition="0"/>
    </format>
    <format dxfId="18">
      <pivotArea type="topRight" dataOnly="0" labelOnly="1" outline="0" fieldPosition="0"/>
    </format>
    <format dxfId="17">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58E69C-DB7F-4EF6-957C-7B9EEC9A5F0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Z6:BA11"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3" numFmtId="167"/>
  </dataFields>
  <formats count="9">
    <format dxfId="40">
      <pivotArea dataOnly="0" labelOnly="1" outline="0" axis="axisValues" fieldPosition="0"/>
    </format>
    <format dxfId="39">
      <pivotArea dataOnly="0" labelOnly="1" outline="0" axis="axisValues" fieldPosition="0"/>
    </format>
    <format dxfId="38">
      <pivotArea outline="0" collapsedLevelsAreSubtotals="1" fieldPosition="0"/>
    </format>
    <format dxfId="37">
      <pivotArea field="0" type="button" dataOnly="0" labelOnly="1" outline="0" axis="axisPage" fieldPosition="0"/>
    </format>
    <format dxfId="36">
      <pivotArea field="13" type="button" dataOnly="0" labelOnly="1" outline="0"/>
    </format>
    <format dxfId="35">
      <pivotArea field="11" type="button" dataOnly="0" labelOnly="1" outline="0"/>
    </format>
    <format dxfId="34">
      <pivotArea outline="0" fieldPosition="0">
        <references count="1">
          <reference field="4294967294" count="1">
            <x v="0"/>
          </reference>
        </references>
      </pivotArea>
    </format>
    <format dxfId="33">
      <pivotArea field="9" type="button" dataOnly="0" labelOnly="1" outline="0" axis="axisRow" fieldPosition="0"/>
    </format>
    <format dxfId="32">
      <pivotArea dataOnly="0" labelOnly="1" outline="0" fieldPosition="0">
        <references count="1">
          <reference field="0" count="0"/>
        </references>
      </pivotArea>
    </format>
  </formats>
  <chartFormats count="5">
    <chartFormat chart="36" format="10" series="1">
      <pivotArea type="data" outline="0" fieldPosition="0">
        <references count="1">
          <reference field="4294967294" count="1" selected="0">
            <x v="0"/>
          </reference>
        </references>
      </pivotArea>
    </chartFormat>
    <chartFormat chart="36" format="11">
      <pivotArea type="data" outline="0" fieldPosition="0">
        <references count="2">
          <reference field="4294967294" count="1" selected="0">
            <x v="0"/>
          </reference>
          <reference field="9" count="1" selected="0">
            <x v="0"/>
          </reference>
        </references>
      </pivotArea>
    </chartFormat>
    <chartFormat chart="36" format="12">
      <pivotArea type="data" outline="0" fieldPosition="0">
        <references count="2">
          <reference field="4294967294" count="1" selected="0">
            <x v="0"/>
          </reference>
          <reference field="9" count="1" selected="0">
            <x v="1"/>
          </reference>
        </references>
      </pivotArea>
    </chartFormat>
    <chartFormat chart="36" format="13">
      <pivotArea type="data" outline="0" fieldPosition="0">
        <references count="2">
          <reference field="4294967294" count="1" selected="0">
            <x v="0"/>
          </reference>
          <reference field="9" count="1" selected="0">
            <x v="2"/>
          </reference>
        </references>
      </pivotArea>
    </chartFormat>
    <chartFormat chart="3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F2084F-FD9F-4B8E-A846-5E0B5994466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P4:AP5" firstHeaderRow="1" firstDataRow="1" firstDataCol="0"/>
  <pivotFields count="17">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Enrolled Courses" fld="5" subtotal="average" baseField="0" baseItem="0" numFmtId="43"/>
  </dataFields>
  <formats count="5">
    <format dxfId="45">
      <pivotArea dataOnly="0" labelOnly="1" outline="0" axis="axisValues" fieldPosition="0"/>
    </format>
    <format dxfId="44">
      <pivotArea dataOnly="0" labelOnly="1" outline="0" axis="axisValues" fieldPosition="0"/>
    </format>
    <format dxfId="43">
      <pivotArea field="0" type="button" dataOnly="0" labelOnly="1" outline="0"/>
    </format>
    <format dxfId="42">
      <pivotArea field="13" type="button" dataOnly="0" labelOnly="1" outline="0"/>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77B32B-E56A-49AE-A61E-48E9350E5FAA}"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CV6:CW22"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hier="-1"/>
  </pageFields>
  <dataFields count="1">
    <dataField name="Sum of Paid Fees" fld="6" baseField="12" baseItem="1" numFmtId="167"/>
  </dataFields>
  <formats count="11">
    <format dxfId="56">
      <pivotArea dataOnly="0" labelOnly="1" outline="0" axis="axisValues" fieldPosition="0"/>
    </format>
    <format dxfId="55">
      <pivotArea dataOnly="0" labelOnly="1" outline="0" axis="axisValues" fieldPosition="0"/>
    </format>
    <format dxfId="54">
      <pivotArea outline="0" collapsedLevelsAreSubtotals="1" fieldPosition="0"/>
    </format>
    <format dxfId="53">
      <pivotArea field="0" type="button" dataOnly="0" labelOnly="1" outline="0" axis="axisPage" fieldPosition="0"/>
    </format>
    <format dxfId="52">
      <pivotArea field="13" type="button" dataOnly="0" labelOnly="1" outline="0" axis="axisRow" fieldPosition="0"/>
    </format>
    <format dxfId="51">
      <pivotArea field="11" type="button" dataOnly="0" labelOnly="1" outline="0"/>
    </format>
    <format dxfId="50">
      <pivotArea field="9" type="button" dataOnly="0" labelOnly="1" outline="0"/>
    </format>
    <format dxfId="49">
      <pivotArea dataOnly="0" labelOnly="1" outline="0" fieldPosition="0">
        <references count="1">
          <reference field="0" count="0"/>
        </references>
      </pivotArea>
    </format>
    <format dxfId="48">
      <pivotArea field="10" type="button" dataOnly="0" labelOnly="1" outline="0"/>
    </format>
    <format dxfId="47">
      <pivotArea grandRow="1" outline="0" collapsedLevelsAreSubtotals="1" fieldPosition="0"/>
    </format>
    <format dxfId="46">
      <pivotArea outline="0" fieldPosition="0">
        <references count="1">
          <reference field="4294967294" count="1">
            <x v="0"/>
          </reference>
        </references>
      </pivotArea>
    </format>
  </formats>
  <chartFormats count="2">
    <chartFormat chart="42" format="1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6369E2-5B78-4DFA-A9F8-C5941538DF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7">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items count="5">
        <item x="2"/>
        <item x="3"/>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Paid Fees" fld="6" baseField="0" baseItem="0" numFmtId="166"/>
  </dataFields>
  <formats count="3">
    <format dxfId="59">
      <pivotArea dataOnly="0" labelOnly="1" outline="0" axis="axisValues" fieldPosition="0"/>
    </format>
    <format dxfId="58">
      <pivotArea dataOnly="0" labelOnly="1" outline="0" axis="axisValues" fieldPosition="0"/>
    </format>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4BDC5F-471C-4096-9137-CA8B94EFE28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BI6:BJ16"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9">
    <format dxfId="68">
      <pivotArea dataOnly="0" labelOnly="1" outline="0" axis="axisValues" fieldPosition="0"/>
    </format>
    <format dxfId="67">
      <pivotArea dataOnly="0" labelOnly="1" outline="0" axis="axisValues" fieldPosition="0"/>
    </format>
    <format dxfId="66">
      <pivotArea outline="0" collapsedLevelsAreSubtotals="1" fieldPosition="0"/>
    </format>
    <format dxfId="65">
      <pivotArea field="0" type="button" dataOnly="0" labelOnly="1" outline="0" axis="axisPage" fieldPosition="0"/>
    </format>
    <format dxfId="64">
      <pivotArea field="13" type="button" dataOnly="0" labelOnly="1" outline="0"/>
    </format>
    <format dxfId="63">
      <pivotArea field="11" type="button" dataOnly="0" labelOnly="1" outline="0"/>
    </format>
    <format dxfId="62">
      <pivotArea field="9" type="button" dataOnly="0" labelOnly="1" outline="0"/>
    </format>
    <format dxfId="61">
      <pivotArea dataOnly="0" labelOnly="1" outline="0" fieldPosition="0">
        <references count="1">
          <reference field="0" count="0"/>
        </references>
      </pivotArea>
    </format>
    <format dxfId="60">
      <pivotArea field="10" type="button" dataOnly="0" labelOnly="1" outline="0" axis="axisRow" fieldPosition="0"/>
    </format>
  </formats>
  <chartFormats count="3">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C38938-7B19-43C8-B422-DDDA3BEF9CD3}"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CN6:CO10" firstHeaderRow="1" firstDataRow="1" firstDataCol="1" rowPageCount="1" colPageCount="1"/>
  <pivotFields count="17">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4">
    <i>
      <x v="2"/>
    </i>
    <i>
      <x v="3"/>
    </i>
    <i>
      <x v="1"/>
    </i>
    <i>
      <x/>
    </i>
  </rowItems>
  <colItems count="1">
    <i/>
  </colItems>
  <pageFields count="1">
    <pageField fld="0" hier="-1"/>
  </pageFields>
  <dataFields count="1">
    <dataField name="Sum of Paid Fees" fld="6" baseField="12" baseItem="1" numFmtId="167"/>
  </dataFields>
  <formats count="11">
    <format dxfId="79">
      <pivotArea dataOnly="0" labelOnly="1" outline="0" axis="axisValues" fieldPosition="0"/>
    </format>
    <format dxfId="78">
      <pivotArea dataOnly="0" labelOnly="1" outline="0" axis="axisValues" fieldPosition="0"/>
    </format>
    <format dxfId="77">
      <pivotArea outline="0" collapsedLevelsAreSubtotals="1" fieldPosition="0"/>
    </format>
    <format dxfId="76">
      <pivotArea field="0" type="button" dataOnly="0" labelOnly="1" outline="0" axis="axisPage" fieldPosition="0"/>
    </format>
    <format dxfId="75">
      <pivotArea field="13" type="button" dataOnly="0" labelOnly="1" outline="0"/>
    </format>
    <format dxfId="74">
      <pivotArea field="11" type="button" dataOnly="0" labelOnly="1" outline="0"/>
    </format>
    <format dxfId="73">
      <pivotArea field="9" type="button" dataOnly="0" labelOnly="1" outline="0"/>
    </format>
    <format dxfId="72">
      <pivotArea dataOnly="0" labelOnly="1" outline="0" fieldPosition="0">
        <references count="1">
          <reference field="0" count="0"/>
        </references>
      </pivotArea>
    </format>
    <format dxfId="71">
      <pivotArea field="10" type="button" dataOnly="0" labelOnly="1" outline="0"/>
    </format>
    <format dxfId="70">
      <pivotArea grandRow="1" outline="0" collapsedLevelsAreSubtotals="1" fieldPosition="0"/>
    </format>
    <format dxfId="69">
      <pivotArea outline="0" fieldPosition="0">
        <references count="1">
          <reference field="4294967294" count="1">
            <x v="0"/>
          </reference>
        </references>
      </pivotArea>
    </format>
  </formats>
  <chartFormats count="10">
    <chartFormat chart="40" format="0" series="1">
      <pivotArea type="data" outline="0" fieldPosition="0">
        <references count="1">
          <reference field="4294967294" count="1" selected="0">
            <x v="0"/>
          </reference>
        </references>
      </pivotArea>
    </chartFormat>
    <chartFormat chart="40" format="2">
      <pivotArea type="data" outline="0" fieldPosition="0">
        <references count="2">
          <reference field="4294967294" count="1" selected="0">
            <x v="0"/>
          </reference>
          <reference field="12" count="1" selected="0">
            <x v="3"/>
          </reference>
        </references>
      </pivotArea>
    </chartFormat>
    <chartFormat chart="40" format="3">
      <pivotArea type="data" outline="0" fieldPosition="0">
        <references count="2">
          <reference field="4294967294" count="1" selected="0">
            <x v="0"/>
          </reference>
          <reference field="12" count="1" selected="0">
            <x v="2"/>
          </reference>
        </references>
      </pivotArea>
    </chartFormat>
    <chartFormat chart="40" format="4">
      <pivotArea type="data" outline="0" fieldPosition="0">
        <references count="2">
          <reference field="4294967294" count="1" selected="0">
            <x v="0"/>
          </reference>
          <reference field="12" count="1" selected="0">
            <x v="1"/>
          </reference>
        </references>
      </pivotArea>
    </chartFormat>
    <chartFormat chart="40" format="5">
      <pivotArea type="data" outline="0" fieldPosition="0">
        <references count="2">
          <reference field="4294967294" count="1" selected="0">
            <x v="0"/>
          </reference>
          <reference field="12" count="1" selected="0">
            <x v="0"/>
          </reference>
        </references>
      </pivotArea>
    </chartFormat>
    <chartFormat chart="42" format="12" series="1">
      <pivotArea type="data" outline="0" fieldPosition="0">
        <references count="1">
          <reference field="4294967294" count="1" selected="0">
            <x v="0"/>
          </reference>
        </references>
      </pivotArea>
    </chartFormat>
    <chartFormat chart="42" format="13">
      <pivotArea type="data" outline="0" fieldPosition="0">
        <references count="2">
          <reference field="4294967294" count="1" selected="0">
            <x v="0"/>
          </reference>
          <reference field="12" count="1" selected="0">
            <x v="0"/>
          </reference>
        </references>
      </pivotArea>
    </chartFormat>
    <chartFormat chart="42" format="14">
      <pivotArea type="data" outline="0" fieldPosition="0">
        <references count="2">
          <reference field="4294967294" count="1" selected="0">
            <x v="0"/>
          </reference>
          <reference field="12" count="1" selected="0">
            <x v="1"/>
          </reference>
        </references>
      </pivotArea>
    </chartFormat>
    <chartFormat chart="42" format="15">
      <pivotArea type="data" outline="0" fieldPosition="0">
        <references count="2">
          <reference field="4294967294" count="1" selected="0">
            <x v="0"/>
          </reference>
          <reference field="12" count="1" selected="0">
            <x v="2"/>
          </reference>
        </references>
      </pivotArea>
    </chartFormat>
    <chartFormat chart="42"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7655049-1154-4D96-9FBF-D10E08E726C6}" sourceName="Month">
  <pivotTables>
    <pivotTable tabId="5" name="PivotTable5"/>
    <pivotTable tabId="5" name="PivotTable7"/>
    <pivotTable tabId="5" name="PivotTable8"/>
    <pivotTable tabId="5" name="PivotTable9"/>
    <pivotTable tabId="5" name="PivotTable10"/>
    <pivotTable tabId="5" name="PivotTable11"/>
    <pivotTable tabId="5" name="PivotTable12"/>
    <pivotTable tabId="5" name="PivotTable13"/>
    <pivotTable tabId="5" name="Avg_Sales"/>
    <pivotTable tabId="5" name="PivotTable16"/>
    <pivotTable tabId="5" name="PivotTable18"/>
    <pivotTable tabId="5" name="PivotTable20"/>
    <pivotTable tabId="5" name="PivotTable21"/>
    <pivotTable tabId="5" name="PivotTable26"/>
    <pivotTable tabId="5" name="Training_Sales"/>
    <pivotTable tabId="5" name="PivotTable28"/>
    <pivotTable tabId="5" name="PivotTable1"/>
    <pivotTable tabId="5" name="PivotTable2"/>
    <pivotTable tabId="5" name="PivotTable3"/>
  </pivotTables>
  <data>
    <tabular pivotCacheId="2033730756">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5DFBD1F4-D0AE-4286-915B-8E0B22EC4E13}" sourceName="Sale Team">
  <pivotTables>
    <pivotTable tabId="5" name="PivotTable28"/>
    <pivotTable tabId="5" name="Adv_Monthly"/>
    <pivotTable tabId="5" name="Call_Monthly"/>
    <pivotTable tabId="5" name="Duration_Monthly"/>
    <pivotTable tabId="5" name="Ear_Monthly"/>
    <pivotTable tabId="5" name="Enr_Monthly"/>
    <pivotTable tabId="5" name="PivotTable1"/>
    <pivotTable tabId="5" name="PivotTable10"/>
    <pivotTable tabId="5" name="PivotTable11"/>
    <pivotTable tabId="5" name="PivotTable12"/>
    <pivotTable tabId="5" name="PivotTable13"/>
    <pivotTable tabId="5" name="PivotTable16"/>
    <pivotTable tabId="5" name="PivotTable18"/>
    <pivotTable tabId="5" name="PivotTable2"/>
    <pivotTable tabId="5" name="PivotTable20"/>
    <pivotTable tabId="5" name="PivotTable21"/>
    <pivotTable tabId="5" name="PivotTable26"/>
    <pivotTable tabId="5" name="PivotTable3"/>
    <pivotTable tabId="5" name="PivotTable5"/>
    <pivotTable tabId="5" name="PivotTable7"/>
    <pivotTable tabId="5" name="PivotTable8"/>
    <pivotTable tabId="5" name="PivotTable9"/>
  </pivotTables>
  <data>
    <tabular pivotCacheId="2033730756">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2ADAEEC-8909-423C-8FE1-90F57688A5A9}" cache="Slicer_Month" caption="Month" columnCount="3" showCaption="0" style="Slicer Style 1" lockedPosition="1" rowHeight="257175"/>
  <slicer name="Sale Team" xr10:uid="{D03DC88F-B50F-4880-8076-7636A90076A6}" cache="Slicer_Sale_Team" caption="Sale Team" showCaption="0"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732B16-8555-4E93-9D89-5F26B06C2283}" name="Table2" displayName="Table2" ref="B2:O1239" totalsRowShown="0" headerRowDxfId="234" dataDxfId="233" headerRowCellStyle="Normal 2" dataCellStyle="Normal 2">
  <autoFilter ref="B2:O1239" xr:uid="{74732B16-8555-4E93-9D89-5F26B06C22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F59A24EB-1CD2-4BF0-84D8-E4A5BA2D07AB}" name="Fees Status" dataDxfId="232" dataCellStyle="Normal 2"/>
    <tableColumn id="2" xr3:uid="{183498FD-A4B5-40CC-A96D-AC71AEE867A8}" name="Day" dataDxfId="231" dataCellStyle="Normal 2"/>
    <tableColumn id="3" xr3:uid="{B140D25A-041B-412E-A090-4D12FF99F635}" name="Month" dataDxfId="230" dataCellStyle="Normal 2"/>
    <tableColumn id="4" xr3:uid="{8D737924-9FF4-4CC4-975F-9FFD46832DF1}" name="Advertising Channel" dataDxfId="229" dataCellStyle="Normal 2"/>
    <tableColumn id="5" xr3:uid="{1991516F-9691-4DBD-B369-FE2D7CF4986E}" name="Advertisement " dataDxfId="228" dataCellStyle="Normal 2"/>
    <tableColumn id="6" xr3:uid="{6469D711-C026-4667-ABB4-8DE192C90E6A}" name="Enrolled Courses" dataDxfId="227" dataCellStyle="Normal 2"/>
    <tableColumn id="7" xr3:uid="{225BC8ED-5DC2-4053-B278-707DB062D550}" name="Paid Fees" dataDxfId="226" dataCellStyle="Currency"/>
    <tableColumn id="8" xr3:uid="{4BF5CE7C-ABC4-4D42-9D20-B77B4BBA48FB}" name="Number of phone calls" dataDxfId="225" dataCellStyle="Normal 2"/>
    <tableColumn id="9" xr3:uid="{F0D6DB16-17DC-471E-BFCF-846E8DFAA3FA}" name="Average call duration" dataDxfId="224"/>
    <tableColumn id="10" xr3:uid="{2FD0975A-012B-4A2D-A70C-48377CBA11AD}" name="Training Models" dataDxfId="223" dataCellStyle="Normal 2"/>
    <tableColumn id="11" xr3:uid="{227B4B59-D124-4EAC-AA9F-9974819AB892}" name="Training Levels" dataDxfId="222" dataCellStyle="Normal 2"/>
    <tableColumn id="12" xr3:uid="{8948C30B-CBC1-4FE4-A8C5-2A5DAC3BC0AE}" name="Area Code" dataDxfId="221" dataCellStyle="Normal 2"/>
    <tableColumn id="13" xr3:uid="{766B2F3A-F0C0-4B3E-8F9D-0A511F3E2FC3}" name="Sale Team" dataDxfId="220" dataCellStyle="Normal 2"/>
    <tableColumn id="14" xr3:uid="{A9313136-F760-46A5-9F7F-14A46C2E7E95}" name="Consultant" dataDxfId="219" dataCellStyle="Normal 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B0DFD-9E17-4A32-8128-4FE9C31034E7}">
  <dimension ref="C3:E14"/>
  <sheetViews>
    <sheetView showGridLines="0" workbookViewId="0">
      <selection activeCell="C14" sqref="C14"/>
    </sheetView>
  </sheetViews>
  <sheetFormatPr defaultRowHeight="15" x14ac:dyDescent="0.2"/>
  <cols>
    <col min="1" max="1" width="9" style="2"/>
    <col min="2" max="2" width="11.25" style="2" bestFit="1" customWidth="1"/>
    <col min="3" max="3" width="13.25" style="2" customWidth="1"/>
    <col min="4" max="4" width="14.875" style="2" bestFit="1" customWidth="1"/>
    <col min="5" max="5" width="7.625" style="2" bestFit="1" customWidth="1"/>
    <col min="6" max="9" width="9" style="2"/>
    <col min="10" max="10" width="13.625" style="2" bestFit="1" customWidth="1"/>
    <col min="11" max="16384" width="9" style="2"/>
  </cols>
  <sheetData>
    <row r="3" spans="3:5" ht="15.75" x14ac:dyDescent="0.25">
      <c r="C3" s="3" t="s">
        <v>90</v>
      </c>
      <c r="D3" s="4"/>
      <c r="E3" s="4"/>
    </row>
    <row r="5" spans="3:5" x14ac:dyDescent="0.2">
      <c r="C5" s="2" t="s">
        <v>92</v>
      </c>
    </row>
    <row r="7" spans="3:5" ht="15.75" x14ac:dyDescent="0.25">
      <c r="C7" s="3" t="s">
        <v>91</v>
      </c>
      <c r="D7" s="4"/>
      <c r="E7" s="4"/>
    </row>
    <row r="9" spans="3:5" ht="15.75" x14ac:dyDescent="0.25">
      <c r="C9" s="5" t="s">
        <v>79</v>
      </c>
      <c r="D9" s="5" t="s">
        <v>84</v>
      </c>
      <c r="E9" s="5" t="s">
        <v>85</v>
      </c>
    </row>
    <row r="10" spans="3:5" x14ac:dyDescent="0.2">
      <c r="C10" s="6" t="s">
        <v>80</v>
      </c>
      <c r="D10" s="6" t="s">
        <v>86</v>
      </c>
      <c r="E10" s="8"/>
    </row>
    <row r="11" spans="3:5" x14ac:dyDescent="0.2">
      <c r="C11" s="7" t="s">
        <v>81</v>
      </c>
      <c r="D11" s="7" t="s">
        <v>87</v>
      </c>
      <c r="E11" s="9"/>
    </row>
    <row r="12" spans="3:5" x14ac:dyDescent="0.2">
      <c r="C12" s="7" t="s">
        <v>82</v>
      </c>
      <c r="D12" s="7" t="s">
        <v>88</v>
      </c>
      <c r="E12" s="10"/>
    </row>
    <row r="13" spans="3:5" x14ac:dyDescent="0.2">
      <c r="C13" s="7" t="s">
        <v>83</v>
      </c>
      <c r="D13" s="7" t="s">
        <v>89</v>
      </c>
      <c r="E13" s="11"/>
    </row>
    <row r="14" spans="3:5" x14ac:dyDescent="0.2">
      <c r="C14" s="2" t="s">
        <v>104</v>
      </c>
      <c r="E14"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C000"/>
  </sheetPr>
  <dimension ref="A1:O1239"/>
  <sheetViews>
    <sheetView showGridLines="0" showRowColHeaders="0" zoomScaleNormal="100" workbookViewId="0">
      <selection activeCell="L8" sqref="L8"/>
    </sheetView>
  </sheetViews>
  <sheetFormatPr defaultColWidth="10.625" defaultRowHeight="21" customHeight="1" x14ac:dyDescent="0.25"/>
  <cols>
    <col min="1" max="1" width="6" style="28" customWidth="1"/>
    <col min="2" max="2" width="13.25" customWidth="1"/>
    <col min="3" max="3" width="6" customWidth="1"/>
    <col min="4" max="4" width="8.375" customWidth="1"/>
    <col min="5" max="5" width="20.75" customWidth="1"/>
    <col min="6" max="6" width="16.125" customWidth="1"/>
    <col min="7" max="7" width="18.25" customWidth="1"/>
    <col min="8" max="8" width="15.125" style="12" bestFit="1" customWidth="1"/>
    <col min="9" max="9" width="22.625" customWidth="1"/>
    <col min="10" max="10" width="21.5" customWidth="1"/>
    <col min="11" max="11" width="17.125" customWidth="1"/>
    <col min="12" max="12" width="16.625" customWidth="1"/>
    <col min="13" max="14" width="12" customWidth="1"/>
    <col min="15" max="15" width="12.375" customWidth="1"/>
  </cols>
  <sheetData>
    <row r="1" spans="1:15" ht="33" customHeight="1" x14ac:dyDescent="0.25"/>
    <row r="2" spans="1:15" s="13" customFormat="1" ht="36.950000000000003" customHeight="1" x14ac:dyDescent="0.25">
      <c r="A2" s="29"/>
      <c r="B2" s="19" t="s">
        <v>0</v>
      </c>
      <c r="C2" s="20" t="s">
        <v>1</v>
      </c>
      <c r="D2" s="19" t="s">
        <v>2</v>
      </c>
      <c r="E2" s="19" t="s">
        <v>3</v>
      </c>
      <c r="F2" s="19" t="s">
        <v>4</v>
      </c>
      <c r="G2" s="19" t="s">
        <v>5</v>
      </c>
      <c r="H2" s="21" t="s">
        <v>6</v>
      </c>
      <c r="I2" s="19" t="s">
        <v>7</v>
      </c>
      <c r="J2" s="19" t="s">
        <v>8</v>
      </c>
      <c r="K2" s="19" t="s">
        <v>9</v>
      </c>
      <c r="L2" s="19" t="s">
        <v>10</v>
      </c>
      <c r="M2" s="19" t="s">
        <v>11</v>
      </c>
      <c r="N2" s="19" t="s">
        <v>12</v>
      </c>
      <c r="O2" s="19" t="s">
        <v>13</v>
      </c>
    </row>
    <row r="3" spans="1:15" ht="21" customHeight="1" x14ac:dyDescent="0.25">
      <c r="B3" s="14" t="s">
        <v>14</v>
      </c>
      <c r="C3" s="15">
        <v>1</v>
      </c>
      <c r="D3" s="16" t="s">
        <v>15</v>
      </c>
      <c r="E3" s="14" t="s">
        <v>16</v>
      </c>
      <c r="F3" s="14" t="s">
        <v>17</v>
      </c>
      <c r="G3" s="17">
        <v>1</v>
      </c>
      <c r="H3" s="1">
        <v>7000000</v>
      </c>
      <c r="I3" s="14">
        <v>3</v>
      </c>
      <c r="J3" s="18">
        <v>1.3888888888888889E-3</v>
      </c>
      <c r="K3" s="14" t="s">
        <v>18</v>
      </c>
      <c r="L3" s="14" t="s">
        <v>19</v>
      </c>
      <c r="M3" s="14" t="s">
        <v>20</v>
      </c>
      <c r="N3" s="14" t="s">
        <v>78</v>
      </c>
      <c r="O3" s="14" t="s">
        <v>21</v>
      </c>
    </row>
    <row r="4" spans="1:15" ht="21" customHeight="1" x14ac:dyDescent="0.25">
      <c r="B4" s="22" t="s">
        <v>14</v>
      </c>
      <c r="C4" s="23">
        <v>10</v>
      </c>
      <c r="D4" s="24" t="s">
        <v>22</v>
      </c>
      <c r="E4" s="22" t="s">
        <v>16</v>
      </c>
      <c r="F4" s="22" t="s">
        <v>23</v>
      </c>
      <c r="G4" s="25">
        <v>3</v>
      </c>
      <c r="H4" s="26">
        <v>11000000</v>
      </c>
      <c r="I4" s="22">
        <v>1</v>
      </c>
      <c r="J4" s="27">
        <v>1.3888888888888889E-3</v>
      </c>
      <c r="K4" s="22" t="s">
        <v>18</v>
      </c>
      <c r="L4" s="22" t="s">
        <v>24</v>
      </c>
      <c r="M4" s="22" t="s">
        <v>25</v>
      </c>
      <c r="N4" s="22" t="s">
        <v>76</v>
      </c>
      <c r="O4" s="22" t="s">
        <v>26</v>
      </c>
    </row>
    <row r="5" spans="1:15" ht="21" customHeight="1" x14ac:dyDescent="0.25">
      <c r="B5" s="14" t="s">
        <v>14</v>
      </c>
      <c r="C5" s="15">
        <v>20</v>
      </c>
      <c r="D5" s="16" t="s">
        <v>27</v>
      </c>
      <c r="E5" s="14" t="s">
        <v>28</v>
      </c>
      <c r="F5" s="14" t="s">
        <v>17</v>
      </c>
      <c r="G5" s="17">
        <v>2</v>
      </c>
      <c r="H5" s="1">
        <v>12000000</v>
      </c>
      <c r="I5" s="14">
        <v>3</v>
      </c>
      <c r="J5" s="18">
        <v>1.3888888888888889E-3</v>
      </c>
      <c r="K5" s="14" t="s">
        <v>18</v>
      </c>
      <c r="L5" s="14" t="s">
        <v>29</v>
      </c>
      <c r="M5" s="14" t="s">
        <v>30</v>
      </c>
      <c r="N5" s="14" t="s">
        <v>76</v>
      </c>
      <c r="O5" s="14" t="s">
        <v>31</v>
      </c>
    </row>
    <row r="6" spans="1:15" ht="21" customHeight="1" x14ac:dyDescent="0.25">
      <c r="B6" s="22" t="s">
        <v>14</v>
      </c>
      <c r="C6" s="23">
        <v>23</v>
      </c>
      <c r="D6" s="24" t="s">
        <v>27</v>
      </c>
      <c r="E6" s="22" t="s">
        <v>32</v>
      </c>
      <c r="F6" s="22" t="s">
        <v>17</v>
      </c>
      <c r="G6" s="25">
        <v>4</v>
      </c>
      <c r="H6" s="26">
        <v>15000000</v>
      </c>
      <c r="I6" s="22">
        <v>1</v>
      </c>
      <c r="J6" s="27">
        <v>1.3888888888888889E-3</v>
      </c>
      <c r="K6" s="22" t="s">
        <v>18</v>
      </c>
      <c r="L6" s="22" t="s">
        <v>29</v>
      </c>
      <c r="M6" s="22" t="s">
        <v>33</v>
      </c>
      <c r="N6" s="22" t="s">
        <v>77</v>
      </c>
      <c r="O6" s="22" t="s">
        <v>34</v>
      </c>
    </row>
    <row r="7" spans="1:15" ht="21" customHeight="1" x14ac:dyDescent="0.25">
      <c r="B7" s="14" t="s">
        <v>14</v>
      </c>
      <c r="C7" s="15">
        <v>11</v>
      </c>
      <c r="D7" s="16" t="s">
        <v>27</v>
      </c>
      <c r="E7" s="14" t="s">
        <v>16</v>
      </c>
      <c r="F7" s="14" t="s">
        <v>17</v>
      </c>
      <c r="G7" s="17">
        <v>5</v>
      </c>
      <c r="H7" s="1">
        <v>25000000</v>
      </c>
      <c r="I7" s="14">
        <v>2</v>
      </c>
      <c r="J7" s="18">
        <v>1.3888888888888889E-3</v>
      </c>
      <c r="K7" s="14" t="s">
        <v>18</v>
      </c>
      <c r="L7" s="14" t="s">
        <v>35</v>
      </c>
      <c r="M7" s="14" t="s">
        <v>25</v>
      </c>
      <c r="N7" s="14" t="s">
        <v>66</v>
      </c>
      <c r="O7" s="14" t="s">
        <v>36</v>
      </c>
    </row>
    <row r="8" spans="1:15" ht="21" customHeight="1" x14ac:dyDescent="0.25">
      <c r="B8" s="22" t="s">
        <v>14</v>
      </c>
      <c r="C8" s="23">
        <v>2</v>
      </c>
      <c r="D8" s="24" t="s">
        <v>37</v>
      </c>
      <c r="E8" s="22" t="s">
        <v>38</v>
      </c>
      <c r="F8" s="22" t="s">
        <v>23</v>
      </c>
      <c r="G8" s="25">
        <v>3</v>
      </c>
      <c r="H8" s="26">
        <v>12000000</v>
      </c>
      <c r="I8" s="22">
        <v>1</v>
      </c>
      <c r="J8" s="27">
        <v>1.3888888888888889E-3</v>
      </c>
      <c r="K8" s="22" t="s">
        <v>18</v>
      </c>
      <c r="L8" s="22" t="s">
        <v>39</v>
      </c>
      <c r="M8" s="22" t="s">
        <v>40</v>
      </c>
      <c r="N8" s="22" t="s">
        <v>78</v>
      </c>
      <c r="O8" s="22" t="s">
        <v>41</v>
      </c>
    </row>
    <row r="9" spans="1:15" ht="21" customHeight="1" x14ac:dyDescent="0.25">
      <c r="B9" s="14" t="s">
        <v>14</v>
      </c>
      <c r="C9" s="15">
        <v>6</v>
      </c>
      <c r="D9" s="16" t="s">
        <v>37</v>
      </c>
      <c r="E9" s="14" t="s">
        <v>38</v>
      </c>
      <c r="F9" s="14" t="s">
        <v>42</v>
      </c>
      <c r="G9" s="17">
        <v>5</v>
      </c>
      <c r="H9" s="1">
        <v>20000000</v>
      </c>
      <c r="I9" s="14">
        <v>2</v>
      </c>
      <c r="J9" s="18">
        <v>1.3888888888888889E-3</v>
      </c>
      <c r="K9" s="14" t="s">
        <v>18</v>
      </c>
      <c r="L9" s="14" t="s">
        <v>19</v>
      </c>
      <c r="M9" s="14" t="s">
        <v>43</v>
      </c>
      <c r="N9" s="14" t="s">
        <v>66</v>
      </c>
      <c r="O9" s="14" t="s">
        <v>36</v>
      </c>
    </row>
    <row r="10" spans="1:15" ht="21" customHeight="1" x14ac:dyDescent="0.25">
      <c r="B10" s="22" t="s">
        <v>14</v>
      </c>
      <c r="C10" s="23">
        <v>26</v>
      </c>
      <c r="D10" s="24" t="s">
        <v>44</v>
      </c>
      <c r="E10" s="22" t="s">
        <v>32</v>
      </c>
      <c r="F10" s="22" t="s">
        <v>45</v>
      </c>
      <c r="G10" s="25">
        <v>1</v>
      </c>
      <c r="H10" s="26">
        <v>19000000</v>
      </c>
      <c r="I10" s="22">
        <v>2</v>
      </c>
      <c r="J10" s="27">
        <v>1.3888888888888889E-3</v>
      </c>
      <c r="K10" s="22" t="s">
        <v>46</v>
      </c>
      <c r="L10" s="22" t="s">
        <v>47</v>
      </c>
      <c r="M10" s="22" t="s">
        <v>33</v>
      </c>
      <c r="N10" s="22" t="s">
        <v>78</v>
      </c>
      <c r="O10" s="22" t="s">
        <v>41</v>
      </c>
    </row>
    <row r="11" spans="1:15" ht="21" customHeight="1" x14ac:dyDescent="0.25">
      <c r="B11" s="14" t="s">
        <v>14</v>
      </c>
      <c r="C11" s="15">
        <v>15</v>
      </c>
      <c r="D11" s="16" t="s">
        <v>44</v>
      </c>
      <c r="E11" s="14" t="s">
        <v>38</v>
      </c>
      <c r="F11" s="14" t="s">
        <v>42</v>
      </c>
      <c r="G11" s="17">
        <v>2</v>
      </c>
      <c r="H11" s="1">
        <v>38000000</v>
      </c>
      <c r="I11" s="14">
        <v>2</v>
      </c>
      <c r="J11" s="18">
        <v>1.3888888888888889E-3</v>
      </c>
      <c r="K11" s="14" t="s">
        <v>46</v>
      </c>
      <c r="L11" s="14" t="s">
        <v>39</v>
      </c>
      <c r="M11" s="14" t="s">
        <v>48</v>
      </c>
      <c r="N11" s="14" t="s">
        <v>76</v>
      </c>
      <c r="O11" s="14" t="s">
        <v>26</v>
      </c>
    </row>
    <row r="12" spans="1:15" ht="21" customHeight="1" x14ac:dyDescent="0.25">
      <c r="B12" s="22" t="s">
        <v>14</v>
      </c>
      <c r="C12" s="23">
        <v>17</v>
      </c>
      <c r="D12" s="24" t="s">
        <v>44</v>
      </c>
      <c r="E12" s="22" t="s">
        <v>49</v>
      </c>
      <c r="F12" s="22" t="s">
        <v>23</v>
      </c>
      <c r="G12" s="25">
        <v>2</v>
      </c>
      <c r="H12" s="26">
        <v>12000000</v>
      </c>
      <c r="I12" s="22">
        <v>2</v>
      </c>
      <c r="J12" s="27">
        <v>1.3888888888888889E-3</v>
      </c>
      <c r="K12" s="22" t="s">
        <v>18</v>
      </c>
      <c r="L12" s="22" t="s">
        <v>50</v>
      </c>
      <c r="M12" s="22" t="s">
        <v>51</v>
      </c>
      <c r="N12" s="22" t="s">
        <v>76</v>
      </c>
      <c r="O12" s="22" t="s">
        <v>52</v>
      </c>
    </row>
    <row r="13" spans="1:15" ht="21" customHeight="1" x14ac:dyDescent="0.25">
      <c r="B13" s="14" t="s">
        <v>14</v>
      </c>
      <c r="C13" s="15">
        <v>1</v>
      </c>
      <c r="D13" s="16" t="s">
        <v>15</v>
      </c>
      <c r="E13" s="14" t="s">
        <v>16</v>
      </c>
      <c r="F13" s="14" t="s">
        <v>17</v>
      </c>
      <c r="G13" s="17">
        <v>1</v>
      </c>
      <c r="H13" s="1">
        <v>7000000</v>
      </c>
      <c r="I13" s="14">
        <v>3</v>
      </c>
      <c r="J13" s="18">
        <v>1.3888888888888889E-3</v>
      </c>
      <c r="K13" s="14" t="s">
        <v>18</v>
      </c>
      <c r="L13" s="14" t="s">
        <v>19</v>
      </c>
      <c r="M13" s="14" t="s">
        <v>20</v>
      </c>
      <c r="N13" s="14" t="s">
        <v>78</v>
      </c>
      <c r="O13" s="14" t="s">
        <v>21</v>
      </c>
    </row>
    <row r="14" spans="1:15" ht="21" customHeight="1" x14ac:dyDescent="0.25">
      <c r="B14" s="22" t="s">
        <v>14</v>
      </c>
      <c r="C14" s="23">
        <v>2</v>
      </c>
      <c r="D14" s="24" t="s">
        <v>37</v>
      </c>
      <c r="E14" s="22" t="s">
        <v>38</v>
      </c>
      <c r="F14" s="22" t="s">
        <v>23</v>
      </c>
      <c r="G14" s="25">
        <v>3</v>
      </c>
      <c r="H14" s="26">
        <v>12000000</v>
      </c>
      <c r="I14" s="22">
        <v>1</v>
      </c>
      <c r="J14" s="27">
        <v>1.3888888888888889E-3</v>
      </c>
      <c r="K14" s="22" t="s">
        <v>18</v>
      </c>
      <c r="L14" s="22" t="s">
        <v>39</v>
      </c>
      <c r="M14" s="22" t="s">
        <v>40</v>
      </c>
      <c r="N14" s="22" t="s">
        <v>78</v>
      </c>
      <c r="O14" s="22" t="s">
        <v>26</v>
      </c>
    </row>
    <row r="15" spans="1:15" ht="21" customHeight="1" x14ac:dyDescent="0.25">
      <c r="B15" s="14" t="s">
        <v>14</v>
      </c>
      <c r="C15" s="15">
        <v>6</v>
      </c>
      <c r="D15" s="16" t="s">
        <v>37</v>
      </c>
      <c r="E15" s="14" t="s">
        <v>38</v>
      </c>
      <c r="F15" s="14" t="s">
        <v>42</v>
      </c>
      <c r="G15" s="17">
        <v>5</v>
      </c>
      <c r="H15" s="1">
        <v>20000000</v>
      </c>
      <c r="I15" s="14">
        <v>2</v>
      </c>
      <c r="J15" s="18">
        <v>1.3888888888888889E-3</v>
      </c>
      <c r="K15" s="14" t="s">
        <v>18</v>
      </c>
      <c r="L15" s="14" t="s">
        <v>19</v>
      </c>
      <c r="M15" s="14" t="s">
        <v>43</v>
      </c>
      <c r="N15" s="14" t="s">
        <v>66</v>
      </c>
      <c r="O15" s="14" t="s">
        <v>53</v>
      </c>
    </row>
    <row r="16" spans="1:15" ht="21" customHeight="1" x14ac:dyDescent="0.25">
      <c r="B16" s="22" t="s">
        <v>14</v>
      </c>
      <c r="C16" s="23">
        <v>26</v>
      </c>
      <c r="D16" s="24" t="s">
        <v>44</v>
      </c>
      <c r="E16" s="22" t="s">
        <v>32</v>
      </c>
      <c r="F16" s="22" t="s">
        <v>45</v>
      </c>
      <c r="G16" s="25">
        <v>1</v>
      </c>
      <c r="H16" s="26">
        <v>19000000</v>
      </c>
      <c r="I16" s="22">
        <v>2</v>
      </c>
      <c r="J16" s="27">
        <v>1.3888888888888889E-3</v>
      </c>
      <c r="K16" s="22" t="s">
        <v>46</v>
      </c>
      <c r="L16" s="22" t="s">
        <v>47</v>
      </c>
      <c r="M16" s="22" t="s">
        <v>33</v>
      </c>
      <c r="N16" s="22" t="s">
        <v>78</v>
      </c>
      <c r="O16" s="22" t="s">
        <v>54</v>
      </c>
    </row>
    <row r="17" spans="2:15" ht="21" customHeight="1" x14ac:dyDescent="0.25">
      <c r="B17" s="14" t="s">
        <v>14</v>
      </c>
      <c r="C17" s="15">
        <v>2</v>
      </c>
      <c r="D17" s="16" t="s">
        <v>37</v>
      </c>
      <c r="E17" s="14" t="s">
        <v>38</v>
      </c>
      <c r="F17" s="14" t="s">
        <v>23</v>
      </c>
      <c r="G17" s="17">
        <v>3</v>
      </c>
      <c r="H17" s="1">
        <v>12000000</v>
      </c>
      <c r="I17" s="14">
        <v>1</v>
      </c>
      <c r="J17" s="18">
        <v>1.3888888888888889E-3</v>
      </c>
      <c r="K17" s="14" t="s">
        <v>18</v>
      </c>
      <c r="L17" s="14" t="s">
        <v>39</v>
      </c>
      <c r="M17" s="14" t="s">
        <v>40</v>
      </c>
      <c r="N17" s="14" t="s">
        <v>78</v>
      </c>
      <c r="O17" s="14" t="s">
        <v>31</v>
      </c>
    </row>
    <row r="18" spans="2:15" ht="21" customHeight="1" x14ac:dyDescent="0.25">
      <c r="B18" s="22" t="s">
        <v>14</v>
      </c>
      <c r="C18" s="23">
        <v>6</v>
      </c>
      <c r="D18" s="24" t="s">
        <v>37</v>
      </c>
      <c r="E18" s="22" t="s">
        <v>38</v>
      </c>
      <c r="F18" s="22" t="s">
        <v>42</v>
      </c>
      <c r="G18" s="25">
        <v>5</v>
      </c>
      <c r="H18" s="26">
        <v>20000000</v>
      </c>
      <c r="I18" s="22">
        <v>2</v>
      </c>
      <c r="J18" s="27">
        <v>1.3888888888888889E-3</v>
      </c>
      <c r="K18" s="22" t="s">
        <v>18</v>
      </c>
      <c r="L18" s="22" t="s">
        <v>19</v>
      </c>
      <c r="M18" s="22" t="s">
        <v>43</v>
      </c>
      <c r="N18" s="22" t="s">
        <v>66</v>
      </c>
      <c r="O18" s="22" t="s">
        <v>53</v>
      </c>
    </row>
    <row r="19" spans="2:15" ht="21" customHeight="1" x14ac:dyDescent="0.25">
      <c r="B19" s="14" t="s">
        <v>14</v>
      </c>
      <c r="C19" s="15">
        <v>26</v>
      </c>
      <c r="D19" s="16" t="s">
        <v>44</v>
      </c>
      <c r="E19" s="14" t="s">
        <v>32</v>
      </c>
      <c r="F19" s="14" t="s">
        <v>45</v>
      </c>
      <c r="G19" s="17">
        <v>1</v>
      </c>
      <c r="H19" s="1">
        <v>19000000</v>
      </c>
      <c r="I19" s="14">
        <v>2</v>
      </c>
      <c r="J19" s="18">
        <v>1.3888888888888889E-3</v>
      </c>
      <c r="K19" s="14" t="s">
        <v>46</v>
      </c>
      <c r="L19" s="14" t="s">
        <v>47</v>
      </c>
      <c r="M19" s="14" t="s">
        <v>33</v>
      </c>
      <c r="N19" s="14" t="s">
        <v>78</v>
      </c>
      <c r="O19" s="14" t="s">
        <v>54</v>
      </c>
    </row>
    <row r="20" spans="2:15" ht="21" customHeight="1" x14ac:dyDescent="0.25">
      <c r="B20" s="22" t="s">
        <v>14</v>
      </c>
      <c r="C20" s="23">
        <v>12</v>
      </c>
      <c r="D20" s="24" t="s">
        <v>55</v>
      </c>
      <c r="E20" s="22" t="s">
        <v>16</v>
      </c>
      <c r="F20" s="22" t="s">
        <v>42</v>
      </c>
      <c r="G20" s="25">
        <v>3</v>
      </c>
      <c r="H20" s="26">
        <v>11000000</v>
      </c>
      <c r="I20" s="22">
        <v>1</v>
      </c>
      <c r="J20" s="27">
        <v>1.3888888888888889E-3</v>
      </c>
      <c r="K20" s="22" t="s">
        <v>18</v>
      </c>
      <c r="L20" s="22" t="s">
        <v>56</v>
      </c>
      <c r="M20" s="22" t="s">
        <v>51</v>
      </c>
      <c r="N20" s="22" t="s">
        <v>76</v>
      </c>
      <c r="O20" s="22" t="s">
        <v>52</v>
      </c>
    </row>
    <row r="21" spans="2:15" ht="21" customHeight="1" x14ac:dyDescent="0.25">
      <c r="B21" s="14" t="s">
        <v>14</v>
      </c>
      <c r="C21" s="15">
        <v>11</v>
      </c>
      <c r="D21" s="16" t="s">
        <v>57</v>
      </c>
      <c r="E21" s="14" t="s">
        <v>28</v>
      </c>
      <c r="F21" s="14" t="s">
        <v>23</v>
      </c>
      <c r="G21" s="17">
        <v>5</v>
      </c>
      <c r="H21" s="1">
        <v>25000000</v>
      </c>
      <c r="I21" s="14">
        <v>1</v>
      </c>
      <c r="J21" s="18">
        <v>1.3888888888888889E-3</v>
      </c>
      <c r="K21" s="14" t="s">
        <v>18</v>
      </c>
      <c r="L21" s="14" t="s">
        <v>29</v>
      </c>
      <c r="M21" s="14" t="s">
        <v>43</v>
      </c>
      <c r="N21" s="14" t="s">
        <v>76</v>
      </c>
      <c r="O21" s="14" t="s">
        <v>31</v>
      </c>
    </row>
    <row r="22" spans="2:15" ht="21" customHeight="1" x14ac:dyDescent="0.25">
      <c r="B22" s="22" t="s">
        <v>14</v>
      </c>
      <c r="C22" s="23">
        <v>11</v>
      </c>
      <c r="D22" s="24" t="s">
        <v>58</v>
      </c>
      <c r="E22" s="22" t="s">
        <v>32</v>
      </c>
      <c r="F22" s="22" t="s">
        <v>42</v>
      </c>
      <c r="G22" s="25">
        <v>2</v>
      </c>
      <c r="H22" s="26">
        <v>38000000</v>
      </c>
      <c r="I22" s="22">
        <v>2</v>
      </c>
      <c r="J22" s="27">
        <v>1.3888888888888889E-3</v>
      </c>
      <c r="K22" s="22" t="s">
        <v>46</v>
      </c>
      <c r="L22" s="22" t="s">
        <v>56</v>
      </c>
      <c r="M22" s="22" t="s">
        <v>43</v>
      </c>
      <c r="N22" s="22" t="s">
        <v>78</v>
      </c>
      <c r="O22" s="22" t="s">
        <v>53</v>
      </c>
    </row>
    <row r="23" spans="2:15" ht="21" customHeight="1" x14ac:dyDescent="0.25">
      <c r="B23" s="14" t="s">
        <v>14</v>
      </c>
      <c r="C23" s="15">
        <v>3</v>
      </c>
      <c r="D23" s="16" t="s">
        <v>15</v>
      </c>
      <c r="E23" s="14" t="s">
        <v>38</v>
      </c>
      <c r="F23" s="14" t="s">
        <v>42</v>
      </c>
      <c r="G23" s="17">
        <v>4</v>
      </c>
      <c r="H23" s="1">
        <v>15000000</v>
      </c>
      <c r="I23" s="14">
        <v>1</v>
      </c>
      <c r="J23" s="18">
        <v>1.3888888888888889E-3</v>
      </c>
      <c r="K23" s="14" t="s">
        <v>18</v>
      </c>
      <c r="L23" s="14" t="s">
        <v>56</v>
      </c>
      <c r="M23" s="14" t="s">
        <v>20</v>
      </c>
      <c r="N23" s="14" t="s">
        <v>78</v>
      </c>
      <c r="O23" s="14" t="s">
        <v>41</v>
      </c>
    </row>
    <row r="24" spans="2:15" ht="21" customHeight="1" x14ac:dyDescent="0.25">
      <c r="B24" s="22" t="s">
        <v>14</v>
      </c>
      <c r="C24" s="23">
        <v>11</v>
      </c>
      <c r="D24" s="24" t="s">
        <v>59</v>
      </c>
      <c r="E24" s="22" t="s">
        <v>16</v>
      </c>
      <c r="F24" s="22" t="s">
        <v>23</v>
      </c>
      <c r="G24" s="25">
        <v>1</v>
      </c>
      <c r="H24" s="26">
        <v>19000000</v>
      </c>
      <c r="I24" s="22">
        <v>1</v>
      </c>
      <c r="J24" s="27">
        <v>1.3888888888888889E-3</v>
      </c>
      <c r="K24" s="22" t="s">
        <v>46</v>
      </c>
      <c r="L24" s="22" t="s">
        <v>19</v>
      </c>
      <c r="M24" s="22" t="s">
        <v>25</v>
      </c>
      <c r="N24" s="22" t="s">
        <v>77</v>
      </c>
      <c r="O24" s="22" t="s">
        <v>54</v>
      </c>
    </row>
    <row r="25" spans="2:15" ht="21" customHeight="1" x14ac:dyDescent="0.25">
      <c r="B25" s="14" t="s">
        <v>14</v>
      </c>
      <c r="C25" s="15">
        <v>10</v>
      </c>
      <c r="D25" s="16" t="s">
        <v>59</v>
      </c>
      <c r="E25" s="14" t="s">
        <v>38</v>
      </c>
      <c r="F25" s="14" t="s">
        <v>17</v>
      </c>
      <c r="G25" s="17">
        <v>4</v>
      </c>
      <c r="H25" s="1">
        <v>20000000</v>
      </c>
      <c r="I25" s="14">
        <v>3</v>
      </c>
      <c r="J25" s="18">
        <v>1.3888888888888889E-3</v>
      </c>
      <c r="K25" s="14" t="s">
        <v>18</v>
      </c>
      <c r="L25" s="14" t="s">
        <v>47</v>
      </c>
      <c r="M25" s="14" t="s">
        <v>33</v>
      </c>
      <c r="N25" s="14" t="s">
        <v>77</v>
      </c>
      <c r="O25" s="14" t="s">
        <v>54</v>
      </c>
    </row>
    <row r="26" spans="2:15" ht="21" customHeight="1" x14ac:dyDescent="0.25">
      <c r="B26" s="22" t="s">
        <v>14</v>
      </c>
      <c r="C26" s="23">
        <v>5</v>
      </c>
      <c r="D26" s="24" t="s">
        <v>59</v>
      </c>
      <c r="E26" s="22" t="s">
        <v>38</v>
      </c>
      <c r="F26" s="22" t="s">
        <v>23</v>
      </c>
      <c r="G26" s="25">
        <v>1</v>
      </c>
      <c r="H26" s="26">
        <v>7000000</v>
      </c>
      <c r="I26" s="22">
        <v>2</v>
      </c>
      <c r="J26" s="27">
        <v>1.3888888888888889E-3</v>
      </c>
      <c r="K26" s="22" t="s">
        <v>18</v>
      </c>
      <c r="L26" s="22" t="s">
        <v>56</v>
      </c>
      <c r="M26" s="22" t="s">
        <v>48</v>
      </c>
      <c r="N26" s="22" t="s">
        <v>76</v>
      </c>
      <c r="O26" s="22" t="s">
        <v>52</v>
      </c>
    </row>
    <row r="27" spans="2:15" ht="21" customHeight="1" x14ac:dyDescent="0.25">
      <c r="B27" s="14" t="s">
        <v>14</v>
      </c>
      <c r="C27" s="15">
        <v>12</v>
      </c>
      <c r="D27" s="16" t="s">
        <v>60</v>
      </c>
      <c r="E27" s="14" t="s">
        <v>28</v>
      </c>
      <c r="F27" s="14" t="s">
        <v>23</v>
      </c>
      <c r="G27" s="17">
        <v>2</v>
      </c>
      <c r="H27" s="1">
        <v>38000000</v>
      </c>
      <c r="I27" s="14">
        <v>3</v>
      </c>
      <c r="J27" s="18">
        <v>1.3888888888888889E-3</v>
      </c>
      <c r="K27" s="14" t="s">
        <v>46</v>
      </c>
      <c r="L27" s="14" t="s">
        <v>39</v>
      </c>
      <c r="M27" s="14" t="s">
        <v>40</v>
      </c>
      <c r="N27" s="14" t="s">
        <v>78</v>
      </c>
      <c r="O27" s="14" t="s">
        <v>53</v>
      </c>
    </row>
    <row r="28" spans="2:15" ht="21" customHeight="1" x14ac:dyDescent="0.25">
      <c r="B28" s="22" t="s">
        <v>14</v>
      </c>
      <c r="C28" s="23">
        <v>26</v>
      </c>
      <c r="D28" s="24" t="s">
        <v>22</v>
      </c>
      <c r="E28" s="22" t="s">
        <v>16</v>
      </c>
      <c r="F28" s="22" t="s">
        <v>42</v>
      </c>
      <c r="G28" s="25">
        <v>4</v>
      </c>
      <c r="H28" s="26">
        <v>20000000</v>
      </c>
      <c r="I28" s="22">
        <v>3</v>
      </c>
      <c r="J28" s="27">
        <v>1.3888888888888889E-3</v>
      </c>
      <c r="K28" s="22" t="s">
        <v>61</v>
      </c>
      <c r="L28" s="22" t="s">
        <v>19</v>
      </c>
      <c r="M28" s="22" t="s">
        <v>20</v>
      </c>
      <c r="N28" s="22" t="s">
        <v>66</v>
      </c>
      <c r="O28" s="22" t="s">
        <v>36</v>
      </c>
    </row>
    <row r="29" spans="2:15" ht="21" customHeight="1" x14ac:dyDescent="0.25">
      <c r="B29" s="14" t="s">
        <v>14</v>
      </c>
      <c r="C29" s="15">
        <v>25</v>
      </c>
      <c r="D29" s="16" t="s">
        <v>27</v>
      </c>
      <c r="E29" s="14" t="s">
        <v>16</v>
      </c>
      <c r="F29" s="14" t="s">
        <v>17</v>
      </c>
      <c r="G29" s="17">
        <v>3</v>
      </c>
      <c r="H29" s="1">
        <v>15000000</v>
      </c>
      <c r="I29" s="14">
        <v>3</v>
      </c>
      <c r="J29" s="18">
        <v>1.3888888888888889E-3</v>
      </c>
      <c r="K29" s="14" t="s">
        <v>18</v>
      </c>
      <c r="L29" s="14" t="s">
        <v>56</v>
      </c>
      <c r="M29" s="14" t="s">
        <v>30</v>
      </c>
      <c r="N29" s="14" t="s">
        <v>76</v>
      </c>
      <c r="O29" s="14" t="s">
        <v>52</v>
      </c>
    </row>
    <row r="30" spans="2:15" ht="21" customHeight="1" x14ac:dyDescent="0.25">
      <c r="B30" s="22" t="s">
        <v>14</v>
      </c>
      <c r="C30" s="23">
        <v>11</v>
      </c>
      <c r="D30" s="24" t="s">
        <v>27</v>
      </c>
      <c r="E30" s="22" t="s">
        <v>16</v>
      </c>
      <c r="F30" s="22" t="s">
        <v>42</v>
      </c>
      <c r="G30" s="25">
        <v>3</v>
      </c>
      <c r="H30" s="26">
        <v>12000000</v>
      </c>
      <c r="I30" s="22">
        <v>4</v>
      </c>
      <c r="J30" s="27">
        <v>1.3888888888888889E-3</v>
      </c>
      <c r="K30" s="22" t="s">
        <v>18</v>
      </c>
      <c r="L30" s="22" t="s">
        <v>24</v>
      </c>
      <c r="M30" s="22" t="s">
        <v>20</v>
      </c>
      <c r="N30" s="22" t="s">
        <v>66</v>
      </c>
      <c r="O30" s="22" t="s">
        <v>36</v>
      </c>
    </row>
    <row r="31" spans="2:15" ht="21" customHeight="1" x14ac:dyDescent="0.25">
      <c r="B31" s="14" t="s">
        <v>14</v>
      </c>
      <c r="C31" s="15">
        <v>18</v>
      </c>
      <c r="D31" s="16" t="s">
        <v>27</v>
      </c>
      <c r="E31" s="14" t="s">
        <v>16</v>
      </c>
      <c r="F31" s="14" t="s">
        <v>23</v>
      </c>
      <c r="G31" s="17">
        <v>4</v>
      </c>
      <c r="H31" s="1">
        <v>15000000</v>
      </c>
      <c r="I31" s="14">
        <v>2</v>
      </c>
      <c r="J31" s="18">
        <v>1.3888888888888889E-3</v>
      </c>
      <c r="K31" s="14" t="s">
        <v>18</v>
      </c>
      <c r="L31" s="14" t="s">
        <v>39</v>
      </c>
      <c r="M31" s="14" t="s">
        <v>48</v>
      </c>
      <c r="N31" s="14" t="s">
        <v>78</v>
      </c>
      <c r="O31" s="14" t="s">
        <v>62</v>
      </c>
    </row>
    <row r="32" spans="2:15" ht="21" customHeight="1" x14ac:dyDescent="0.25">
      <c r="B32" s="22" t="s">
        <v>14</v>
      </c>
      <c r="C32" s="23">
        <v>1</v>
      </c>
      <c r="D32" s="24" t="s">
        <v>37</v>
      </c>
      <c r="E32" s="22" t="s">
        <v>32</v>
      </c>
      <c r="F32" s="22" t="s">
        <v>42</v>
      </c>
      <c r="G32" s="25">
        <v>3</v>
      </c>
      <c r="H32" s="26">
        <v>15000000</v>
      </c>
      <c r="I32" s="22">
        <v>3</v>
      </c>
      <c r="J32" s="27">
        <v>1.3888888888888889E-3</v>
      </c>
      <c r="K32" s="22" t="s">
        <v>18</v>
      </c>
      <c r="L32" s="22" t="s">
        <v>39</v>
      </c>
      <c r="M32" s="22" t="s">
        <v>30</v>
      </c>
      <c r="N32" s="22" t="s">
        <v>76</v>
      </c>
      <c r="O32" s="22" t="s">
        <v>52</v>
      </c>
    </row>
    <row r="33" spans="2:15" ht="21" customHeight="1" x14ac:dyDescent="0.25">
      <c r="B33" s="14" t="s">
        <v>14</v>
      </c>
      <c r="C33" s="15">
        <v>1</v>
      </c>
      <c r="D33" s="16" t="s">
        <v>37</v>
      </c>
      <c r="E33" s="14" t="s">
        <v>16</v>
      </c>
      <c r="F33" s="14" t="s">
        <v>42</v>
      </c>
      <c r="G33" s="17">
        <v>2</v>
      </c>
      <c r="H33" s="1">
        <v>12000000</v>
      </c>
      <c r="I33" s="14">
        <v>6</v>
      </c>
      <c r="J33" s="18">
        <v>1.3888888888888889E-3</v>
      </c>
      <c r="K33" s="14" t="s">
        <v>18</v>
      </c>
      <c r="L33" s="14" t="s">
        <v>39</v>
      </c>
      <c r="M33" s="14" t="s">
        <v>30</v>
      </c>
      <c r="N33" s="14" t="s">
        <v>78</v>
      </c>
      <c r="O33" s="14" t="s">
        <v>41</v>
      </c>
    </row>
    <row r="34" spans="2:15" ht="21" customHeight="1" x14ac:dyDescent="0.25">
      <c r="B34" s="22" t="s">
        <v>14</v>
      </c>
      <c r="C34" s="23">
        <v>8</v>
      </c>
      <c r="D34" s="24" t="s">
        <v>37</v>
      </c>
      <c r="E34" s="22" t="s">
        <v>16</v>
      </c>
      <c r="F34" s="22" t="s">
        <v>42</v>
      </c>
      <c r="G34" s="25">
        <v>3</v>
      </c>
      <c r="H34" s="26">
        <v>15000000</v>
      </c>
      <c r="I34" s="22">
        <v>3</v>
      </c>
      <c r="J34" s="27">
        <v>1.3888888888888889E-3</v>
      </c>
      <c r="K34" s="22" t="s">
        <v>18</v>
      </c>
      <c r="L34" s="22" t="s">
        <v>35</v>
      </c>
      <c r="M34" s="22" t="s">
        <v>20</v>
      </c>
      <c r="N34" s="22" t="s">
        <v>78</v>
      </c>
      <c r="O34" s="22" t="s">
        <v>62</v>
      </c>
    </row>
    <row r="35" spans="2:15" ht="21" customHeight="1" x14ac:dyDescent="0.25">
      <c r="B35" s="14" t="s">
        <v>14</v>
      </c>
      <c r="C35" s="15">
        <v>20</v>
      </c>
      <c r="D35" s="16" t="s">
        <v>37</v>
      </c>
      <c r="E35" s="14" t="s">
        <v>28</v>
      </c>
      <c r="F35" s="14" t="s">
        <v>23</v>
      </c>
      <c r="G35" s="17">
        <v>5</v>
      </c>
      <c r="H35" s="1">
        <v>25000000</v>
      </c>
      <c r="I35" s="14">
        <v>4</v>
      </c>
      <c r="J35" s="18">
        <v>1.3888888888888889E-3</v>
      </c>
      <c r="K35" s="14" t="s">
        <v>18</v>
      </c>
      <c r="L35" s="14" t="s">
        <v>35</v>
      </c>
      <c r="M35" s="14" t="s">
        <v>30</v>
      </c>
      <c r="N35" s="14" t="s">
        <v>78</v>
      </c>
      <c r="O35" s="14" t="s">
        <v>63</v>
      </c>
    </row>
    <row r="36" spans="2:15" ht="21" customHeight="1" x14ac:dyDescent="0.25">
      <c r="B36" s="22" t="s">
        <v>14</v>
      </c>
      <c r="C36" s="23">
        <v>20</v>
      </c>
      <c r="D36" s="24" t="s">
        <v>37</v>
      </c>
      <c r="E36" s="22" t="s">
        <v>49</v>
      </c>
      <c r="F36" s="22" t="s">
        <v>17</v>
      </c>
      <c r="G36" s="25">
        <v>2</v>
      </c>
      <c r="H36" s="26">
        <v>12000000</v>
      </c>
      <c r="I36" s="22">
        <v>4</v>
      </c>
      <c r="J36" s="27">
        <v>1.3888888888888889E-3</v>
      </c>
      <c r="K36" s="22" t="s">
        <v>18</v>
      </c>
      <c r="L36" s="22" t="s">
        <v>64</v>
      </c>
      <c r="M36" s="22" t="s">
        <v>33</v>
      </c>
      <c r="N36" s="22" t="s">
        <v>77</v>
      </c>
      <c r="O36" s="22" t="s">
        <v>65</v>
      </c>
    </row>
    <row r="37" spans="2:15" ht="21" customHeight="1" x14ac:dyDescent="0.25">
      <c r="B37" s="14" t="s">
        <v>14</v>
      </c>
      <c r="C37" s="15">
        <v>1</v>
      </c>
      <c r="D37" s="16" t="s">
        <v>37</v>
      </c>
      <c r="E37" s="14" t="s">
        <v>28</v>
      </c>
      <c r="F37" s="14" t="s">
        <v>23</v>
      </c>
      <c r="G37" s="17">
        <v>3</v>
      </c>
      <c r="H37" s="1">
        <v>15000000</v>
      </c>
      <c r="I37" s="14">
        <v>5</v>
      </c>
      <c r="J37" s="18">
        <v>1.3888888888888889E-3</v>
      </c>
      <c r="K37" s="14" t="s">
        <v>18</v>
      </c>
      <c r="L37" s="14" t="s">
        <v>29</v>
      </c>
      <c r="M37" s="14" t="s">
        <v>40</v>
      </c>
      <c r="N37" s="14" t="s">
        <v>77</v>
      </c>
      <c r="O37" s="14" t="s">
        <v>54</v>
      </c>
    </row>
    <row r="38" spans="2:15" ht="21" customHeight="1" x14ac:dyDescent="0.25">
      <c r="B38" s="22" t="s">
        <v>14</v>
      </c>
      <c r="C38" s="23">
        <v>20</v>
      </c>
      <c r="D38" s="24" t="s">
        <v>37</v>
      </c>
      <c r="E38" s="22" t="s">
        <v>28</v>
      </c>
      <c r="F38" s="22" t="s">
        <v>42</v>
      </c>
      <c r="G38" s="25">
        <v>2</v>
      </c>
      <c r="H38" s="26">
        <v>10000000</v>
      </c>
      <c r="I38" s="22">
        <v>1</v>
      </c>
      <c r="J38" s="27">
        <v>1.3888888888888889E-3</v>
      </c>
      <c r="K38" s="22" t="s">
        <v>18</v>
      </c>
      <c r="L38" s="22" t="s">
        <v>64</v>
      </c>
      <c r="M38" s="22" t="s">
        <v>43</v>
      </c>
      <c r="N38" s="22" t="s">
        <v>78</v>
      </c>
      <c r="O38" s="22" t="s">
        <v>66</v>
      </c>
    </row>
    <row r="39" spans="2:15" ht="21" customHeight="1" x14ac:dyDescent="0.25">
      <c r="B39" s="14" t="s">
        <v>14</v>
      </c>
      <c r="C39" s="15">
        <v>1</v>
      </c>
      <c r="D39" s="16" t="s">
        <v>37</v>
      </c>
      <c r="E39" s="14" t="s">
        <v>28</v>
      </c>
      <c r="F39" s="14" t="s">
        <v>17</v>
      </c>
      <c r="G39" s="17">
        <v>3</v>
      </c>
      <c r="H39" s="1">
        <v>12000000</v>
      </c>
      <c r="I39" s="14">
        <v>2</v>
      </c>
      <c r="J39" s="18">
        <v>1.3888888888888889E-3</v>
      </c>
      <c r="K39" s="14" t="s">
        <v>18</v>
      </c>
      <c r="L39" s="14" t="s">
        <v>35</v>
      </c>
      <c r="M39" s="14" t="s">
        <v>25</v>
      </c>
      <c r="N39" s="14" t="s">
        <v>78</v>
      </c>
      <c r="O39" s="14" t="s">
        <v>53</v>
      </c>
    </row>
    <row r="40" spans="2:15" ht="21" customHeight="1" x14ac:dyDescent="0.25">
      <c r="B40" s="22" t="s">
        <v>14</v>
      </c>
      <c r="C40" s="23">
        <v>4</v>
      </c>
      <c r="D40" s="24" t="s">
        <v>37</v>
      </c>
      <c r="E40" s="22" t="s">
        <v>16</v>
      </c>
      <c r="F40" s="22" t="s">
        <v>23</v>
      </c>
      <c r="G40" s="25">
        <v>3</v>
      </c>
      <c r="H40" s="26">
        <v>11000000</v>
      </c>
      <c r="I40" s="22">
        <v>6</v>
      </c>
      <c r="J40" s="27">
        <v>1.3888888888888889E-3</v>
      </c>
      <c r="K40" s="22" t="s">
        <v>18</v>
      </c>
      <c r="L40" s="22" t="s">
        <v>39</v>
      </c>
      <c r="M40" s="22" t="s">
        <v>48</v>
      </c>
      <c r="N40" s="22" t="s">
        <v>76</v>
      </c>
      <c r="O40" s="22" t="s">
        <v>31</v>
      </c>
    </row>
    <row r="41" spans="2:15" ht="21" customHeight="1" x14ac:dyDescent="0.25">
      <c r="B41" s="14" t="s">
        <v>14</v>
      </c>
      <c r="C41" s="15">
        <v>3</v>
      </c>
      <c r="D41" s="16" t="s">
        <v>44</v>
      </c>
      <c r="E41" s="14" t="s">
        <v>32</v>
      </c>
      <c r="F41" s="14" t="s">
        <v>17</v>
      </c>
      <c r="G41" s="17">
        <v>1</v>
      </c>
      <c r="H41" s="1">
        <v>19000000</v>
      </c>
      <c r="I41" s="14">
        <v>3</v>
      </c>
      <c r="J41" s="18">
        <v>1.3888888888888889E-3</v>
      </c>
      <c r="K41" s="14" t="s">
        <v>46</v>
      </c>
      <c r="L41" s="14" t="s">
        <v>64</v>
      </c>
      <c r="M41" s="14" t="s">
        <v>48</v>
      </c>
      <c r="N41" s="14" t="s">
        <v>78</v>
      </c>
      <c r="O41" s="14" t="s">
        <v>53</v>
      </c>
    </row>
    <row r="42" spans="2:15" ht="21" customHeight="1" x14ac:dyDescent="0.25">
      <c r="B42" s="22" t="s">
        <v>14</v>
      </c>
      <c r="C42" s="23">
        <v>22</v>
      </c>
      <c r="D42" s="24" t="s">
        <v>44</v>
      </c>
      <c r="E42" s="22" t="s">
        <v>32</v>
      </c>
      <c r="F42" s="22" t="s">
        <v>17</v>
      </c>
      <c r="G42" s="25">
        <v>1</v>
      </c>
      <c r="H42" s="26">
        <v>19000000</v>
      </c>
      <c r="I42" s="22">
        <v>1</v>
      </c>
      <c r="J42" s="27">
        <v>1.3888888888888889E-3</v>
      </c>
      <c r="K42" s="22" t="s">
        <v>46</v>
      </c>
      <c r="L42" s="22" t="s">
        <v>24</v>
      </c>
      <c r="M42" s="22" t="s">
        <v>51</v>
      </c>
      <c r="N42" s="22" t="s">
        <v>66</v>
      </c>
      <c r="O42" s="22" t="s">
        <v>67</v>
      </c>
    </row>
    <row r="43" spans="2:15" ht="21" customHeight="1" x14ac:dyDescent="0.25">
      <c r="B43" s="14" t="s">
        <v>14</v>
      </c>
      <c r="C43" s="15">
        <v>13</v>
      </c>
      <c r="D43" s="16" t="s">
        <v>44</v>
      </c>
      <c r="E43" s="14" t="s">
        <v>49</v>
      </c>
      <c r="F43" s="14" t="s">
        <v>68</v>
      </c>
      <c r="G43" s="17">
        <v>4</v>
      </c>
      <c r="H43" s="1">
        <v>20000000</v>
      </c>
      <c r="I43" s="14">
        <v>3</v>
      </c>
      <c r="J43" s="18">
        <v>1.3888888888888889E-3</v>
      </c>
      <c r="K43" s="14" t="s">
        <v>61</v>
      </c>
      <c r="L43" s="14" t="s">
        <v>19</v>
      </c>
      <c r="M43" s="14" t="s">
        <v>30</v>
      </c>
      <c r="N43" s="14" t="s">
        <v>77</v>
      </c>
      <c r="O43" s="14" t="s">
        <v>54</v>
      </c>
    </row>
    <row r="44" spans="2:15" ht="21" customHeight="1" x14ac:dyDescent="0.25">
      <c r="B44" s="22" t="s">
        <v>14</v>
      </c>
      <c r="C44" s="23">
        <v>17</v>
      </c>
      <c r="D44" s="24" t="s">
        <v>44</v>
      </c>
      <c r="E44" s="22" t="s">
        <v>49</v>
      </c>
      <c r="F44" s="22" t="s">
        <v>42</v>
      </c>
      <c r="G44" s="25">
        <v>1</v>
      </c>
      <c r="H44" s="26">
        <v>7000000</v>
      </c>
      <c r="I44" s="22">
        <v>1</v>
      </c>
      <c r="J44" s="27">
        <v>1.3888888888888889E-3</v>
      </c>
      <c r="K44" s="22" t="s">
        <v>18</v>
      </c>
      <c r="L44" s="22" t="s">
        <v>19</v>
      </c>
      <c r="M44" s="22" t="s">
        <v>33</v>
      </c>
      <c r="N44" s="22" t="s">
        <v>78</v>
      </c>
      <c r="O44" s="22" t="s">
        <v>53</v>
      </c>
    </row>
    <row r="45" spans="2:15" ht="21" customHeight="1" x14ac:dyDescent="0.25">
      <c r="B45" s="14" t="s">
        <v>14</v>
      </c>
      <c r="C45" s="15">
        <v>30</v>
      </c>
      <c r="D45" s="16" t="s">
        <v>44</v>
      </c>
      <c r="E45" s="14" t="s">
        <v>49</v>
      </c>
      <c r="F45" s="14" t="s">
        <v>23</v>
      </c>
      <c r="G45" s="17">
        <v>2</v>
      </c>
      <c r="H45" s="1">
        <v>10000000</v>
      </c>
      <c r="I45" s="14">
        <v>1</v>
      </c>
      <c r="J45" s="18">
        <v>1.3888888888888889E-3</v>
      </c>
      <c r="K45" s="14" t="s">
        <v>18</v>
      </c>
      <c r="L45" s="14" t="s">
        <v>29</v>
      </c>
      <c r="M45" s="14" t="s">
        <v>33</v>
      </c>
      <c r="N45" s="14" t="s">
        <v>77</v>
      </c>
      <c r="O45" s="14" t="s">
        <v>65</v>
      </c>
    </row>
    <row r="46" spans="2:15" ht="21" customHeight="1" x14ac:dyDescent="0.25">
      <c r="B46" s="22" t="s">
        <v>14</v>
      </c>
      <c r="C46" s="23">
        <v>29</v>
      </c>
      <c r="D46" s="24" t="s">
        <v>44</v>
      </c>
      <c r="E46" s="22" t="s">
        <v>32</v>
      </c>
      <c r="F46" s="22" t="s">
        <v>42</v>
      </c>
      <c r="G46" s="25">
        <v>3</v>
      </c>
      <c r="H46" s="26">
        <v>15000000</v>
      </c>
      <c r="I46" s="22">
        <v>1</v>
      </c>
      <c r="J46" s="27">
        <v>1.3888888888888889E-3</v>
      </c>
      <c r="K46" s="22" t="s">
        <v>18</v>
      </c>
      <c r="L46" s="22" t="s">
        <v>19</v>
      </c>
      <c r="M46" s="22" t="s">
        <v>25</v>
      </c>
      <c r="N46" s="22" t="s">
        <v>76</v>
      </c>
      <c r="O46" s="22" t="s">
        <v>26</v>
      </c>
    </row>
    <row r="47" spans="2:15" ht="21" customHeight="1" x14ac:dyDescent="0.25">
      <c r="B47" s="14" t="s">
        <v>14</v>
      </c>
      <c r="C47" s="15">
        <v>6</v>
      </c>
      <c r="D47" s="16" t="s">
        <v>44</v>
      </c>
      <c r="E47" s="14" t="s">
        <v>49</v>
      </c>
      <c r="F47" s="14" t="s">
        <v>68</v>
      </c>
      <c r="G47" s="17">
        <v>1</v>
      </c>
      <c r="H47" s="1">
        <v>7000000</v>
      </c>
      <c r="I47" s="14">
        <v>3</v>
      </c>
      <c r="J47" s="18">
        <v>1.3888888888888889E-3</v>
      </c>
      <c r="K47" s="14" t="s">
        <v>18</v>
      </c>
      <c r="L47" s="14" t="s">
        <v>64</v>
      </c>
      <c r="M47" s="14" t="s">
        <v>51</v>
      </c>
      <c r="N47" s="14" t="s">
        <v>66</v>
      </c>
      <c r="O47" s="14" t="s">
        <v>67</v>
      </c>
    </row>
    <row r="48" spans="2:15" ht="21" customHeight="1" x14ac:dyDescent="0.25">
      <c r="B48" s="22" t="s">
        <v>14</v>
      </c>
      <c r="C48" s="23">
        <v>22</v>
      </c>
      <c r="D48" s="24" t="s">
        <v>69</v>
      </c>
      <c r="E48" s="22" t="s">
        <v>28</v>
      </c>
      <c r="F48" s="22" t="s">
        <v>17</v>
      </c>
      <c r="G48" s="25">
        <v>5</v>
      </c>
      <c r="H48" s="26">
        <v>25000000</v>
      </c>
      <c r="I48" s="22">
        <v>6</v>
      </c>
      <c r="J48" s="27">
        <v>1.3888888888888889E-3</v>
      </c>
      <c r="K48" s="22" t="s">
        <v>18</v>
      </c>
      <c r="L48" s="22" t="s">
        <v>56</v>
      </c>
      <c r="M48" s="22" t="s">
        <v>43</v>
      </c>
      <c r="N48" s="22" t="s">
        <v>66</v>
      </c>
      <c r="O48" s="22" t="s">
        <v>36</v>
      </c>
    </row>
    <row r="49" spans="2:15" ht="21" customHeight="1" x14ac:dyDescent="0.25">
      <c r="B49" s="14" t="s">
        <v>14</v>
      </c>
      <c r="C49" s="15">
        <v>3</v>
      </c>
      <c r="D49" s="16" t="s">
        <v>69</v>
      </c>
      <c r="E49" s="14" t="s">
        <v>32</v>
      </c>
      <c r="F49" s="14" t="s">
        <v>23</v>
      </c>
      <c r="G49" s="17">
        <v>5</v>
      </c>
      <c r="H49" s="1">
        <v>20000000</v>
      </c>
      <c r="I49" s="14">
        <v>4</v>
      </c>
      <c r="J49" s="18">
        <v>1.3888888888888889E-3</v>
      </c>
      <c r="K49" s="14" t="s">
        <v>18</v>
      </c>
      <c r="L49" s="14" t="s">
        <v>39</v>
      </c>
      <c r="M49" s="14" t="s">
        <v>51</v>
      </c>
      <c r="N49" s="14" t="s">
        <v>76</v>
      </c>
      <c r="O49" s="14" t="s">
        <v>52</v>
      </c>
    </row>
    <row r="50" spans="2:15" ht="21" customHeight="1" x14ac:dyDescent="0.25">
      <c r="B50" s="22" t="s">
        <v>14</v>
      </c>
      <c r="C50" s="23">
        <v>12</v>
      </c>
      <c r="D50" s="24" t="s">
        <v>55</v>
      </c>
      <c r="E50" s="22" t="s">
        <v>16</v>
      </c>
      <c r="F50" s="22" t="s">
        <v>42</v>
      </c>
      <c r="G50" s="25">
        <v>3</v>
      </c>
      <c r="H50" s="26">
        <v>11000000</v>
      </c>
      <c r="I50" s="22">
        <v>1</v>
      </c>
      <c r="J50" s="27">
        <v>1.3888888888888889E-3</v>
      </c>
      <c r="K50" s="22" t="s">
        <v>18</v>
      </c>
      <c r="L50" s="22" t="s">
        <v>56</v>
      </c>
      <c r="M50" s="22" t="s">
        <v>51</v>
      </c>
      <c r="N50" s="22" t="s">
        <v>76</v>
      </c>
      <c r="O50" s="22" t="s">
        <v>52</v>
      </c>
    </row>
    <row r="51" spans="2:15" ht="21" customHeight="1" x14ac:dyDescent="0.25">
      <c r="B51" s="14" t="s">
        <v>14</v>
      </c>
      <c r="C51" s="15">
        <v>11</v>
      </c>
      <c r="D51" s="16" t="s">
        <v>57</v>
      </c>
      <c r="E51" s="14" t="s">
        <v>28</v>
      </c>
      <c r="F51" s="14" t="s">
        <v>23</v>
      </c>
      <c r="G51" s="17">
        <v>5</v>
      </c>
      <c r="H51" s="1">
        <v>25000000</v>
      </c>
      <c r="I51" s="14">
        <v>1</v>
      </c>
      <c r="J51" s="18">
        <v>1.3888888888888889E-3</v>
      </c>
      <c r="K51" s="14" t="s">
        <v>18</v>
      </c>
      <c r="L51" s="14" t="s">
        <v>29</v>
      </c>
      <c r="M51" s="14" t="s">
        <v>43</v>
      </c>
      <c r="N51" s="14" t="s">
        <v>76</v>
      </c>
      <c r="O51" s="14" t="s">
        <v>31</v>
      </c>
    </row>
    <row r="52" spans="2:15" ht="21" customHeight="1" x14ac:dyDescent="0.25">
      <c r="B52" s="22" t="s">
        <v>14</v>
      </c>
      <c r="C52" s="23">
        <v>11</v>
      </c>
      <c r="D52" s="24" t="s">
        <v>58</v>
      </c>
      <c r="E52" s="22" t="s">
        <v>32</v>
      </c>
      <c r="F52" s="22" t="s">
        <v>42</v>
      </c>
      <c r="G52" s="25">
        <v>2</v>
      </c>
      <c r="H52" s="26">
        <v>38000000</v>
      </c>
      <c r="I52" s="22">
        <v>2</v>
      </c>
      <c r="J52" s="27">
        <v>1.3888888888888889E-3</v>
      </c>
      <c r="K52" s="22" t="s">
        <v>46</v>
      </c>
      <c r="L52" s="22" t="s">
        <v>56</v>
      </c>
      <c r="M52" s="22" t="s">
        <v>43</v>
      </c>
      <c r="N52" s="22" t="s">
        <v>78</v>
      </c>
      <c r="O52" s="22" t="s">
        <v>53</v>
      </c>
    </row>
    <row r="53" spans="2:15" ht="21" customHeight="1" x14ac:dyDescent="0.25">
      <c r="B53" s="14" t="s">
        <v>14</v>
      </c>
      <c r="C53" s="15">
        <v>3</v>
      </c>
      <c r="D53" s="16" t="s">
        <v>15</v>
      </c>
      <c r="E53" s="14" t="s">
        <v>38</v>
      </c>
      <c r="F53" s="14" t="s">
        <v>42</v>
      </c>
      <c r="G53" s="17">
        <v>4</v>
      </c>
      <c r="H53" s="1">
        <v>15000000</v>
      </c>
      <c r="I53" s="14">
        <v>1</v>
      </c>
      <c r="J53" s="18">
        <v>1.3888888888888889E-3</v>
      </c>
      <c r="K53" s="14" t="s">
        <v>18</v>
      </c>
      <c r="L53" s="14" t="s">
        <v>56</v>
      </c>
      <c r="M53" s="14" t="s">
        <v>20</v>
      </c>
      <c r="N53" s="14" t="s">
        <v>78</v>
      </c>
      <c r="O53" s="14" t="s">
        <v>41</v>
      </c>
    </row>
    <row r="54" spans="2:15" ht="21" customHeight="1" x14ac:dyDescent="0.25">
      <c r="B54" s="22" t="s">
        <v>14</v>
      </c>
      <c r="C54" s="23">
        <v>11</v>
      </c>
      <c r="D54" s="24" t="s">
        <v>59</v>
      </c>
      <c r="E54" s="22" t="s">
        <v>16</v>
      </c>
      <c r="F54" s="22" t="s">
        <v>23</v>
      </c>
      <c r="G54" s="25">
        <v>1</v>
      </c>
      <c r="H54" s="26">
        <v>19000000</v>
      </c>
      <c r="I54" s="22">
        <v>1</v>
      </c>
      <c r="J54" s="27">
        <v>1.3888888888888889E-3</v>
      </c>
      <c r="K54" s="22" t="s">
        <v>46</v>
      </c>
      <c r="L54" s="22" t="s">
        <v>19</v>
      </c>
      <c r="M54" s="22" t="s">
        <v>25</v>
      </c>
      <c r="N54" s="22" t="s">
        <v>77</v>
      </c>
      <c r="O54" s="22" t="s">
        <v>54</v>
      </c>
    </row>
    <row r="55" spans="2:15" ht="21" customHeight="1" x14ac:dyDescent="0.25">
      <c r="B55" s="14" t="s">
        <v>14</v>
      </c>
      <c r="C55" s="15">
        <v>10</v>
      </c>
      <c r="D55" s="16" t="s">
        <v>59</v>
      </c>
      <c r="E55" s="14" t="s">
        <v>38</v>
      </c>
      <c r="F55" s="14" t="s">
        <v>17</v>
      </c>
      <c r="G55" s="17">
        <v>4</v>
      </c>
      <c r="H55" s="1">
        <v>20000000</v>
      </c>
      <c r="I55" s="14">
        <v>3</v>
      </c>
      <c r="J55" s="18">
        <v>1.3888888888888889E-3</v>
      </c>
      <c r="K55" s="14" t="s">
        <v>18</v>
      </c>
      <c r="L55" s="14" t="s">
        <v>47</v>
      </c>
      <c r="M55" s="14" t="s">
        <v>33</v>
      </c>
      <c r="N55" s="14" t="s">
        <v>77</v>
      </c>
      <c r="O55" s="14" t="s">
        <v>54</v>
      </c>
    </row>
    <row r="56" spans="2:15" ht="21" customHeight="1" x14ac:dyDescent="0.25">
      <c r="B56" s="22" t="s">
        <v>14</v>
      </c>
      <c r="C56" s="23">
        <v>5</v>
      </c>
      <c r="D56" s="24" t="s">
        <v>59</v>
      </c>
      <c r="E56" s="22" t="s">
        <v>38</v>
      </c>
      <c r="F56" s="22" t="s">
        <v>23</v>
      </c>
      <c r="G56" s="25">
        <v>1</v>
      </c>
      <c r="H56" s="26">
        <v>7000000</v>
      </c>
      <c r="I56" s="22">
        <v>2</v>
      </c>
      <c r="J56" s="27">
        <v>1.3888888888888889E-3</v>
      </c>
      <c r="K56" s="22" t="s">
        <v>18</v>
      </c>
      <c r="L56" s="22" t="s">
        <v>56</v>
      </c>
      <c r="M56" s="22" t="s">
        <v>48</v>
      </c>
      <c r="N56" s="22" t="s">
        <v>76</v>
      </c>
      <c r="O56" s="22" t="s">
        <v>52</v>
      </c>
    </row>
    <row r="57" spans="2:15" ht="21" customHeight="1" x14ac:dyDescent="0.25">
      <c r="B57" s="14" t="s">
        <v>14</v>
      </c>
      <c r="C57" s="15">
        <v>12</v>
      </c>
      <c r="D57" s="16" t="s">
        <v>60</v>
      </c>
      <c r="E57" s="14" t="s">
        <v>28</v>
      </c>
      <c r="F57" s="14" t="s">
        <v>23</v>
      </c>
      <c r="G57" s="17">
        <v>2</v>
      </c>
      <c r="H57" s="1">
        <v>38000000</v>
      </c>
      <c r="I57" s="14">
        <v>3</v>
      </c>
      <c r="J57" s="18">
        <v>1.3888888888888889E-3</v>
      </c>
      <c r="K57" s="14" t="s">
        <v>46</v>
      </c>
      <c r="L57" s="14" t="s">
        <v>39</v>
      </c>
      <c r="M57" s="14" t="s">
        <v>40</v>
      </c>
      <c r="N57" s="14" t="s">
        <v>78</v>
      </c>
      <c r="O57" s="14" t="s">
        <v>53</v>
      </c>
    </row>
    <row r="58" spans="2:15" ht="21" customHeight="1" x14ac:dyDescent="0.25">
      <c r="B58" s="22" t="s">
        <v>14</v>
      </c>
      <c r="C58" s="23">
        <v>26</v>
      </c>
      <c r="D58" s="24" t="s">
        <v>22</v>
      </c>
      <c r="E58" s="22" t="s">
        <v>16</v>
      </c>
      <c r="F58" s="22" t="s">
        <v>42</v>
      </c>
      <c r="G58" s="25">
        <v>4</v>
      </c>
      <c r="H58" s="26">
        <v>20000000</v>
      </c>
      <c r="I58" s="22">
        <v>3</v>
      </c>
      <c r="J58" s="27">
        <v>1.3888888888888889E-3</v>
      </c>
      <c r="K58" s="22" t="s">
        <v>61</v>
      </c>
      <c r="L58" s="22" t="s">
        <v>19</v>
      </c>
      <c r="M58" s="22" t="s">
        <v>20</v>
      </c>
      <c r="N58" s="22" t="s">
        <v>66</v>
      </c>
      <c r="O58" s="22" t="s">
        <v>36</v>
      </c>
    </row>
    <row r="59" spans="2:15" ht="21" customHeight="1" x14ac:dyDescent="0.25">
      <c r="B59" s="14" t="s">
        <v>70</v>
      </c>
      <c r="C59" s="15">
        <v>11</v>
      </c>
      <c r="D59" s="16" t="s">
        <v>58</v>
      </c>
      <c r="E59" s="14" t="s">
        <v>32</v>
      </c>
      <c r="F59" s="14" t="s">
        <v>17</v>
      </c>
      <c r="G59" s="17">
        <v>0</v>
      </c>
      <c r="H59" s="1">
        <v>0</v>
      </c>
      <c r="I59" s="14">
        <v>1</v>
      </c>
      <c r="J59" s="18">
        <v>1.3888888888888889E-3</v>
      </c>
      <c r="K59" s="14"/>
      <c r="L59" s="14"/>
      <c r="M59" s="14" t="s">
        <v>30</v>
      </c>
      <c r="N59" s="14" t="s">
        <v>78</v>
      </c>
      <c r="O59" s="14" t="s">
        <v>62</v>
      </c>
    </row>
    <row r="60" spans="2:15" ht="21" customHeight="1" x14ac:dyDescent="0.25">
      <c r="B60" s="22" t="s">
        <v>70</v>
      </c>
      <c r="C60" s="23">
        <v>14</v>
      </c>
      <c r="D60" s="24" t="s">
        <v>15</v>
      </c>
      <c r="E60" s="22" t="s">
        <v>16</v>
      </c>
      <c r="F60" s="22" t="s">
        <v>23</v>
      </c>
      <c r="G60" s="25">
        <v>0</v>
      </c>
      <c r="H60" s="26">
        <v>0</v>
      </c>
      <c r="I60" s="22">
        <v>5</v>
      </c>
      <c r="J60" s="27">
        <v>1.3888888888888889E-3</v>
      </c>
      <c r="K60" s="22"/>
      <c r="L60" s="22"/>
      <c r="M60" s="22" t="s">
        <v>33</v>
      </c>
      <c r="N60" s="22" t="s">
        <v>76</v>
      </c>
      <c r="O60" s="22" t="s">
        <v>52</v>
      </c>
    </row>
    <row r="61" spans="2:15" ht="21" customHeight="1" x14ac:dyDescent="0.25">
      <c r="B61" s="14" t="s">
        <v>70</v>
      </c>
      <c r="C61" s="15">
        <v>1</v>
      </c>
      <c r="D61" s="16" t="s">
        <v>59</v>
      </c>
      <c r="E61" s="14" t="s">
        <v>16</v>
      </c>
      <c r="F61" s="14" t="s">
        <v>23</v>
      </c>
      <c r="G61" s="17">
        <v>0</v>
      </c>
      <c r="H61" s="1">
        <v>0</v>
      </c>
      <c r="I61" s="14">
        <v>1</v>
      </c>
      <c r="J61" s="18">
        <v>1.3888888888888889E-3</v>
      </c>
      <c r="K61" s="14"/>
      <c r="L61" s="14"/>
      <c r="M61" s="14" t="s">
        <v>20</v>
      </c>
      <c r="N61" s="14" t="s">
        <v>77</v>
      </c>
      <c r="O61" s="14" t="s">
        <v>54</v>
      </c>
    </row>
    <row r="62" spans="2:15" ht="21" customHeight="1" x14ac:dyDescent="0.25">
      <c r="B62" s="22" t="s">
        <v>70</v>
      </c>
      <c r="C62" s="23">
        <v>12</v>
      </c>
      <c r="D62" s="24" t="s">
        <v>60</v>
      </c>
      <c r="E62" s="22" t="s">
        <v>28</v>
      </c>
      <c r="F62" s="22" t="s">
        <v>17</v>
      </c>
      <c r="G62" s="25">
        <v>0</v>
      </c>
      <c r="H62" s="26">
        <v>0</v>
      </c>
      <c r="I62" s="22">
        <v>2</v>
      </c>
      <c r="J62" s="27">
        <v>1.3888888888888889E-3</v>
      </c>
      <c r="K62" s="22"/>
      <c r="L62" s="22"/>
      <c r="M62" s="22" t="s">
        <v>33</v>
      </c>
      <c r="N62" s="22" t="s">
        <v>76</v>
      </c>
      <c r="O62" s="22" t="s">
        <v>26</v>
      </c>
    </row>
    <row r="63" spans="2:15" ht="21" customHeight="1" x14ac:dyDescent="0.25">
      <c r="B63" s="14" t="s">
        <v>70</v>
      </c>
      <c r="C63" s="15">
        <v>7</v>
      </c>
      <c r="D63" s="16" t="s">
        <v>37</v>
      </c>
      <c r="E63" s="14" t="s">
        <v>49</v>
      </c>
      <c r="F63" s="14" t="s">
        <v>23</v>
      </c>
      <c r="G63" s="17">
        <v>0</v>
      </c>
      <c r="H63" s="1">
        <v>0</v>
      </c>
      <c r="I63" s="14">
        <v>6</v>
      </c>
      <c r="J63" s="18">
        <v>1.3888888888888889E-3</v>
      </c>
      <c r="K63" s="14"/>
      <c r="L63" s="14"/>
      <c r="M63" s="14" t="s">
        <v>43</v>
      </c>
      <c r="N63" s="14" t="s">
        <v>66</v>
      </c>
      <c r="O63" s="14" t="s">
        <v>67</v>
      </c>
    </row>
    <row r="64" spans="2:15" ht="21" customHeight="1" x14ac:dyDescent="0.25">
      <c r="B64" s="22" t="s">
        <v>70</v>
      </c>
      <c r="C64" s="23">
        <v>5</v>
      </c>
      <c r="D64" s="24" t="s">
        <v>37</v>
      </c>
      <c r="E64" s="22" t="s">
        <v>32</v>
      </c>
      <c r="F64" s="22" t="s">
        <v>42</v>
      </c>
      <c r="G64" s="25">
        <v>0</v>
      </c>
      <c r="H64" s="26">
        <v>0</v>
      </c>
      <c r="I64" s="22">
        <v>4</v>
      </c>
      <c r="J64" s="27">
        <v>1.3888888888888889E-3</v>
      </c>
      <c r="K64" s="22"/>
      <c r="L64" s="22"/>
      <c r="M64" s="22" t="s">
        <v>51</v>
      </c>
      <c r="N64" s="22" t="s">
        <v>76</v>
      </c>
      <c r="O64" s="22" t="s">
        <v>26</v>
      </c>
    </row>
    <row r="65" spans="2:15" ht="21" customHeight="1" x14ac:dyDescent="0.25">
      <c r="B65" s="14" t="s">
        <v>70</v>
      </c>
      <c r="C65" s="15">
        <v>23</v>
      </c>
      <c r="D65" s="16" t="s">
        <v>44</v>
      </c>
      <c r="E65" s="14" t="s">
        <v>16</v>
      </c>
      <c r="F65" s="14" t="s">
        <v>23</v>
      </c>
      <c r="G65" s="17">
        <v>0</v>
      </c>
      <c r="H65" s="1">
        <v>0</v>
      </c>
      <c r="I65" s="14">
        <v>3</v>
      </c>
      <c r="J65" s="18">
        <v>1.3888888888888889E-3</v>
      </c>
      <c r="K65" s="14"/>
      <c r="L65" s="14"/>
      <c r="M65" s="14" t="s">
        <v>20</v>
      </c>
      <c r="N65" s="14" t="s">
        <v>66</v>
      </c>
      <c r="O65" s="14" t="s">
        <v>36</v>
      </c>
    </row>
    <row r="66" spans="2:15" ht="21" customHeight="1" x14ac:dyDescent="0.25">
      <c r="B66" s="22" t="s">
        <v>70</v>
      </c>
      <c r="C66" s="23">
        <v>19</v>
      </c>
      <c r="D66" s="24" t="s">
        <v>44</v>
      </c>
      <c r="E66" s="22" t="s">
        <v>32</v>
      </c>
      <c r="F66" s="22" t="s">
        <v>23</v>
      </c>
      <c r="G66" s="25">
        <v>0</v>
      </c>
      <c r="H66" s="26">
        <v>0</v>
      </c>
      <c r="I66" s="22">
        <v>1</v>
      </c>
      <c r="J66" s="27">
        <v>1.3888888888888889E-3</v>
      </c>
      <c r="K66" s="22"/>
      <c r="L66" s="22"/>
      <c r="M66" s="22" t="s">
        <v>48</v>
      </c>
      <c r="N66" s="22" t="s">
        <v>78</v>
      </c>
      <c r="O66" s="22" t="s">
        <v>63</v>
      </c>
    </row>
    <row r="67" spans="2:15" ht="21" customHeight="1" x14ac:dyDescent="0.25">
      <c r="B67" s="14" t="s">
        <v>70</v>
      </c>
      <c r="C67" s="15">
        <v>10</v>
      </c>
      <c r="D67" s="16" t="s">
        <v>69</v>
      </c>
      <c r="E67" s="14" t="s">
        <v>49</v>
      </c>
      <c r="F67" s="14" t="s">
        <v>17</v>
      </c>
      <c r="G67" s="17">
        <v>0</v>
      </c>
      <c r="H67" s="1">
        <v>0</v>
      </c>
      <c r="I67" s="14">
        <v>1</v>
      </c>
      <c r="J67" s="18">
        <v>1.3888888888888889E-3</v>
      </c>
      <c r="K67" s="14"/>
      <c r="L67" s="14"/>
      <c r="M67" s="14" t="s">
        <v>48</v>
      </c>
      <c r="N67" s="14" t="s">
        <v>78</v>
      </c>
      <c r="O67" s="14" t="s">
        <v>41</v>
      </c>
    </row>
    <row r="68" spans="2:15" ht="21" customHeight="1" x14ac:dyDescent="0.25">
      <c r="B68" s="22" t="s">
        <v>70</v>
      </c>
      <c r="C68" s="23">
        <v>11</v>
      </c>
      <c r="D68" s="24" t="s">
        <v>58</v>
      </c>
      <c r="E68" s="22" t="s">
        <v>32</v>
      </c>
      <c r="F68" s="22" t="s">
        <v>17</v>
      </c>
      <c r="G68" s="25">
        <v>0</v>
      </c>
      <c r="H68" s="26">
        <v>0</v>
      </c>
      <c r="I68" s="22">
        <v>1</v>
      </c>
      <c r="J68" s="27">
        <v>1.3888888888888889E-3</v>
      </c>
      <c r="K68" s="22"/>
      <c r="L68" s="22"/>
      <c r="M68" s="22" t="s">
        <v>30</v>
      </c>
      <c r="N68" s="22" t="s">
        <v>78</v>
      </c>
      <c r="O68" s="22" t="s">
        <v>62</v>
      </c>
    </row>
    <row r="69" spans="2:15" ht="21" customHeight="1" x14ac:dyDescent="0.25">
      <c r="B69" s="14" t="s">
        <v>70</v>
      </c>
      <c r="C69" s="15">
        <v>14</v>
      </c>
      <c r="D69" s="16" t="s">
        <v>15</v>
      </c>
      <c r="E69" s="14" t="s">
        <v>16</v>
      </c>
      <c r="F69" s="14" t="s">
        <v>23</v>
      </c>
      <c r="G69" s="17">
        <v>0</v>
      </c>
      <c r="H69" s="1">
        <v>0</v>
      </c>
      <c r="I69" s="14">
        <v>5</v>
      </c>
      <c r="J69" s="18">
        <v>1.3888888888888889E-3</v>
      </c>
      <c r="K69" s="14"/>
      <c r="L69" s="14"/>
      <c r="M69" s="14" t="s">
        <v>33</v>
      </c>
      <c r="N69" s="14" t="s">
        <v>76</v>
      </c>
      <c r="O69" s="14" t="s">
        <v>52</v>
      </c>
    </row>
    <row r="70" spans="2:15" ht="21" customHeight="1" x14ac:dyDescent="0.25">
      <c r="B70" s="22" t="s">
        <v>70</v>
      </c>
      <c r="C70" s="23">
        <v>1</v>
      </c>
      <c r="D70" s="24" t="s">
        <v>59</v>
      </c>
      <c r="E70" s="22" t="s">
        <v>16</v>
      </c>
      <c r="F70" s="22" t="s">
        <v>23</v>
      </c>
      <c r="G70" s="25">
        <v>0</v>
      </c>
      <c r="H70" s="26">
        <v>0</v>
      </c>
      <c r="I70" s="22">
        <v>1</v>
      </c>
      <c r="J70" s="27">
        <v>1.3888888888888889E-3</v>
      </c>
      <c r="K70" s="22"/>
      <c r="L70" s="22"/>
      <c r="M70" s="22" t="s">
        <v>20</v>
      </c>
      <c r="N70" s="22" t="s">
        <v>77</v>
      </c>
      <c r="O70" s="22" t="s">
        <v>54</v>
      </c>
    </row>
    <row r="71" spans="2:15" ht="21" customHeight="1" x14ac:dyDescent="0.25">
      <c r="B71" s="14" t="s">
        <v>70</v>
      </c>
      <c r="C71" s="15">
        <v>12</v>
      </c>
      <c r="D71" s="16" t="s">
        <v>60</v>
      </c>
      <c r="E71" s="14" t="s">
        <v>28</v>
      </c>
      <c r="F71" s="14" t="s">
        <v>17</v>
      </c>
      <c r="G71" s="17">
        <v>0</v>
      </c>
      <c r="H71" s="1">
        <v>0</v>
      </c>
      <c r="I71" s="14">
        <v>2</v>
      </c>
      <c r="J71" s="18">
        <v>1.3888888888888889E-3</v>
      </c>
      <c r="K71" s="14"/>
      <c r="L71" s="14"/>
      <c r="M71" s="14" t="s">
        <v>33</v>
      </c>
      <c r="N71" s="14" t="s">
        <v>76</v>
      </c>
      <c r="O71" s="14" t="s">
        <v>26</v>
      </c>
    </row>
    <row r="72" spans="2:15" ht="21" customHeight="1" x14ac:dyDescent="0.25">
      <c r="B72" s="22" t="s">
        <v>14</v>
      </c>
      <c r="C72" s="23">
        <v>1</v>
      </c>
      <c r="D72" s="24" t="s">
        <v>59</v>
      </c>
      <c r="E72" s="22" t="s">
        <v>32</v>
      </c>
      <c r="F72" s="22" t="s">
        <v>23</v>
      </c>
      <c r="G72" s="25">
        <v>5</v>
      </c>
      <c r="H72" s="26">
        <v>25000000</v>
      </c>
      <c r="I72" s="22">
        <v>1</v>
      </c>
      <c r="J72" s="27">
        <v>1.3888888888888889E-3</v>
      </c>
      <c r="K72" s="22" t="s">
        <v>18</v>
      </c>
      <c r="L72" s="22" t="s">
        <v>47</v>
      </c>
      <c r="M72" s="22" t="s">
        <v>30</v>
      </c>
      <c r="N72" s="22" t="s">
        <v>66</v>
      </c>
      <c r="O72" s="22" t="s">
        <v>67</v>
      </c>
    </row>
    <row r="73" spans="2:15" ht="21" customHeight="1" x14ac:dyDescent="0.25">
      <c r="B73" s="14" t="s">
        <v>14</v>
      </c>
      <c r="C73" s="15">
        <v>12</v>
      </c>
      <c r="D73" s="16" t="s">
        <v>60</v>
      </c>
      <c r="E73" s="14" t="s">
        <v>16</v>
      </c>
      <c r="F73" s="14" t="s">
        <v>42</v>
      </c>
      <c r="G73" s="17">
        <v>2</v>
      </c>
      <c r="H73" s="1">
        <v>12000000</v>
      </c>
      <c r="I73" s="14">
        <v>2</v>
      </c>
      <c r="J73" s="18">
        <v>1.3888888888888889E-3</v>
      </c>
      <c r="K73" s="14" t="s">
        <v>18</v>
      </c>
      <c r="L73" s="14" t="s">
        <v>19</v>
      </c>
      <c r="M73" s="14" t="s">
        <v>30</v>
      </c>
      <c r="N73" s="14" t="s">
        <v>76</v>
      </c>
      <c r="O73" s="14" t="s">
        <v>26</v>
      </c>
    </row>
    <row r="74" spans="2:15" ht="21" customHeight="1" x14ac:dyDescent="0.25">
      <c r="B74" s="22" t="s">
        <v>14</v>
      </c>
      <c r="C74" s="23">
        <v>12</v>
      </c>
      <c r="D74" s="24" t="s">
        <v>60</v>
      </c>
      <c r="E74" s="22" t="s">
        <v>16</v>
      </c>
      <c r="F74" s="22" t="s">
        <v>42</v>
      </c>
      <c r="G74" s="25">
        <v>3</v>
      </c>
      <c r="H74" s="26">
        <v>15000000</v>
      </c>
      <c r="I74" s="22">
        <v>5</v>
      </c>
      <c r="J74" s="27">
        <v>1.3888888888888889E-3</v>
      </c>
      <c r="K74" s="22" t="s">
        <v>18</v>
      </c>
      <c r="L74" s="22" t="s">
        <v>39</v>
      </c>
      <c r="M74" s="22" t="s">
        <v>48</v>
      </c>
      <c r="N74" s="22" t="s">
        <v>78</v>
      </c>
      <c r="O74" s="22" t="s">
        <v>63</v>
      </c>
    </row>
    <row r="75" spans="2:15" ht="21" customHeight="1" x14ac:dyDescent="0.25">
      <c r="B75" s="14" t="s">
        <v>14</v>
      </c>
      <c r="C75" s="15">
        <v>10</v>
      </c>
      <c r="D75" s="16" t="s">
        <v>22</v>
      </c>
      <c r="E75" s="14" t="s">
        <v>16</v>
      </c>
      <c r="F75" s="14" t="s">
        <v>68</v>
      </c>
      <c r="G75" s="17">
        <v>2</v>
      </c>
      <c r="H75" s="1">
        <v>12000000</v>
      </c>
      <c r="I75" s="14">
        <v>4</v>
      </c>
      <c r="J75" s="18">
        <v>1.3888888888888889E-3</v>
      </c>
      <c r="K75" s="14" t="s">
        <v>18</v>
      </c>
      <c r="L75" s="14" t="s">
        <v>50</v>
      </c>
      <c r="M75" s="14" t="s">
        <v>33</v>
      </c>
      <c r="N75" s="14" t="s">
        <v>76</v>
      </c>
      <c r="O75" s="14" t="s">
        <v>31</v>
      </c>
    </row>
    <row r="76" spans="2:15" ht="21" customHeight="1" x14ac:dyDescent="0.25">
      <c r="B76" s="22" t="s">
        <v>14</v>
      </c>
      <c r="C76" s="23">
        <v>23</v>
      </c>
      <c r="D76" s="24" t="s">
        <v>27</v>
      </c>
      <c r="E76" s="22" t="s">
        <v>16</v>
      </c>
      <c r="F76" s="22" t="s">
        <v>42</v>
      </c>
      <c r="G76" s="25">
        <v>5</v>
      </c>
      <c r="H76" s="26">
        <v>20000000</v>
      </c>
      <c r="I76" s="22">
        <v>1</v>
      </c>
      <c r="J76" s="27">
        <v>1.3888888888888889E-3</v>
      </c>
      <c r="K76" s="22" t="s">
        <v>18</v>
      </c>
      <c r="L76" s="22" t="s">
        <v>47</v>
      </c>
      <c r="M76" s="22" t="s">
        <v>30</v>
      </c>
      <c r="N76" s="22" t="s">
        <v>77</v>
      </c>
      <c r="O76" s="22" t="s">
        <v>65</v>
      </c>
    </row>
    <row r="77" spans="2:15" ht="21" customHeight="1" x14ac:dyDescent="0.25">
      <c r="B77" s="14" t="s">
        <v>14</v>
      </c>
      <c r="C77" s="15">
        <v>8</v>
      </c>
      <c r="D77" s="16" t="s">
        <v>27</v>
      </c>
      <c r="E77" s="14" t="s">
        <v>32</v>
      </c>
      <c r="F77" s="14" t="s">
        <v>17</v>
      </c>
      <c r="G77" s="17">
        <v>5</v>
      </c>
      <c r="H77" s="1">
        <v>21000000</v>
      </c>
      <c r="I77" s="14">
        <v>4</v>
      </c>
      <c r="J77" s="18">
        <v>1.3888888888888889E-3</v>
      </c>
      <c r="K77" s="14" t="s">
        <v>18</v>
      </c>
      <c r="L77" s="14" t="s">
        <v>19</v>
      </c>
      <c r="M77" s="14" t="s">
        <v>43</v>
      </c>
      <c r="N77" s="14" t="s">
        <v>78</v>
      </c>
      <c r="O77" s="14" t="s">
        <v>66</v>
      </c>
    </row>
    <row r="78" spans="2:15" ht="21" customHeight="1" x14ac:dyDescent="0.25">
      <c r="B78" s="22" t="s">
        <v>14</v>
      </c>
      <c r="C78" s="23">
        <v>22</v>
      </c>
      <c r="D78" s="24" t="s">
        <v>27</v>
      </c>
      <c r="E78" s="22" t="s">
        <v>16</v>
      </c>
      <c r="F78" s="22" t="s">
        <v>42</v>
      </c>
      <c r="G78" s="25">
        <v>4</v>
      </c>
      <c r="H78" s="26">
        <v>15000000</v>
      </c>
      <c r="I78" s="22">
        <v>3</v>
      </c>
      <c r="J78" s="27">
        <v>1.3888888888888889E-3</v>
      </c>
      <c r="K78" s="22" t="s">
        <v>18</v>
      </c>
      <c r="L78" s="22" t="s">
        <v>39</v>
      </c>
      <c r="M78" s="22" t="s">
        <v>43</v>
      </c>
      <c r="N78" s="22" t="s">
        <v>76</v>
      </c>
      <c r="O78" s="22" t="s">
        <v>31</v>
      </c>
    </row>
    <row r="79" spans="2:15" ht="21" customHeight="1" x14ac:dyDescent="0.25">
      <c r="B79" s="14" t="s">
        <v>14</v>
      </c>
      <c r="C79" s="15">
        <v>30</v>
      </c>
      <c r="D79" s="16" t="s">
        <v>27</v>
      </c>
      <c r="E79" s="14" t="s">
        <v>16</v>
      </c>
      <c r="F79" s="14" t="s">
        <v>45</v>
      </c>
      <c r="G79" s="17">
        <v>2</v>
      </c>
      <c r="H79" s="1">
        <v>12000000</v>
      </c>
      <c r="I79" s="14">
        <v>3</v>
      </c>
      <c r="J79" s="18">
        <v>1.3888888888888889E-3</v>
      </c>
      <c r="K79" s="14" t="s">
        <v>18</v>
      </c>
      <c r="L79" s="14" t="s">
        <v>47</v>
      </c>
      <c r="M79" s="14" t="s">
        <v>48</v>
      </c>
      <c r="N79" s="14" t="s">
        <v>78</v>
      </c>
      <c r="O79" s="14" t="s">
        <v>63</v>
      </c>
    </row>
    <row r="80" spans="2:15" ht="21" customHeight="1" x14ac:dyDescent="0.25">
      <c r="B80" s="22" t="s">
        <v>14</v>
      </c>
      <c r="C80" s="23">
        <v>8</v>
      </c>
      <c r="D80" s="24" t="s">
        <v>37</v>
      </c>
      <c r="E80" s="22" t="s">
        <v>16</v>
      </c>
      <c r="F80" s="22" t="s">
        <v>23</v>
      </c>
      <c r="G80" s="25">
        <v>4</v>
      </c>
      <c r="H80" s="26">
        <v>20000000</v>
      </c>
      <c r="I80" s="22">
        <v>3</v>
      </c>
      <c r="J80" s="27">
        <v>1.3888888888888889E-3</v>
      </c>
      <c r="K80" s="22" t="s">
        <v>18</v>
      </c>
      <c r="L80" s="22" t="s">
        <v>64</v>
      </c>
      <c r="M80" s="22" t="s">
        <v>43</v>
      </c>
      <c r="N80" s="22" t="s">
        <v>77</v>
      </c>
      <c r="O80" s="22" t="s">
        <v>54</v>
      </c>
    </row>
    <row r="81" spans="2:15" ht="21" customHeight="1" x14ac:dyDescent="0.25">
      <c r="B81" s="14" t="s">
        <v>14</v>
      </c>
      <c r="C81" s="15">
        <v>30</v>
      </c>
      <c r="D81" s="16" t="s">
        <v>37</v>
      </c>
      <c r="E81" s="14" t="s">
        <v>38</v>
      </c>
      <c r="F81" s="14" t="s">
        <v>42</v>
      </c>
      <c r="G81" s="17">
        <v>3</v>
      </c>
      <c r="H81" s="1">
        <v>15000000</v>
      </c>
      <c r="I81" s="14">
        <v>1</v>
      </c>
      <c r="J81" s="18">
        <v>1.3888888888888889E-3</v>
      </c>
      <c r="K81" s="14" t="s">
        <v>18</v>
      </c>
      <c r="L81" s="14" t="s">
        <v>19</v>
      </c>
      <c r="M81" s="14" t="s">
        <v>25</v>
      </c>
      <c r="N81" s="14" t="s">
        <v>76</v>
      </c>
      <c r="O81" s="14" t="s">
        <v>26</v>
      </c>
    </row>
    <row r="82" spans="2:15" ht="21" customHeight="1" x14ac:dyDescent="0.25">
      <c r="B82" s="22" t="s">
        <v>14</v>
      </c>
      <c r="C82" s="23">
        <v>9</v>
      </c>
      <c r="D82" s="24" t="s">
        <v>37</v>
      </c>
      <c r="E82" s="22" t="s">
        <v>28</v>
      </c>
      <c r="F82" s="22" t="s">
        <v>42</v>
      </c>
      <c r="G82" s="25">
        <v>3</v>
      </c>
      <c r="H82" s="26">
        <v>15000000</v>
      </c>
      <c r="I82" s="22">
        <v>3</v>
      </c>
      <c r="J82" s="27">
        <v>1.3888888888888889E-3</v>
      </c>
      <c r="K82" s="22" t="s">
        <v>18</v>
      </c>
      <c r="L82" s="22" t="s">
        <v>39</v>
      </c>
      <c r="M82" s="22" t="s">
        <v>51</v>
      </c>
      <c r="N82" s="22" t="s">
        <v>76</v>
      </c>
      <c r="O82" s="22" t="s">
        <v>71</v>
      </c>
    </row>
    <row r="83" spans="2:15" ht="21" customHeight="1" x14ac:dyDescent="0.25">
      <c r="B83" s="14" t="s">
        <v>14</v>
      </c>
      <c r="C83" s="15">
        <v>11</v>
      </c>
      <c r="D83" s="16" t="s">
        <v>37</v>
      </c>
      <c r="E83" s="14" t="s">
        <v>38</v>
      </c>
      <c r="F83" s="14" t="s">
        <v>42</v>
      </c>
      <c r="G83" s="17">
        <v>3</v>
      </c>
      <c r="H83" s="1">
        <v>15000000</v>
      </c>
      <c r="I83" s="14">
        <v>2</v>
      </c>
      <c r="J83" s="18">
        <v>1.3888888888888889E-3</v>
      </c>
      <c r="K83" s="14" t="s">
        <v>18</v>
      </c>
      <c r="L83" s="14" t="s">
        <v>56</v>
      </c>
      <c r="M83" s="14" t="s">
        <v>51</v>
      </c>
      <c r="N83" s="14" t="s">
        <v>76</v>
      </c>
      <c r="O83" s="14" t="s">
        <v>52</v>
      </c>
    </row>
    <row r="84" spans="2:15" ht="21" customHeight="1" x14ac:dyDescent="0.25">
      <c r="B84" s="22" t="s">
        <v>14</v>
      </c>
      <c r="C84" s="23">
        <v>26</v>
      </c>
      <c r="D84" s="24" t="s">
        <v>37</v>
      </c>
      <c r="E84" s="22" t="s">
        <v>16</v>
      </c>
      <c r="F84" s="22" t="s">
        <v>23</v>
      </c>
      <c r="G84" s="25">
        <v>1</v>
      </c>
      <c r="H84" s="26">
        <v>7000000</v>
      </c>
      <c r="I84" s="22">
        <v>2</v>
      </c>
      <c r="J84" s="27">
        <v>1.3888888888888889E-3</v>
      </c>
      <c r="K84" s="22" t="s">
        <v>18</v>
      </c>
      <c r="L84" s="22" t="s">
        <v>64</v>
      </c>
      <c r="M84" s="22" t="s">
        <v>51</v>
      </c>
      <c r="N84" s="22" t="s">
        <v>78</v>
      </c>
      <c r="O84" s="22" t="s">
        <v>62</v>
      </c>
    </row>
    <row r="85" spans="2:15" ht="21" customHeight="1" x14ac:dyDescent="0.25">
      <c r="B85" s="14" t="s">
        <v>14</v>
      </c>
      <c r="C85" s="15">
        <v>22</v>
      </c>
      <c r="D85" s="16" t="s">
        <v>44</v>
      </c>
      <c r="E85" s="14" t="s">
        <v>32</v>
      </c>
      <c r="F85" s="14" t="s">
        <v>23</v>
      </c>
      <c r="G85" s="17">
        <v>2</v>
      </c>
      <c r="H85" s="1">
        <v>38000000</v>
      </c>
      <c r="I85" s="14">
        <v>4</v>
      </c>
      <c r="J85" s="18">
        <v>1.3888888888888889E-3</v>
      </c>
      <c r="K85" s="14" t="s">
        <v>46</v>
      </c>
      <c r="L85" s="14" t="s">
        <v>56</v>
      </c>
      <c r="M85" s="14" t="s">
        <v>33</v>
      </c>
      <c r="N85" s="14" t="s">
        <v>66</v>
      </c>
      <c r="O85" s="14" t="s">
        <v>67</v>
      </c>
    </row>
    <row r="86" spans="2:15" ht="21" customHeight="1" x14ac:dyDescent="0.25">
      <c r="B86" s="22" t="s">
        <v>14</v>
      </c>
      <c r="C86" s="23">
        <v>3</v>
      </c>
      <c r="D86" s="24" t="s">
        <v>44</v>
      </c>
      <c r="E86" s="22" t="s">
        <v>49</v>
      </c>
      <c r="F86" s="22" t="s">
        <v>23</v>
      </c>
      <c r="G86" s="25">
        <v>1</v>
      </c>
      <c r="H86" s="26">
        <v>19000000</v>
      </c>
      <c r="I86" s="22">
        <v>1</v>
      </c>
      <c r="J86" s="27">
        <v>1.3888888888888889E-3</v>
      </c>
      <c r="K86" s="22" t="s">
        <v>46</v>
      </c>
      <c r="L86" s="22" t="s">
        <v>39</v>
      </c>
      <c r="M86" s="22" t="s">
        <v>20</v>
      </c>
      <c r="N86" s="22" t="s">
        <v>76</v>
      </c>
      <c r="O86" s="22" t="s">
        <v>31</v>
      </c>
    </row>
    <row r="87" spans="2:15" ht="21" customHeight="1" x14ac:dyDescent="0.25">
      <c r="B87" s="14" t="s">
        <v>14</v>
      </c>
      <c r="C87" s="15">
        <v>8</v>
      </c>
      <c r="D87" s="16" t="s">
        <v>44</v>
      </c>
      <c r="E87" s="14" t="s">
        <v>49</v>
      </c>
      <c r="F87" s="14" t="s">
        <v>17</v>
      </c>
      <c r="G87" s="17">
        <v>2</v>
      </c>
      <c r="H87" s="1">
        <v>38000000</v>
      </c>
      <c r="I87" s="14">
        <v>1</v>
      </c>
      <c r="J87" s="18">
        <v>1.3888888888888889E-3</v>
      </c>
      <c r="K87" s="14" t="s">
        <v>46</v>
      </c>
      <c r="L87" s="14" t="s">
        <v>50</v>
      </c>
      <c r="M87" s="14" t="s">
        <v>25</v>
      </c>
      <c r="N87" s="14" t="s">
        <v>78</v>
      </c>
      <c r="O87" s="14" t="s">
        <v>21</v>
      </c>
    </row>
    <row r="88" spans="2:15" ht="21" customHeight="1" x14ac:dyDescent="0.25">
      <c r="B88" s="22" t="s">
        <v>14</v>
      </c>
      <c r="C88" s="23">
        <v>19</v>
      </c>
      <c r="D88" s="24" t="s">
        <v>44</v>
      </c>
      <c r="E88" s="22" t="s">
        <v>28</v>
      </c>
      <c r="F88" s="22" t="s">
        <v>23</v>
      </c>
      <c r="G88" s="25">
        <v>2</v>
      </c>
      <c r="H88" s="26">
        <v>12000000</v>
      </c>
      <c r="I88" s="22">
        <v>1</v>
      </c>
      <c r="J88" s="27">
        <v>1.3888888888888889E-3</v>
      </c>
      <c r="K88" s="22" t="s">
        <v>18</v>
      </c>
      <c r="L88" s="22" t="s">
        <v>19</v>
      </c>
      <c r="M88" s="22" t="s">
        <v>20</v>
      </c>
      <c r="N88" s="22" t="s">
        <v>66</v>
      </c>
      <c r="O88" s="22" t="s">
        <v>67</v>
      </c>
    </row>
    <row r="89" spans="2:15" ht="21" customHeight="1" x14ac:dyDescent="0.25">
      <c r="B89" s="14" t="s">
        <v>14</v>
      </c>
      <c r="C89" s="15">
        <v>1</v>
      </c>
      <c r="D89" s="16" t="s">
        <v>59</v>
      </c>
      <c r="E89" s="14" t="s">
        <v>32</v>
      </c>
      <c r="F89" s="14" t="s">
        <v>23</v>
      </c>
      <c r="G89" s="17">
        <v>5</v>
      </c>
      <c r="H89" s="1">
        <v>25000000</v>
      </c>
      <c r="I89" s="14">
        <v>1</v>
      </c>
      <c r="J89" s="18">
        <v>1.3888888888888889E-3</v>
      </c>
      <c r="K89" s="14" t="s">
        <v>18</v>
      </c>
      <c r="L89" s="14" t="s">
        <v>47</v>
      </c>
      <c r="M89" s="14" t="s">
        <v>30</v>
      </c>
      <c r="N89" s="14" t="s">
        <v>66</v>
      </c>
      <c r="O89" s="14" t="s">
        <v>67</v>
      </c>
    </row>
    <row r="90" spans="2:15" ht="21" customHeight="1" x14ac:dyDescent="0.25">
      <c r="B90" s="22" t="s">
        <v>14</v>
      </c>
      <c r="C90" s="23">
        <v>12</v>
      </c>
      <c r="D90" s="24" t="s">
        <v>60</v>
      </c>
      <c r="E90" s="22" t="s">
        <v>16</v>
      </c>
      <c r="F90" s="22" t="s">
        <v>42</v>
      </c>
      <c r="G90" s="25">
        <v>2</v>
      </c>
      <c r="H90" s="26">
        <v>12000000</v>
      </c>
      <c r="I90" s="22">
        <v>2</v>
      </c>
      <c r="J90" s="27">
        <v>1.3888888888888889E-3</v>
      </c>
      <c r="K90" s="22" t="s">
        <v>18</v>
      </c>
      <c r="L90" s="22" t="s">
        <v>19</v>
      </c>
      <c r="M90" s="22" t="s">
        <v>30</v>
      </c>
      <c r="N90" s="22" t="s">
        <v>76</v>
      </c>
      <c r="O90" s="22" t="s">
        <v>26</v>
      </c>
    </row>
    <row r="91" spans="2:15" ht="21" customHeight="1" x14ac:dyDescent="0.25">
      <c r="B91" s="14" t="s">
        <v>14</v>
      </c>
      <c r="C91" s="15">
        <v>12</v>
      </c>
      <c r="D91" s="16" t="s">
        <v>60</v>
      </c>
      <c r="E91" s="14" t="s">
        <v>16</v>
      </c>
      <c r="F91" s="14" t="s">
        <v>42</v>
      </c>
      <c r="G91" s="17">
        <v>3</v>
      </c>
      <c r="H91" s="1">
        <v>15000000</v>
      </c>
      <c r="I91" s="14">
        <v>5</v>
      </c>
      <c r="J91" s="18">
        <v>1.3888888888888889E-3</v>
      </c>
      <c r="K91" s="14" t="s">
        <v>18</v>
      </c>
      <c r="L91" s="14" t="s">
        <v>39</v>
      </c>
      <c r="M91" s="14" t="s">
        <v>48</v>
      </c>
      <c r="N91" s="14" t="s">
        <v>78</v>
      </c>
      <c r="O91" s="14" t="s">
        <v>63</v>
      </c>
    </row>
    <row r="92" spans="2:15" ht="21" customHeight="1" x14ac:dyDescent="0.25">
      <c r="B92" s="22" t="s">
        <v>14</v>
      </c>
      <c r="C92" s="23">
        <v>10</v>
      </c>
      <c r="D92" s="24" t="s">
        <v>22</v>
      </c>
      <c r="E92" s="22" t="s">
        <v>16</v>
      </c>
      <c r="F92" s="22" t="s">
        <v>68</v>
      </c>
      <c r="G92" s="25">
        <v>2</v>
      </c>
      <c r="H92" s="26">
        <v>12000000</v>
      </c>
      <c r="I92" s="22">
        <v>4</v>
      </c>
      <c r="J92" s="27">
        <v>1.3888888888888889E-3</v>
      </c>
      <c r="K92" s="22" t="s">
        <v>18</v>
      </c>
      <c r="L92" s="22" t="s">
        <v>50</v>
      </c>
      <c r="M92" s="22" t="s">
        <v>33</v>
      </c>
      <c r="N92" s="22" t="s">
        <v>76</v>
      </c>
      <c r="O92" s="22" t="s">
        <v>31</v>
      </c>
    </row>
    <row r="93" spans="2:15" ht="21" customHeight="1" x14ac:dyDescent="0.25">
      <c r="B93" s="14" t="s">
        <v>70</v>
      </c>
      <c r="C93" s="15">
        <v>3</v>
      </c>
      <c r="D93" s="16" t="s">
        <v>60</v>
      </c>
      <c r="E93" s="14" t="s">
        <v>28</v>
      </c>
      <c r="F93" s="14" t="s">
        <v>23</v>
      </c>
      <c r="G93" s="17">
        <v>0</v>
      </c>
      <c r="H93" s="1">
        <v>0</v>
      </c>
      <c r="I93" s="14">
        <v>2</v>
      </c>
      <c r="J93" s="18">
        <v>1.3888888888888889E-3</v>
      </c>
      <c r="K93" s="14"/>
      <c r="L93" s="14"/>
      <c r="M93" s="14" t="s">
        <v>48</v>
      </c>
      <c r="N93" s="14" t="s">
        <v>76</v>
      </c>
      <c r="O93" s="14" t="s">
        <v>26</v>
      </c>
    </row>
    <row r="94" spans="2:15" ht="21" customHeight="1" x14ac:dyDescent="0.25">
      <c r="B94" s="22" t="s">
        <v>70</v>
      </c>
      <c r="C94" s="23">
        <v>13</v>
      </c>
      <c r="D94" s="24" t="s">
        <v>22</v>
      </c>
      <c r="E94" s="22" t="s">
        <v>28</v>
      </c>
      <c r="F94" s="22" t="s">
        <v>17</v>
      </c>
      <c r="G94" s="25">
        <v>0</v>
      </c>
      <c r="H94" s="26">
        <v>0</v>
      </c>
      <c r="I94" s="22">
        <v>1</v>
      </c>
      <c r="J94" s="27">
        <v>1.3888888888888889E-3</v>
      </c>
      <c r="K94" s="22"/>
      <c r="L94" s="22"/>
      <c r="M94" s="22" t="s">
        <v>33</v>
      </c>
      <c r="N94" s="22" t="s">
        <v>78</v>
      </c>
      <c r="O94" s="22" t="s">
        <v>21</v>
      </c>
    </row>
    <row r="95" spans="2:15" ht="21" customHeight="1" x14ac:dyDescent="0.25">
      <c r="B95" s="14" t="s">
        <v>70</v>
      </c>
      <c r="C95" s="15">
        <v>29</v>
      </c>
      <c r="D95" s="16" t="s">
        <v>37</v>
      </c>
      <c r="E95" s="14" t="s">
        <v>28</v>
      </c>
      <c r="F95" s="14" t="s">
        <v>17</v>
      </c>
      <c r="G95" s="17">
        <v>0</v>
      </c>
      <c r="H95" s="1">
        <v>0</v>
      </c>
      <c r="I95" s="14">
        <v>4</v>
      </c>
      <c r="J95" s="18">
        <v>1.3888888888888889E-3</v>
      </c>
      <c r="K95" s="14"/>
      <c r="L95" s="14"/>
      <c r="M95" s="14" t="s">
        <v>33</v>
      </c>
      <c r="N95" s="14" t="s">
        <v>77</v>
      </c>
      <c r="O95" s="14" t="s">
        <v>65</v>
      </c>
    </row>
    <row r="96" spans="2:15" ht="21" customHeight="1" x14ac:dyDescent="0.25">
      <c r="B96" s="22" t="s">
        <v>70</v>
      </c>
      <c r="C96" s="23">
        <v>5</v>
      </c>
      <c r="D96" s="24" t="s">
        <v>37</v>
      </c>
      <c r="E96" s="22" t="s">
        <v>28</v>
      </c>
      <c r="F96" s="22" t="s">
        <v>23</v>
      </c>
      <c r="G96" s="25">
        <v>0</v>
      </c>
      <c r="H96" s="26">
        <v>0</v>
      </c>
      <c r="I96" s="22">
        <v>5</v>
      </c>
      <c r="J96" s="27">
        <v>1.3888888888888889E-3</v>
      </c>
      <c r="K96" s="22"/>
      <c r="L96" s="22"/>
      <c r="M96" s="22" t="s">
        <v>25</v>
      </c>
      <c r="N96" s="22" t="s">
        <v>76</v>
      </c>
      <c r="O96" s="22" t="s">
        <v>52</v>
      </c>
    </row>
    <row r="97" spans="2:15" ht="21" customHeight="1" x14ac:dyDescent="0.25">
      <c r="B97" s="14" t="s">
        <v>70</v>
      </c>
      <c r="C97" s="15">
        <v>19</v>
      </c>
      <c r="D97" s="16" t="s">
        <v>44</v>
      </c>
      <c r="E97" s="14" t="s">
        <v>49</v>
      </c>
      <c r="F97" s="14" t="s">
        <v>42</v>
      </c>
      <c r="G97" s="17">
        <v>0</v>
      </c>
      <c r="H97" s="1">
        <v>0</v>
      </c>
      <c r="I97" s="14">
        <v>2</v>
      </c>
      <c r="J97" s="18">
        <v>1.3888888888888889E-3</v>
      </c>
      <c r="K97" s="14"/>
      <c r="L97" s="14"/>
      <c r="M97" s="14" t="s">
        <v>51</v>
      </c>
      <c r="N97" s="14" t="s">
        <v>66</v>
      </c>
      <c r="O97" s="14" t="s">
        <v>67</v>
      </c>
    </row>
    <row r="98" spans="2:15" ht="21" customHeight="1" x14ac:dyDescent="0.25">
      <c r="B98" s="22" t="s">
        <v>70</v>
      </c>
      <c r="C98" s="23">
        <v>18</v>
      </c>
      <c r="D98" s="24" t="s">
        <v>69</v>
      </c>
      <c r="E98" s="22" t="s">
        <v>16</v>
      </c>
      <c r="F98" s="22" t="s">
        <v>42</v>
      </c>
      <c r="G98" s="25">
        <v>0</v>
      </c>
      <c r="H98" s="26">
        <v>0</v>
      </c>
      <c r="I98" s="22">
        <v>1</v>
      </c>
      <c r="J98" s="27">
        <v>1.3888888888888889E-3</v>
      </c>
      <c r="K98" s="22"/>
      <c r="L98" s="22"/>
      <c r="M98" s="22" t="s">
        <v>30</v>
      </c>
      <c r="N98" s="22" t="s">
        <v>66</v>
      </c>
      <c r="O98" s="22" t="s">
        <v>36</v>
      </c>
    </row>
    <row r="99" spans="2:15" ht="21" customHeight="1" x14ac:dyDescent="0.25">
      <c r="B99" s="14" t="s">
        <v>70</v>
      </c>
      <c r="C99" s="15">
        <v>29</v>
      </c>
      <c r="D99" s="16" t="s">
        <v>69</v>
      </c>
      <c r="E99" s="14" t="s">
        <v>49</v>
      </c>
      <c r="F99" s="14" t="s">
        <v>17</v>
      </c>
      <c r="G99" s="17">
        <v>0</v>
      </c>
      <c r="H99" s="1">
        <v>0</v>
      </c>
      <c r="I99" s="14">
        <v>1</v>
      </c>
      <c r="J99" s="18">
        <v>1.3888888888888889E-3</v>
      </c>
      <c r="K99" s="14"/>
      <c r="L99" s="14"/>
      <c r="M99" s="14" t="s">
        <v>30</v>
      </c>
      <c r="N99" s="14" t="s">
        <v>78</v>
      </c>
      <c r="O99" s="14" t="s">
        <v>62</v>
      </c>
    </row>
    <row r="100" spans="2:15" ht="21" customHeight="1" x14ac:dyDescent="0.25">
      <c r="B100" s="22" t="s">
        <v>70</v>
      </c>
      <c r="C100" s="23">
        <v>1</v>
      </c>
      <c r="D100" s="24" t="s">
        <v>69</v>
      </c>
      <c r="E100" s="22" t="s">
        <v>49</v>
      </c>
      <c r="F100" s="22" t="s">
        <v>23</v>
      </c>
      <c r="G100" s="25">
        <v>0</v>
      </c>
      <c r="H100" s="26">
        <v>0</v>
      </c>
      <c r="I100" s="22">
        <v>2</v>
      </c>
      <c r="J100" s="27">
        <v>1.3888888888888889E-3</v>
      </c>
      <c r="K100" s="22"/>
      <c r="L100" s="22"/>
      <c r="M100" s="22" t="s">
        <v>43</v>
      </c>
      <c r="N100" s="22" t="s">
        <v>78</v>
      </c>
      <c r="O100" s="22" t="s">
        <v>21</v>
      </c>
    </row>
    <row r="101" spans="2:15" ht="21" customHeight="1" x14ac:dyDescent="0.25">
      <c r="B101" s="14" t="s">
        <v>70</v>
      </c>
      <c r="C101" s="15">
        <v>30</v>
      </c>
      <c r="D101" s="16" t="s">
        <v>69</v>
      </c>
      <c r="E101" s="14" t="s">
        <v>28</v>
      </c>
      <c r="F101" s="14" t="s">
        <v>23</v>
      </c>
      <c r="G101" s="17">
        <v>0</v>
      </c>
      <c r="H101" s="1">
        <v>0</v>
      </c>
      <c r="I101" s="14">
        <v>1</v>
      </c>
      <c r="J101" s="18">
        <v>1.3888888888888889E-3</v>
      </c>
      <c r="K101" s="14"/>
      <c r="L101" s="14"/>
      <c r="M101" s="14" t="s">
        <v>48</v>
      </c>
      <c r="N101" s="14" t="s">
        <v>77</v>
      </c>
      <c r="O101" s="14" t="s">
        <v>54</v>
      </c>
    </row>
    <row r="102" spans="2:15" ht="21" customHeight="1" x14ac:dyDescent="0.25">
      <c r="B102" s="22" t="s">
        <v>70</v>
      </c>
      <c r="C102" s="23">
        <v>3</v>
      </c>
      <c r="D102" s="24" t="s">
        <v>60</v>
      </c>
      <c r="E102" s="22" t="s">
        <v>28</v>
      </c>
      <c r="F102" s="22" t="s">
        <v>23</v>
      </c>
      <c r="G102" s="25">
        <v>0</v>
      </c>
      <c r="H102" s="26">
        <v>0</v>
      </c>
      <c r="I102" s="22">
        <v>2</v>
      </c>
      <c r="J102" s="27">
        <v>1.3888888888888889E-3</v>
      </c>
      <c r="K102" s="22"/>
      <c r="L102" s="22"/>
      <c r="M102" s="22" t="s">
        <v>48</v>
      </c>
      <c r="N102" s="22" t="s">
        <v>76</v>
      </c>
      <c r="O102" s="22" t="s">
        <v>26</v>
      </c>
    </row>
    <row r="103" spans="2:15" ht="21" customHeight="1" x14ac:dyDescent="0.25">
      <c r="B103" s="14" t="s">
        <v>14</v>
      </c>
      <c r="C103" s="15">
        <v>11</v>
      </c>
      <c r="D103" s="16" t="s">
        <v>55</v>
      </c>
      <c r="E103" s="14" t="s">
        <v>49</v>
      </c>
      <c r="F103" s="14" t="s">
        <v>17</v>
      </c>
      <c r="G103" s="17">
        <v>4</v>
      </c>
      <c r="H103" s="1">
        <v>20000000</v>
      </c>
      <c r="I103" s="14">
        <v>2</v>
      </c>
      <c r="J103" s="18">
        <v>1.3888888888888889E-3</v>
      </c>
      <c r="K103" s="14" t="s">
        <v>61</v>
      </c>
      <c r="L103" s="14" t="s">
        <v>35</v>
      </c>
      <c r="M103" s="14" t="s">
        <v>30</v>
      </c>
      <c r="N103" s="14" t="s">
        <v>66</v>
      </c>
      <c r="O103" s="14" t="s">
        <v>67</v>
      </c>
    </row>
    <row r="104" spans="2:15" ht="21" customHeight="1" x14ac:dyDescent="0.25">
      <c r="B104" s="22" t="s">
        <v>14</v>
      </c>
      <c r="C104" s="23">
        <v>14</v>
      </c>
      <c r="D104" s="24" t="s">
        <v>55</v>
      </c>
      <c r="E104" s="22" t="s">
        <v>49</v>
      </c>
      <c r="F104" s="22" t="s">
        <v>17</v>
      </c>
      <c r="G104" s="25">
        <v>3</v>
      </c>
      <c r="H104" s="26">
        <v>15000000</v>
      </c>
      <c r="I104" s="22">
        <v>2</v>
      </c>
      <c r="J104" s="27">
        <v>1.3888888888888889E-3</v>
      </c>
      <c r="K104" s="22" t="s">
        <v>18</v>
      </c>
      <c r="L104" s="22" t="s">
        <v>56</v>
      </c>
      <c r="M104" s="22" t="s">
        <v>30</v>
      </c>
      <c r="N104" s="22" t="s">
        <v>76</v>
      </c>
      <c r="O104" s="22" t="s">
        <v>52</v>
      </c>
    </row>
    <row r="105" spans="2:15" ht="21" customHeight="1" x14ac:dyDescent="0.25">
      <c r="B105" s="14" t="s">
        <v>14</v>
      </c>
      <c r="C105" s="15">
        <v>11</v>
      </c>
      <c r="D105" s="16" t="s">
        <v>57</v>
      </c>
      <c r="E105" s="14" t="s">
        <v>49</v>
      </c>
      <c r="F105" s="14" t="s">
        <v>42</v>
      </c>
      <c r="G105" s="17">
        <v>2</v>
      </c>
      <c r="H105" s="1">
        <v>10000000</v>
      </c>
      <c r="I105" s="14">
        <v>1</v>
      </c>
      <c r="J105" s="18">
        <v>1.3888888888888889E-3</v>
      </c>
      <c r="K105" s="14" t="s">
        <v>18</v>
      </c>
      <c r="L105" s="14" t="s">
        <v>39</v>
      </c>
      <c r="M105" s="14" t="s">
        <v>33</v>
      </c>
      <c r="N105" s="14" t="s">
        <v>78</v>
      </c>
      <c r="O105" s="14" t="s">
        <v>63</v>
      </c>
    </row>
    <row r="106" spans="2:15" ht="21" customHeight="1" x14ac:dyDescent="0.25">
      <c r="B106" s="22" t="s">
        <v>14</v>
      </c>
      <c r="C106" s="23">
        <v>1</v>
      </c>
      <c r="D106" s="24" t="s">
        <v>15</v>
      </c>
      <c r="E106" s="22" t="s">
        <v>28</v>
      </c>
      <c r="F106" s="22" t="s">
        <v>42</v>
      </c>
      <c r="G106" s="25">
        <v>5</v>
      </c>
      <c r="H106" s="26">
        <v>25000000</v>
      </c>
      <c r="I106" s="22">
        <v>1</v>
      </c>
      <c r="J106" s="27">
        <v>1.3888888888888889E-3</v>
      </c>
      <c r="K106" s="22" t="s">
        <v>18</v>
      </c>
      <c r="L106" s="22" t="s">
        <v>39</v>
      </c>
      <c r="M106" s="22" t="s">
        <v>40</v>
      </c>
      <c r="N106" s="22" t="s">
        <v>78</v>
      </c>
      <c r="O106" s="22" t="s">
        <v>41</v>
      </c>
    </row>
    <row r="107" spans="2:15" ht="21" customHeight="1" x14ac:dyDescent="0.25">
      <c r="B107" s="14" t="s">
        <v>14</v>
      </c>
      <c r="C107" s="15">
        <v>1</v>
      </c>
      <c r="D107" s="16" t="s">
        <v>72</v>
      </c>
      <c r="E107" s="14" t="s">
        <v>73</v>
      </c>
      <c r="F107" s="14" t="s">
        <v>23</v>
      </c>
      <c r="G107" s="17">
        <v>2</v>
      </c>
      <c r="H107" s="1">
        <v>12000000</v>
      </c>
      <c r="I107" s="14">
        <v>5</v>
      </c>
      <c r="J107" s="18">
        <v>1.3888888888888889E-3</v>
      </c>
      <c r="K107" s="14" t="s">
        <v>18</v>
      </c>
      <c r="L107" s="14" t="s">
        <v>56</v>
      </c>
      <c r="M107" s="14" t="s">
        <v>48</v>
      </c>
      <c r="N107" s="14" t="s">
        <v>77</v>
      </c>
      <c r="O107" s="14" t="s">
        <v>54</v>
      </c>
    </row>
    <row r="108" spans="2:15" ht="21" customHeight="1" x14ac:dyDescent="0.25">
      <c r="B108" s="22" t="s">
        <v>14</v>
      </c>
      <c r="C108" s="23">
        <v>30</v>
      </c>
      <c r="D108" s="24" t="s">
        <v>27</v>
      </c>
      <c r="E108" s="22" t="s">
        <v>16</v>
      </c>
      <c r="F108" s="22" t="s">
        <v>42</v>
      </c>
      <c r="G108" s="25">
        <v>2</v>
      </c>
      <c r="H108" s="26">
        <v>12000000</v>
      </c>
      <c r="I108" s="22">
        <v>1</v>
      </c>
      <c r="J108" s="27">
        <v>1.3888888888888889E-3</v>
      </c>
      <c r="K108" s="22" t="s">
        <v>18</v>
      </c>
      <c r="L108" s="22" t="s">
        <v>19</v>
      </c>
      <c r="M108" s="22" t="s">
        <v>30</v>
      </c>
      <c r="N108" s="22" t="s">
        <v>66</v>
      </c>
      <c r="O108" s="22" t="s">
        <v>67</v>
      </c>
    </row>
    <row r="109" spans="2:15" ht="21" customHeight="1" x14ac:dyDescent="0.25">
      <c r="B109" s="14" t="s">
        <v>14</v>
      </c>
      <c r="C109" s="15">
        <v>13</v>
      </c>
      <c r="D109" s="16" t="s">
        <v>27</v>
      </c>
      <c r="E109" s="14" t="s">
        <v>38</v>
      </c>
      <c r="F109" s="14" t="s">
        <v>42</v>
      </c>
      <c r="G109" s="17">
        <v>3</v>
      </c>
      <c r="H109" s="1">
        <v>12000000</v>
      </c>
      <c r="I109" s="14">
        <v>1</v>
      </c>
      <c r="J109" s="18">
        <v>1.3888888888888889E-3</v>
      </c>
      <c r="K109" s="14" t="s">
        <v>18</v>
      </c>
      <c r="L109" s="14" t="s">
        <v>47</v>
      </c>
      <c r="M109" s="14" t="s">
        <v>48</v>
      </c>
      <c r="N109" s="14" t="s">
        <v>78</v>
      </c>
      <c r="O109" s="14" t="s">
        <v>62</v>
      </c>
    </row>
    <row r="110" spans="2:15" ht="21" customHeight="1" x14ac:dyDescent="0.25">
      <c r="B110" s="22" t="s">
        <v>14</v>
      </c>
      <c r="C110" s="23">
        <v>1</v>
      </c>
      <c r="D110" s="24" t="s">
        <v>27</v>
      </c>
      <c r="E110" s="22" t="s">
        <v>16</v>
      </c>
      <c r="F110" s="22" t="s">
        <v>42</v>
      </c>
      <c r="G110" s="25">
        <v>1</v>
      </c>
      <c r="H110" s="26">
        <v>7000000</v>
      </c>
      <c r="I110" s="22">
        <v>4</v>
      </c>
      <c r="J110" s="27">
        <v>1.3888888888888889E-3</v>
      </c>
      <c r="K110" s="22" t="s">
        <v>18</v>
      </c>
      <c r="L110" s="22" t="s">
        <v>35</v>
      </c>
      <c r="M110" s="22" t="s">
        <v>51</v>
      </c>
      <c r="N110" s="22" t="s">
        <v>78</v>
      </c>
      <c r="O110" s="22" t="s">
        <v>62</v>
      </c>
    </row>
    <row r="111" spans="2:15" ht="21" customHeight="1" x14ac:dyDescent="0.25">
      <c r="B111" s="14" t="s">
        <v>14</v>
      </c>
      <c r="C111" s="15">
        <v>21</v>
      </c>
      <c r="D111" s="16" t="s">
        <v>37</v>
      </c>
      <c r="E111" s="14" t="s">
        <v>32</v>
      </c>
      <c r="F111" s="14" t="s">
        <v>42</v>
      </c>
      <c r="G111" s="17">
        <v>1</v>
      </c>
      <c r="H111" s="1">
        <v>19000000</v>
      </c>
      <c r="I111" s="14">
        <v>1</v>
      </c>
      <c r="J111" s="18">
        <v>1.3888888888888889E-3</v>
      </c>
      <c r="K111" s="14" t="s">
        <v>46</v>
      </c>
      <c r="L111" s="14" t="s">
        <v>39</v>
      </c>
      <c r="M111" s="14" t="s">
        <v>30</v>
      </c>
      <c r="N111" s="14" t="s">
        <v>78</v>
      </c>
      <c r="O111" s="14" t="s">
        <v>63</v>
      </c>
    </row>
    <row r="112" spans="2:15" ht="21" customHeight="1" x14ac:dyDescent="0.25">
      <c r="B112" s="22" t="s">
        <v>14</v>
      </c>
      <c r="C112" s="23">
        <v>3</v>
      </c>
      <c r="D112" s="24" t="s">
        <v>37</v>
      </c>
      <c r="E112" s="22" t="s">
        <v>32</v>
      </c>
      <c r="F112" s="22" t="s">
        <v>42</v>
      </c>
      <c r="G112" s="25">
        <v>2</v>
      </c>
      <c r="H112" s="26">
        <v>38000000</v>
      </c>
      <c r="I112" s="22">
        <v>2</v>
      </c>
      <c r="J112" s="27">
        <v>1.3888888888888889E-3</v>
      </c>
      <c r="K112" s="22" t="s">
        <v>46</v>
      </c>
      <c r="L112" s="22" t="s">
        <v>19</v>
      </c>
      <c r="M112" s="22" t="s">
        <v>51</v>
      </c>
      <c r="N112" s="22" t="s">
        <v>76</v>
      </c>
      <c r="O112" s="22" t="s">
        <v>31</v>
      </c>
    </row>
    <row r="113" spans="2:15" ht="21" customHeight="1" x14ac:dyDescent="0.25">
      <c r="B113" s="14" t="s">
        <v>14</v>
      </c>
      <c r="C113" s="15">
        <v>8</v>
      </c>
      <c r="D113" s="16" t="s">
        <v>37</v>
      </c>
      <c r="E113" s="14" t="s">
        <v>49</v>
      </c>
      <c r="F113" s="14" t="s">
        <v>42</v>
      </c>
      <c r="G113" s="17">
        <v>4</v>
      </c>
      <c r="H113" s="1">
        <v>20000000</v>
      </c>
      <c r="I113" s="14">
        <v>2</v>
      </c>
      <c r="J113" s="18">
        <v>1.3888888888888889E-3</v>
      </c>
      <c r="K113" s="14" t="s">
        <v>61</v>
      </c>
      <c r="L113" s="14" t="s">
        <v>39</v>
      </c>
      <c r="M113" s="14" t="s">
        <v>30</v>
      </c>
      <c r="N113" s="14" t="s">
        <v>76</v>
      </c>
      <c r="O113" s="14" t="s">
        <v>26</v>
      </c>
    </row>
    <row r="114" spans="2:15" ht="21" customHeight="1" x14ac:dyDescent="0.25">
      <c r="B114" s="22" t="s">
        <v>14</v>
      </c>
      <c r="C114" s="23">
        <v>14</v>
      </c>
      <c r="D114" s="24" t="s">
        <v>37</v>
      </c>
      <c r="E114" s="22" t="s">
        <v>16</v>
      </c>
      <c r="F114" s="22" t="s">
        <v>23</v>
      </c>
      <c r="G114" s="25">
        <v>1</v>
      </c>
      <c r="H114" s="26">
        <v>7000000</v>
      </c>
      <c r="I114" s="22">
        <v>5</v>
      </c>
      <c r="J114" s="27">
        <v>1.3888888888888889E-3</v>
      </c>
      <c r="K114" s="22" t="s">
        <v>18</v>
      </c>
      <c r="L114" s="22" t="s">
        <v>35</v>
      </c>
      <c r="M114" s="22" t="s">
        <v>43</v>
      </c>
      <c r="N114" s="22" t="s">
        <v>66</v>
      </c>
      <c r="O114" s="22" t="s">
        <v>67</v>
      </c>
    </row>
    <row r="115" spans="2:15" ht="21" customHeight="1" x14ac:dyDescent="0.25">
      <c r="B115" s="14" t="s">
        <v>14</v>
      </c>
      <c r="C115" s="15">
        <v>31</v>
      </c>
      <c r="D115" s="16" t="s">
        <v>37</v>
      </c>
      <c r="E115" s="14" t="s">
        <v>28</v>
      </c>
      <c r="F115" s="14" t="s">
        <v>23</v>
      </c>
      <c r="G115" s="17">
        <v>3</v>
      </c>
      <c r="H115" s="1">
        <v>15000000</v>
      </c>
      <c r="I115" s="14">
        <v>3</v>
      </c>
      <c r="J115" s="18">
        <v>1.3888888888888889E-3</v>
      </c>
      <c r="K115" s="14" t="s">
        <v>18</v>
      </c>
      <c r="L115" s="14" t="s">
        <v>29</v>
      </c>
      <c r="M115" s="14" t="s">
        <v>25</v>
      </c>
      <c r="N115" s="14" t="s">
        <v>77</v>
      </c>
      <c r="O115" s="14" t="s">
        <v>65</v>
      </c>
    </row>
    <row r="116" spans="2:15" ht="21" customHeight="1" x14ac:dyDescent="0.25">
      <c r="B116" s="22" t="s">
        <v>14</v>
      </c>
      <c r="C116" s="23">
        <v>20</v>
      </c>
      <c r="D116" s="24" t="s">
        <v>37</v>
      </c>
      <c r="E116" s="22" t="s">
        <v>32</v>
      </c>
      <c r="F116" s="22" t="s">
        <v>45</v>
      </c>
      <c r="G116" s="25">
        <v>3</v>
      </c>
      <c r="H116" s="26">
        <v>15000000</v>
      </c>
      <c r="I116" s="22">
        <v>1</v>
      </c>
      <c r="J116" s="27">
        <v>1.3888888888888889E-3</v>
      </c>
      <c r="K116" s="22" t="s">
        <v>18</v>
      </c>
      <c r="L116" s="22" t="s">
        <v>64</v>
      </c>
      <c r="M116" s="22" t="s">
        <v>48</v>
      </c>
      <c r="N116" s="22" t="s">
        <v>77</v>
      </c>
      <c r="O116" s="22" t="s">
        <v>54</v>
      </c>
    </row>
    <row r="117" spans="2:15" ht="21" customHeight="1" x14ac:dyDescent="0.25">
      <c r="B117" s="14" t="s">
        <v>14</v>
      </c>
      <c r="C117" s="15">
        <v>25</v>
      </c>
      <c r="D117" s="16" t="s">
        <v>44</v>
      </c>
      <c r="E117" s="14" t="s">
        <v>16</v>
      </c>
      <c r="F117" s="14" t="s">
        <v>23</v>
      </c>
      <c r="G117" s="17">
        <v>2</v>
      </c>
      <c r="H117" s="1">
        <v>38000000</v>
      </c>
      <c r="I117" s="14">
        <v>1</v>
      </c>
      <c r="J117" s="18">
        <v>1.3888888888888889E-3</v>
      </c>
      <c r="K117" s="14" t="s">
        <v>46</v>
      </c>
      <c r="L117" s="14" t="s">
        <v>47</v>
      </c>
      <c r="M117" s="14" t="s">
        <v>30</v>
      </c>
      <c r="N117" s="14" t="s">
        <v>78</v>
      </c>
      <c r="O117" s="14" t="s">
        <v>53</v>
      </c>
    </row>
    <row r="118" spans="2:15" ht="21" customHeight="1" x14ac:dyDescent="0.25">
      <c r="B118" s="22" t="s">
        <v>14</v>
      </c>
      <c r="C118" s="23">
        <v>5</v>
      </c>
      <c r="D118" s="24" t="s">
        <v>44</v>
      </c>
      <c r="E118" s="22" t="s">
        <v>32</v>
      </c>
      <c r="F118" s="22" t="s">
        <v>45</v>
      </c>
      <c r="G118" s="25">
        <v>3</v>
      </c>
      <c r="H118" s="26">
        <v>12000000</v>
      </c>
      <c r="I118" s="22">
        <v>2</v>
      </c>
      <c r="J118" s="27">
        <v>1.3888888888888889E-3</v>
      </c>
      <c r="K118" s="22" t="s">
        <v>18</v>
      </c>
      <c r="L118" s="22" t="s">
        <v>24</v>
      </c>
      <c r="M118" s="22" t="s">
        <v>43</v>
      </c>
      <c r="N118" s="22" t="s">
        <v>76</v>
      </c>
      <c r="O118" s="22" t="s">
        <v>52</v>
      </c>
    </row>
    <row r="119" spans="2:15" ht="21" customHeight="1" x14ac:dyDescent="0.25">
      <c r="B119" s="14" t="s">
        <v>14</v>
      </c>
      <c r="C119" s="15">
        <v>16</v>
      </c>
      <c r="D119" s="16" t="s">
        <v>44</v>
      </c>
      <c r="E119" s="14" t="s">
        <v>28</v>
      </c>
      <c r="F119" s="14" t="s">
        <v>42</v>
      </c>
      <c r="G119" s="17">
        <v>2</v>
      </c>
      <c r="H119" s="1">
        <v>12000000</v>
      </c>
      <c r="I119" s="14">
        <v>3</v>
      </c>
      <c r="J119" s="18">
        <v>1.3888888888888889E-3</v>
      </c>
      <c r="K119" s="14" t="s">
        <v>18</v>
      </c>
      <c r="L119" s="14" t="s">
        <v>19</v>
      </c>
      <c r="M119" s="14" t="s">
        <v>51</v>
      </c>
      <c r="N119" s="14" t="s">
        <v>76</v>
      </c>
      <c r="O119" s="14" t="s">
        <v>26</v>
      </c>
    </row>
    <row r="120" spans="2:15" ht="21" customHeight="1" x14ac:dyDescent="0.25">
      <c r="B120" s="22" t="s">
        <v>14</v>
      </c>
      <c r="C120" s="23">
        <v>26</v>
      </c>
      <c r="D120" s="24" t="s">
        <v>69</v>
      </c>
      <c r="E120" s="22" t="s">
        <v>38</v>
      </c>
      <c r="F120" s="22" t="s">
        <v>23</v>
      </c>
      <c r="G120" s="25">
        <v>5</v>
      </c>
      <c r="H120" s="26">
        <v>25000000</v>
      </c>
      <c r="I120" s="22">
        <v>5</v>
      </c>
      <c r="J120" s="27">
        <v>1.3888888888888889E-3</v>
      </c>
      <c r="K120" s="22" t="s">
        <v>18</v>
      </c>
      <c r="L120" s="22" t="s">
        <v>64</v>
      </c>
      <c r="M120" s="22" t="s">
        <v>40</v>
      </c>
      <c r="N120" s="22" t="s">
        <v>77</v>
      </c>
      <c r="O120" s="22" t="s">
        <v>54</v>
      </c>
    </row>
    <row r="121" spans="2:15" ht="21" customHeight="1" x14ac:dyDescent="0.25">
      <c r="B121" s="14" t="s">
        <v>14</v>
      </c>
      <c r="C121" s="15">
        <v>11</v>
      </c>
      <c r="D121" s="16" t="s">
        <v>55</v>
      </c>
      <c r="E121" s="14" t="s">
        <v>49</v>
      </c>
      <c r="F121" s="14" t="s">
        <v>17</v>
      </c>
      <c r="G121" s="17">
        <v>4</v>
      </c>
      <c r="H121" s="1">
        <v>20000000</v>
      </c>
      <c r="I121" s="14">
        <v>2</v>
      </c>
      <c r="J121" s="18">
        <v>1.3888888888888889E-3</v>
      </c>
      <c r="K121" s="14" t="s">
        <v>61</v>
      </c>
      <c r="L121" s="14" t="s">
        <v>35</v>
      </c>
      <c r="M121" s="14" t="s">
        <v>30</v>
      </c>
      <c r="N121" s="14" t="s">
        <v>66</v>
      </c>
      <c r="O121" s="14" t="s">
        <v>67</v>
      </c>
    </row>
    <row r="122" spans="2:15" ht="21" customHeight="1" x14ac:dyDescent="0.25">
      <c r="B122" s="22" t="s">
        <v>14</v>
      </c>
      <c r="C122" s="23">
        <v>14</v>
      </c>
      <c r="D122" s="24" t="s">
        <v>55</v>
      </c>
      <c r="E122" s="22" t="s">
        <v>49</v>
      </c>
      <c r="F122" s="22" t="s">
        <v>17</v>
      </c>
      <c r="G122" s="25">
        <v>3</v>
      </c>
      <c r="H122" s="26">
        <v>15000000</v>
      </c>
      <c r="I122" s="22">
        <v>2</v>
      </c>
      <c r="J122" s="27">
        <v>1.3888888888888889E-3</v>
      </c>
      <c r="K122" s="22" t="s">
        <v>18</v>
      </c>
      <c r="L122" s="22" t="s">
        <v>56</v>
      </c>
      <c r="M122" s="22" t="s">
        <v>30</v>
      </c>
      <c r="N122" s="22" t="s">
        <v>76</v>
      </c>
      <c r="O122" s="22" t="s">
        <v>52</v>
      </c>
    </row>
    <row r="123" spans="2:15" ht="21" customHeight="1" x14ac:dyDescent="0.25">
      <c r="B123" s="14" t="s">
        <v>14</v>
      </c>
      <c r="C123" s="15">
        <v>11</v>
      </c>
      <c r="D123" s="16" t="s">
        <v>57</v>
      </c>
      <c r="E123" s="14" t="s">
        <v>49</v>
      </c>
      <c r="F123" s="14" t="s">
        <v>42</v>
      </c>
      <c r="G123" s="17">
        <v>2</v>
      </c>
      <c r="H123" s="1">
        <v>10000000</v>
      </c>
      <c r="I123" s="14">
        <v>1</v>
      </c>
      <c r="J123" s="18">
        <v>1.3888888888888889E-3</v>
      </c>
      <c r="K123" s="14" t="s">
        <v>18</v>
      </c>
      <c r="L123" s="14" t="s">
        <v>39</v>
      </c>
      <c r="M123" s="14" t="s">
        <v>33</v>
      </c>
      <c r="N123" s="14" t="s">
        <v>78</v>
      </c>
      <c r="O123" s="14" t="s">
        <v>63</v>
      </c>
    </row>
    <row r="124" spans="2:15" ht="21" customHeight="1" x14ac:dyDescent="0.25">
      <c r="B124" s="22" t="s">
        <v>14</v>
      </c>
      <c r="C124" s="23">
        <v>1</v>
      </c>
      <c r="D124" s="24" t="s">
        <v>15</v>
      </c>
      <c r="E124" s="22" t="s">
        <v>28</v>
      </c>
      <c r="F124" s="22" t="s">
        <v>42</v>
      </c>
      <c r="G124" s="25">
        <v>5</v>
      </c>
      <c r="H124" s="26">
        <v>25000000</v>
      </c>
      <c r="I124" s="22">
        <v>1</v>
      </c>
      <c r="J124" s="27">
        <v>1.3888888888888889E-3</v>
      </c>
      <c r="K124" s="22" t="s">
        <v>18</v>
      </c>
      <c r="L124" s="22" t="s">
        <v>39</v>
      </c>
      <c r="M124" s="22" t="s">
        <v>40</v>
      </c>
      <c r="N124" s="22" t="s">
        <v>78</v>
      </c>
      <c r="O124" s="22" t="s">
        <v>41</v>
      </c>
    </row>
    <row r="125" spans="2:15" ht="21" customHeight="1" x14ac:dyDescent="0.25">
      <c r="B125" s="14" t="s">
        <v>14</v>
      </c>
      <c r="C125" s="15">
        <v>1</v>
      </c>
      <c r="D125" s="16" t="s">
        <v>72</v>
      </c>
      <c r="E125" s="14" t="s">
        <v>73</v>
      </c>
      <c r="F125" s="14" t="s">
        <v>23</v>
      </c>
      <c r="G125" s="17">
        <v>2</v>
      </c>
      <c r="H125" s="1">
        <v>12000000</v>
      </c>
      <c r="I125" s="14">
        <v>5</v>
      </c>
      <c r="J125" s="18">
        <v>1.3888888888888889E-3</v>
      </c>
      <c r="K125" s="14" t="s">
        <v>18</v>
      </c>
      <c r="L125" s="14" t="s">
        <v>56</v>
      </c>
      <c r="M125" s="14" t="s">
        <v>48</v>
      </c>
      <c r="N125" s="14" t="s">
        <v>77</v>
      </c>
      <c r="O125" s="14" t="s">
        <v>54</v>
      </c>
    </row>
    <row r="126" spans="2:15" ht="21" customHeight="1" x14ac:dyDescent="0.25">
      <c r="B126" s="22" t="s">
        <v>70</v>
      </c>
      <c r="C126" s="23">
        <v>13</v>
      </c>
      <c r="D126" s="24" t="s">
        <v>60</v>
      </c>
      <c r="E126" s="22" t="s">
        <v>16</v>
      </c>
      <c r="F126" s="22" t="s">
        <v>68</v>
      </c>
      <c r="G126" s="25">
        <v>0</v>
      </c>
      <c r="H126" s="26">
        <v>0</v>
      </c>
      <c r="I126" s="22">
        <v>3</v>
      </c>
      <c r="J126" s="27">
        <v>1.3888888888888889E-3</v>
      </c>
      <c r="K126" s="22"/>
      <c r="L126" s="22"/>
      <c r="M126" s="22" t="s">
        <v>25</v>
      </c>
      <c r="N126" s="22" t="s">
        <v>76</v>
      </c>
      <c r="O126" s="22" t="s">
        <v>26</v>
      </c>
    </row>
    <row r="127" spans="2:15" ht="21" customHeight="1" x14ac:dyDescent="0.25">
      <c r="B127" s="14" t="s">
        <v>70</v>
      </c>
      <c r="C127" s="15">
        <v>15</v>
      </c>
      <c r="D127" s="16" t="s">
        <v>27</v>
      </c>
      <c r="E127" s="14" t="s">
        <v>38</v>
      </c>
      <c r="F127" s="14" t="s">
        <v>23</v>
      </c>
      <c r="G127" s="17">
        <v>0</v>
      </c>
      <c r="H127" s="1">
        <v>0</v>
      </c>
      <c r="I127" s="14">
        <v>4</v>
      </c>
      <c r="J127" s="18">
        <v>1.3888888888888889E-3</v>
      </c>
      <c r="K127" s="14"/>
      <c r="L127" s="14"/>
      <c r="M127" s="14" t="s">
        <v>20</v>
      </c>
      <c r="N127" s="14" t="s">
        <v>78</v>
      </c>
      <c r="O127" s="14" t="s">
        <v>66</v>
      </c>
    </row>
    <row r="128" spans="2:15" ht="21" customHeight="1" x14ac:dyDescent="0.25">
      <c r="B128" s="22" t="s">
        <v>70</v>
      </c>
      <c r="C128" s="23">
        <v>28</v>
      </c>
      <c r="D128" s="24" t="s">
        <v>37</v>
      </c>
      <c r="E128" s="22" t="s">
        <v>32</v>
      </c>
      <c r="F128" s="22" t="s">
        <v>23</v>
      </c>
      <c r="G128" s="25">
        <v>0</v>
      </c>
      <c r="H128" s="26">
        <v>0</v>
      </c>
      <c r="I128" s="22">
        <v>3</v>
      </c>
      <c r="J128" s="27">
        <v>1.3888888888888889E-3</v>
      </c>
      <c r="K128" s="22"/>
      <c r="L128" s="22"/>
      <c r="M128" s="22" t="s">
        <v>33</v>
      </c>
      <c r="N128" s="22" t="s">
        <v>76</v>
      </c>
      <c r="O128" s="22" t="s">
        <v>31</v>
      </c>
    </row>
    <row r="129" spans="2:15" ht="21" customHeight="1" x14ac:dyDescent="0.25">
      <c r="B129" s="14" t="s">
        <v>70</v>
      </c>
      <c r="C129" s="15">
        <v>20</v>
      </c>
      <c r="D129" s="16" t="s">
        <v>37</v>
      </c>
      <c r="E129" s="14" t="s">
        <v>16</v>
      </c>
      <c r="F129" s="14" t="s">
        <v>42</v>
      </c>
      <c r="G129" s="17">
        <v>0</v>
      </c>
      <c r="H129" s="1">
        <v>0</v>
      </c>
      <c r="I129" s="14">
        <v>2</v>
      </c>
      <c r="J129" s="18">
        <v>1.3888888888888889E-3</v>
      </c>
      <c r="K129" s="14"/>
      <c r="L129" s="14"/>
      <c r="M129" s="14" t="s">
        <v>20</v>
      </c>
      <c r="N129" s="14" t="s">
        <v>78</v>
      </c>
      <c r="O129" s="14" t="s">
        <v>62</v>
      </c>
    </row>
    <row r="130" spans="2:15" ht="21" customHeight="1" x14ac:dyDescent="0.25">
      <c r="B130" s="22" t="s">
        <v>70</v>
      </c>
      <c r="C130" s="23">
        <v>14</v>
      </c>
      <c r="D130" s="24" t="s">
        <v>37</v>
      </c>
      <c r="E130" s="22" t="s">
        <v>16</v>
      </c>
      <c r="F130" s="22" t="s">
        <v>42</v>
      </c>
      <c r="G130" s="25">
        <v>0</v>
      </c>
      <c r="H130" s="26">
        <v>0</v>
      </c>
      <c r="I130" s="22">
        <v>1</v>
      </c>
      <c r="J130" s="27">
        <v>1.3888888888888889E-3</v>
      </c>
      <c r="K130" s="22"/>
      <c r="L130" s="22"/>
      <c r="M130" s="22" t="s">
        <v>48</v>
      </c>
      <c r="N130" s="22" t="s">
        <v>66</v>
      </c>
      <c r="O130" s="22" t="s">
        <v>67</v>
      </c>
    </row>
    <row r="131" spans="2:15" ht="21" customHeight="1" x14ac:dyDescent="0.25">
      <c r="B131" s="14" t="s">
        <v>70</v>
      </c>
      <c r="C131" s="15">
        <v>13</v>
      </c>
      <c r="D131" s="16" t="s">
        <v>44</v>
      </c>
      <c r="E131" s="14" t="s">
        <v>16</v>
      </c>
      <c r="F131" s="14" t="s">
        <v>23</v>
      </c>
      <c r="G131" s="17">
        <v>0</v>
      </c>
      <c r="H131" s="1">
        <v>0</v>
      </c>
      <c r="I131" s="14">
        <v>1</v>
      </c>
      <c r="J131" s="18">
        <v>1.3888888888888889E-3</v>
      </c>
      <c r="K131" s="14"/>
      <c r="L131" s="14"/>
      <c r="M131" s="14" t="s">
        <v>33</v>
      </c>
      <c r="N131" s="14" t="s">
        <v>78</v>
      </c>
      <c r="O131" s="14" t="s">
        <v>41</v>
      </c>
    </row>
    <row r="132" spans="2:15" ht="21" customHeight="1" x14ac:dyDescent="0.25">
      <c r="B132" s="22" t="s">
        <v>70</v>
      </c>
      <c r="C132" s="23">
        <v>15</v>
      </c>
      <c r="D132" s="24" t="s">
        <v>44</v>
      </c>
      <c r="E132" s="22" t="s">
        <v>49</v>
      </c>
      <c r="F132" s="22" t="s">
        <v>23</v>
      </c>
      <c r="G132" s="25">
        <v>0</v>
      </c>
      <c r="H132" s="26">
        <v>0</v>
      </c>
      <c r="I132" s="22">
        <v>4</v>
      </c>
      <c r="J132" s="27">
        <v>1.3888888888888889E-3</v>
      </c>
      <c r="K132" s="22"/>
      <c r="L132" s="22"/>
      <c r="M132" s="22" t="s">
        <v>33</v>
      </c>
      <c r="N132" s="22" t="s">
        <v>77</v>
      </c>
      <c r="O132" s="22" t="s">
        <v>54</v>
      </c>
    </row>
    <row r="133" spans="2:15" ht="21" customHeight="1" x14ac:dyDescent="0.25">
      <c r="B133" s="14" t="s">
        <v>70</v>
      </c>
      <c r="C133" s="15">
        <v>26</v>
      </c>
      <c r="D133" s="16" t="s">
        <v>44</v>
      </c>
      <c r="E133" s="14" t="s">
        <v>16</v>
      </c>
      <c r="F133" s="14" t="s">
        <v>42</v>
      </c>
      <c r="G133" s="17">
        <v>0</v>
      </c>
      <c r="H133" s="1">
        <v>0</v>
      </c>
      <c r="I133" s="14">
        <v>2</v>
      </c>
      <c r="J133" s="18">
        <v>1.3888888888888889E-3</v>
      </c>
      <c r="K133" s="14"/>
      <c r="L133" s="14"/>
      <c r="M133" s="14" t="s">
        <v>51</v>
      </c>
      <c r="N133" s="14" t="s">
        <v>76</v>
      </c>
      <c r="O133" s="14" t="s">
        <v>31</v>
      </c>
    </row>
    <row r="134" spans="2:15" ht="21" customHeight="1" x14ac:dyDescent="0.25">
      <c r="B134" s="22" t="s">
        <v>70</v>
      </c>
      <c r="C134" s="23">
        <v>13</v>
      </c>
      <c r="D134" s="24" t="s">
        <v>60</v>
      </c>
      <c r="E134" s="22" t="s">
        <v>16</v>
      </c>
      <c r="F134" s="22" t="s">
        <v>68</v>
      </c>
      <c r="G134" s="25">
        <v>0</v>
      </c>
      <c r="H134" s="26">
        <v>0</v>
      </c>
      <c r="I134" s="22">
        <v>3</v>
      </c>
      <c r="J134" s="27">
        <v>1.3888888888888889E-3</v>
      </c>
      <c r="K134" s="22"/>
      <c r="L134" s="22"/>
      <c r="M134" s="22" t="s">
        <v>25</v>
      </c>
      <c r="N134" s="22" t="s">
        <v>76</v>
      </c>
      <c r="O134" s="22" t="s">
        <v>26</v>
      </c>
    </row>
    <row r="135" spans="2:15" ht="21" customHeight="1" x14ac:dyDescent="0.25">
      <c r="B135" s="14" t="s">
        <v>14</v>
      </c>
      <c r="C135" s="15">
        <v>16</v>
      </c>
      <c r="D135" s="16" t="s">
        <v>55</v>
      </c>
      <c r="E135" s="14" t="s">
        <v>38</v>
      </c>
      <c r="F135" s="14" t="s">
        <v>23</v>
      </c>
      <c r="G135" s="17">
        <v>5</v>
      </c>
      <c r="H135" s="1">
        <v>25000000</v>
      </c>
      <c r="I135" s="14">
        <v>1</v>
      </c>
      <c r="J135" s="18">
        <v>1.3888888888888889E-3</v>
      </c>
      <c r="K135" s="14" t="s">
        <v>18</v>
      </c>
      <c r="L135" s="14" t="s">
        <v>47</v>
      </c>
      <c r="M135" s="14" t="s">
        <v>48</v>
      </c>
      <c r="N135" s="14" t="s">
        <v>76</v>
      </c>
      <c r="O135" s="14" t="s">
        <v>31</v>
      </c>
    </row>
    <row r="136" spans="2:15" ht="21" customHeight="1" x14ac:dyDescent="0.25">
      <c r="B136" s="22" t="s">
        <v>14</v>
      </c>
      <c r="C136" s="23">
        <v>1</v>
      </c>
      <c r="D136" s="24" t="s">
        <v>57</v>
      </c>
      <c r="E136" s="22" t="s">
        <v>32</v>
      </c>
      <c r="F136" s="22" t="s">
        <v>23</v>
      </c>
      <c r="G136" s="25">
        <v>1</v>
      </c>
      <c r="H136" s="26">
        <v>7000000</v>
      </c>
      <c r="I136" s="22">
        <v>2</v>
      </c>
      <c r="J136" s="27">
        <v>1.3888888888888889E-3</v>
      </c>
      <c r="K136" s="22" t="s">
        <v>18</v>
      </c>
      <c r="L136" s="22" t="s">
        <v>24</v>
      </c>
      <c r="M136" s="22" t="s">
        <v>33</v>
      </c>
      <c r="N136" s="22" t="s">
        <v>76</v>
      </c>
      <c r="O136" s="22" t="s">
        <v>31</v>
      </c>
    </row>
    <row r="137" spans="2:15" ht="21" customHeight="1" x14ac:dyDescent="0.25">
      <c r="B137" s="14" t="s">
        <v>14</v>
      </c>
      <c r="C137" s="15">
        <v>11</v>
      </c>
      <c r="D137" s="16" t="s">
        <v>57</v>
      </c>
      <c r="E137" s="14" t="s">
        <v>32</v>
      </c>
      <c r="F137" s="14" t="s">
        <v>45</v>
      </c>
      <c r="G137" s="17">
        <v>2</v>
      </c>
      <c r="H137" s="1">
        <v>12000000</v>
      </c>
      <c r="I137" s="14">
        <v>2</v>
      </c>
      <c r="J137" s="18">
        <v>1.3888888888888889E-3</v>
      </c>
      <c r="K137" s="14" t="s">
        <v>18</v>
      </c>
      <c r="L137" s="14" t="s">
        <v>24</v>
      </c>
      <c r="M137" s="14" t="s">
        <v>40</v>
      </c>
      <c r="N137" s="14" t="s">
        <v>78</v>
      </c>
      <c r="O137" s="14" t="s">
        <v>63</v>
      </c>
    </row>
    <row r="138" spans="2:15" ht="21" customHeight="1" x14ac:dyDescent="0.25">
      <c r="B138" s="22" t="s">
        <v>14</v>
      </c>
      <c r="C138" s="23">
        <v>11</v>
      </c>
      <c r="D138" s="24" t="s">
        <v>57</v>
      </c>
      <c r="E138" s="22" t="s">
        <v>16</v>
      </c>
      <c r="F138" s="22" t="s">
        <v>23</v>
      </c>
      <c r="G138" s="25">
        <v>3</v>
      </c>
      <c r="H138" s="26">
        <v>15000000</v>
      </c>
      <c r="I138" s="22">
        <v>1</v>
      </c>
      <c r="J138" s="27">
        <v>1.3888888888888889E-3</v>
      </c>
      <c r="K138" s="22" t="s">
        <v>18</v>
      </c>
      <c r="L138" s="22" t="s">
        <v>39</v>
      </c>
      <c r="M138" s="22" t="s">
        <v>48</v>
      </c>
      <c r="N138" s="22" t="s">
        <v>66</v>
      </c>
      <c r="O138" s="22" t="s">
        <v>36</v>
      </c>
    </row>
    <row r="139" spans="2:15" ht="21" customHeight="1" x14ac:dyDescent="0.25">
      <c r="B139" s="14" t="s">
        <v>14</v>
      </c>
      <c r="C139" s="15">
        <v>1</v>
      </c>
      <c r="D139" s="16" t="s">
        <v>15</v>
      </c>
      <c r="E139" s="14" t="s">
        <v>16</v>
      </c>
      <c r="F139" s="14" t="s">
        <v>17</v>
      </c>
      <c r="G139" s="17">
        <v>1</v>
      </c>
      <c r="H139" s="1">
        <v>19000000</v>
      </c>
      <c r="I139" s="14">
        <v>1</v>
      </c>
      <c r="J139" s="18">
        <v>1.3888888888888889E-3</v>
      </c>
      <c r="K139" s="14" t="s">
        <v>46</v>
      </c>
      <c r="L139" s="14" t="s">
        <v>39</v>
      </c>
      <c r="M139" s="14" t="s">
        <v>43</v>
      </c>
      <c r="N139" s="14" t="s">
        <v>78</v>
      </c>
      <c r="O139" s="14" t="s">
        <v>66</v>
      </c>
    </row>
    <row r="140" spans="2:15" ht="21" customHeight="1" x14ac:dyDescent="0.25">
      <c r="B140" s="22" t="s">
        <v>14</v>
      </c>
      <c r="C140" s="23">
        <v>1</v>
      </c>
      <c r="D140" s="24" t="s">
        <v>15</v>
      </c>
      <c r="E140" s="22" t="s">
        <v>38</v>
      </c>
      <c r="F140" s="22" t="s">
        <v>23</v>
      </c>
      <c r="G140" s="25">
        <v>4</v>
      </c>
      <c r="H140" s="26">
        <v>20000000</v>
      </c>
      <c r="I140" s="22">
        <v>3</v>
      </c>
      <c r="J140" s="27">
        <v>1.3888888888888889E-3</v>
      </c>
      <c r="K140" s="22" t="s">
        <v>61</v>
      </c>
      <c r="L140" s="22" t="s">
        <v>39</v>
      </c>
      <c r="M140" s="22" t="s">
        <v>48</v>
      </c>
      <c r="N140" s="22" t="s">
        <v>66</v>
      </c>
      <c r="O140" s="22" t="s">
        <v>67</v>
      </c>
    </row>
    <row r="141" spans="2:15" ht="21" customHeight="1" x14ac:dyDescent="0.25">
      <c r="B141" s="14" t="s">
        <v>14</v>
      </c>
      <c r="C141" s="15">
        <v>1</v>
      </c>
      <c r="D141" s="16" t="s">
        <v>15</v>
      </c>
      <c r="E141" s="14" t="s">
        <v>16</v>
      </c>
      <c r="F141" s="14" t="s">
        <v>42</v>
      </c>
      <c r="G141" s="17">
        <v>3</v>
      </c>
      <c r="H141" s="1">
        <v>15000000</v>
      </c>
      <c r="I141" s="14">
        <v>1</v>
      </c>
      <c r="J141" s="18">
        <v>1.3888888888888889E-3</v>
      </c>
      <c r="K141" s="14" t="s">
        <v>18</v>
      </c>
      <c r="L141" s="14" t="s">
        <v>56</v>
      </c>
      <c r="M141" s="14" t="s">
        <v>51</v>
      </c>
      <c r="N141" s="14" t="s">
        <v>77</v>
      </c>
      <c r="O141" s="14" t="s">
        <v>34</v>
      </c>
    </row>
    <row r="142" spans="2:15" ht="21" customHeight="1" x14ac:dyDescent="0.25">
      <c r="B142" s="22" t="s">
        <v>14</v>
      </c>
      <c r="C142" s="23">
        <v>1</v>
      </c>
      <c r="D142" s="24" t="s">
        <v>59</v>
      </c>
      <c r="E142" s="22" t="s">
        <v>16</v>
      </c>
      <c r="F142" s="22" t="s">
        <v>17</v>
      </c>
      <c r="G142" s="25">
        <v>4</v>
      </c>
      <c r="H142" s="26">
        <v>20000000</v>
      </c>
      <c r="I142" s="22">
        <v>4</v>
      </c>
      <c r="J142" s="27">
        <v>1.3888888888888889E-3</v>
      </c>
      <c r="K142" s="22" t="s">
        <v>61</v>
      </c>
      <c r="L142" s="22" t="s">
        <v>39</v>
      </c>
      <c r="M142" s="22" t="s">
        <v>25</v>
      </c>
      <c r="N142" s="22" t="s">
        <v>78</v>
      </c>
      <c r="O142" s="22" t="s">
        <v>62</v>
      </c>
    </row>
    <row r="143" spans="2:15" ht="21" customHeight="1" x14ac:dyDescent="0.25">
      <c r="B143" s="14" t="s">
        <v>14</v>
      </c>
      <c r="C143" s="15">
        <v>4</v>
      </c>
      <c r="D143" s="16" t="s">
        <v>59</v>
      </c>
      <c r="E143" s="14" t="s">
        <v>73</v>
      </c>
      <c r="F143" s="14" t="s">
        <v>17</v>
      </c>
      <c r="G143" s="17">
        <v>3</v>
      </c>
      <c r="H143" s="1">
        <v>15000000</v>
      </c>
      <c r="I143" s="14">
        <v>1</v>
      </c>
      <c r="J143" s="18">
        <v>1.3888888888888889E-3</v>
      </c>
      <c r="K143" s="14" t="s">
        <v>18</v>
      </c>
      <c r="L143" s="14" t="s">
        <v>35</v>
      </c>
      <c r="M143" s="14" t="s">
        <v>43</v>
      </c>
      <c r="N143" s="14" t="s">
        <v>76</v>
      </c>
      <c r="O143" s="14" t="s">
        <v>31</v>
      </c>
    </row>
    <row r="144" spans="2:15" ht="21" customHeight="1" x14ac:dyDescent="0.25">
      <c r="B144" s="22" t="s">
        <v>14</v>
      </c>
      <c r="C144" s="23">
        <v>11</v>
      </c>
      <c r="D144" s="24" t="s">
        <v>59</v>
      </c>
      <c r="E144" s="22" t="s">
        <v>38</v>
      </c>
      <c r="F144" s="22" t="s">
        <v>23</v>
      </c>
      <c r="G144" s="25">
        <v>5</v>
      </c>
      <c r="H144" s="26">
        <v>25000000</v>
      </c>
      <c r="I144" s="22">
        <v>4</v>
      </c>
      <c r="J144" s="27">
        <v>1.3888888888888889E-3</v>
      </c>
      <c r="K144" s="22" t="s">
        <v>18</v>
      </c>
      <c r="L144" s="22" t="s">
        <v>29</v>
      </c>
      <c r="M144" s="22" t="s">
        <v>43</v>
      </c>
      <c r="N144" s="22" t="s">
        <v>76</v>
      </c>
      <c r="O144" s="22" t="s">
        <v>52</v>
      </c>
    </row>
    <row r="145" spans="2:15" ht="21" customHeight="1" x14ac:dyDescent="0.25">
      <c r="B145" s="14" t="s">
        <v>14</v>
      </c>
      <c r="C145" s="15">
        <v>12</v>
      </c>
      <c r="D145" s="16" t="s">
        <v>72</v>
      </c>
      <c r="E145" s="14" t="s">
        <v>38</v>
      </c>
      <c r="F145" s="14" t="s">
        <v>23</v>
      </c>
      <c r="G145" s="17">
        <v>2</v>
      </c>
      <c r="H145" s="1">
        <v>12000000</v>
      </c>
      <c r="I145" s="14">
        <v>4</v>
      </c>
      <c r="J145" s="18">
        <v>1.3888888888888889E-3</v>
      </c>
      <c r="K145" s="14" t="s">
        <v>18</v>
      </c>
      <c r="L145" s="14" t="s">
        <v>35</v>
      </c>
      <c r="M145" s="14" t="s">
        <v>25</v>
      </c>
      <c r="N145" s="14" t="s">
        <v>77</v>
      </c>
      <c r="O145" s="14" t="s">
        <v>54</v>
      </c>
    </row>
    <row r="146" spans="2:15" ht="21" customHeight="1" x14ac:dyDescent="0.25">
      <c r="B146" s="22" t="s">
        <v>14</v>
      </c>
      <c r="C146" s="23">
        <v>31</v>
      </c>
      <c r="D146" s="24" t="s">
        <v>22</v>
      </c>
      <c r="E146" s="22" t="s">
        <v>16</v>
      </c>
      <c r="F146" s="22" t="s">
        <v>23</v>
      </c>
      <c r="G146" s="25">
        <v>1</v>
      </c>
      <c r="H146" s="26">
        <v>19000000</v>
      </c>
      <c r="I146" s="22">
        <v>3</v>
      </c>
      <c r="J146" s="27">
        <v>1.3888888888888889E-3</v>
      </c>
      <c r="K146" s="22" t="s">
        <v>46</v>
      </c>
      <c r="L146" s="22" t="s">
        <v>56</v>
      </c>
      <c r="M146" s="22" t="s">
        <v>25</v>
      </c>
      <c r="N146" s="22" t="s">
        <v>76</v>
      </c>
      <c r="O146" s="22" t="s">
        <v>52</v>
      </c>
    </row>
    <row r="147" spans="2:15" ht="21" customHeight="1" x14ac:dyDescent="0.25">
      <c r="B147" s="14" t="s">
        <v>14</v>
      </c>
      <c r="C147" s="15">
        <v>2</v>
      </c>
      <c r="D147" s="16" t="s">
        <v>22</v>
      </c>
      <c r="E147" s="14" t="s">
        <v>28</v>
      </c>
      <c r="F147" s="14" t="s">
        <v>45</v>
      </c>
      <c r="G147" s="17">
        <v>2</v>
      </c>
      <c r="H147" s="1">
        <v>12000000</v>
      </c>
      <c r="I147" s="14">
        <v>2</v>
      </c>
      <c r="J147" s="18">
        <v>1.3888888888888889E-3</v>
      </c>
      <c r="K147" s="14" t="s">
        <v>18</v>
      </c>
      <c r="L147" s="14" t="s">
        <v>56</v>
      </c>
      <c r="M147" s="14" t="s">
        <v>30</v>
      </c>
      <c r="N147" s="14" t="s">
        <v>78</v>
      </c>
      <c r="O147" s="14" t="s">
        <v>66</v>
      </c>
    </row>
    <row r="148" spans="2:15" ht="21" customHeight="1" x14ac:dyDescent="0.25">
      <c r="B148" s="22" t="s">
        <v>14</v>
      </c>
      <c r="C148" s="23">
        <v>9</v>
      </c>
      <c r="D148" s="24" t="s">
        <v>22</v>
      </c>
      <c r="E148" s="22" t="s">
        <v>16</v>
      </c>
      <c r="F148" s="22" t="s">
        <v>42</v>
      </c>
      <c r="G148" s="25">
        <v>3</v>
      </c>
      <c r="H148" s="26">
        <v>12000000</v>
      </c>
      <c r="I148" s="22">
        <v>5</v>
      </c>
      <c r="J148" s="27">
        <v>1.3888888888888889E-3</v>
      </c>
      <c r="K148" s="22" t="s">
        <v>18</v>
      </c>
      <c r="L148" s="22" t="s">
        <v>64</v>
      </c>
      <c r="M148" s="22" t="s">
        <v>40</v>
      </c>
      <c r="N148" s="22" t="s">
        <v>76</v>
      </c>
      <c r="O148" s="22" t="s">
        <v>52</v>
      </c>
    </row>
    <row r="149" spans="2:15" ht="21" customHeight="1" x14ac:dyDescent="0.25">
      <c r="B149" s="14" t="s">
        <v>14</v>
      </c>
      <c r="C149" s="15">
        <v>25</v>
      </c>
      <c r="D149" s="16" t="s">
        <v>22</v>
      </c>
      <c r="E149" s="14" t="s">
        <v>32</v>
      </c>
      <c r="F149" s="14" t="s">
        <v>42</v>
      </c>
      <c r="G149" s="17">
        <v>2</v>
      </c>
      <c r="H149" s="1">
        <v>10000000</v>
      </c>
      <c r="I149" s="14">
        <v>4</v>
      </c>
      <c r="J149" s="18">
        <v>1.3888888888888889E-3</v>
      </c>
      <c r="K149" s="14" t="s">
        <v>18</v>
      </c>
      <c r="L149" s="14" t="s">
        <v>64</v>
      </c>
      <c r="M149" s="14" t="s">
        <v>33</v>
      </c>
      <c r="N149" s="14" t="s">
        <v>76</v>
      </c>
      <c r="O149" s="14" t="s">
        <v>31</v>
      </c>
    </row>
    <row r="150" spans="2:15" ht="21" customHeight="1" x14ac:dyDescent="0.25">
      <c r="B150" s="22" t="s">
        <v>14</v>
      </c>
      <c r="C150" s="23">
        <v>9</v>
      </c>
      <c r="D150" s="24" t="s">
        <v>22</v>
      </c>
      <c r="E150" s="22" t="s">
        <v>16</v>
      </c>
      <c r="F150" s="22" t="s">
        <v>42</v>
      </c>
      <c r="G150" s="25">
        <v>2</v>
      </c>
      <c r="H150" s="26">
        <v>12000000</v>
      </c>
      <c r="I150" s="22">
        <v>1</v>
      </c>
      <c r="J150" s="27">
        <v>1.3888888888888889E-3</v>
      </c>
      <c r="K150" s="22" t="s">
        <v>18</v>
      </c>
      <c r="L150" s="22" t="s">
        <v>47</v>
      </c>
      <c r="M150" s="22" t="s">
        <v>40</v>
      </c>
      <c r="N150" s="22" t="s">
        <v>78</v>
      </c>
      <c r="O150" s="22" t="s">
        <v>63</v>
      </c>
    </row>
    <row r="151" spans="2:15" ht="21" customHeight="1" x14ac:dyDescent="0.25">
      <c r="B151" s="14" t="s">
        <v>14</v>
      </c>
      <c r="C151" s="15">
        <v>10</v>
      </c>
      <c r="D151" s="16" t="s">
        <v>22</v>
      </c>
      <c r="E151" s="14" t="s">
        <v>32</v>
      </c>
      <c r="F151" s="14" t="s">
        <v>42</v>
      </c>
      <c r="G151" s="17">
        <v>3</v>
      </c>
      <c r="H151" s="1">
        <v>15000000</v>
      </c>
      <c r="I151" s="14">
        <v>1</v>
      </c>
      <c r="J151" s="18">
        <v>1.3888888888888889E-3</v>
      </c>
      <c r="K151" s="14" t="s">
        <v>18</v>
      </c>
      <c r="L151" s="14" t="s">
        <v>56</v>
      </c>
      <c r="M151" s="14" t="s">
        <v>40</v>
      </c>
      <c r="N151" s="14" t="s">
        <v>76</v>
      </c>
      <c r="O151" s="14" t="s">
        <v>52</v>
      </c>
    </row>
    <row r="152" spans="2:15" ht="21" customHeight="1" x14ac:dyDescent="0.25">
      <c r="B152" s="22" t="s">
        <v>14</v>
      </c>
      <c r="C152" s="23">
        <v>14</v>
      </c>
      <c r="D152" s="24" t="s">
        <v>22</v>
      </c>
      <c r="E152" s="22" t="s">
        <v>49</v>
      </c>
      <c r="F152" s="22" t="s">
        <v>23</v>
      </c>
      <c r="G152" s="25">
        <v>4</v>
      </c>
      <c r="H152" s="26">
        <v>20000000</v>
      </c>
      <c r="I152" s="22">
        <v>3</v>
      </c>
      <c r="J152" s="27">
        <v>1.3888888888888889E-3</v>
      </c>
      <c r="K152" s="22" t="s">
        <v>18</v>
      </c>
      <c r="L152" s="22" t="s">
        <v>29</v>
      </c>
      <c r="M152" s="22" t="s">
        <v>20</v>
      </c>
      <c r="N152" s="22" t="s">
        <v>78</v>
      </c>
      <c r="O152" s="22" t="s">
        <v>63</v>
      </c>
    </row>
    <row r="153" spans="2:15" ht="21" customHeight="1" x14ac:dyDescent="0.25">
      <c r="B153" s="14" t="s">
        <v>14</v>
      </c>
      <c r="C153" s="15">
        <v>10</v>
      </c>
      <c r="D153" s="16" t="s">
        <v>27</v>
      </c>
      <c r="E153" s="14" t="s">
        <v>28</v>
      </c>
      <c r="F153" s="14" t="s">
        <v>45</v>
      </c>
      <c r="G153" s="17">
        <v>4</v>
      </c>
      <c r="H153" s="1">
        <v>11000000</v>
      </c>
      <c r="I153" s="14">
        <v>1</v>
      </c>
      <c r="J153" s="18">
        <v>1.3888888888888889E-3</v>
      </c>
      <c r="K153" s="14" t="s">
        <v>61</v>
      </c>
      <c r="L153" s="14" t="s">
        <v>19</v>
      </c>
      <c r="M153" s="14" t="s">
        <v>43</v>
      </c>
      <c r="N153" s="14" t="s">
        <v>77</v>
      </c>
      <c r="O153" s="14" t="s">
        <v>34</v>
      </c>
    </row>
    <row r="154" spans="2:15" ht="21" customHeight="1" x14ac:dyDescent="0.25">
      <c r="B154" s="22" t="s">
        <v>14</v>
      </c>
      <c r="C154" s="23">
        <v>27</v>
      </c>
      <c r="D154" s="24" t="s">
        <v>27</v>
      </c>
      <c r="E154" s="22" t="s">
        <v>32</v>
      </c>
      <c r="F154" s="22" t="s">
        <v>17</v>
      </c>
      <c r="G154" s="25">
        <v>3</v>
      </c>
      <c r="H154" s="26">
        <v>12000000</v>
      </c>
      <c r="I154" s="22">
        <v>3</v>
      </c>
      <c r="J154" s="27">
        <v>1.3888888888888889E-3</v>
      </c>
      <c r="K154" s="22" t="s">
        <v>18</v>
      </c>
      <c r="L154" s="22" t="s">
        <v>29</v>
      </c>
      <c r="M154" s="22" t="s">
        <v>30</v>
      </c>
      <c r="N154" s="22" t="s">
        <v>78</v>
      </c>
      <c r="O154" s="22" t="s">
        <v>62</v>
      </c>
    </row>
    <row r="155" spans="2:15" ht="21" customHeight="1" x14ac:dyDescent="0.25">
      <c r="B155" s="14" t="s">
        <v>14</v>
      </c>
      <c r="C155" s="15">
        <v>28</v>
      </c>
      <c r="D155" s="16" t="s">
        <v>27</v>
      </c>
      <c r="E155" s="14" t="s">
        <v>16</v>
      </c>
      <c r="F155" s="14" t="s">
        <v>42</v>
      </c>
      <c r="G155" s="17">
        <v>3</v>
      </c>
      <c r="H155" s="1">
        <v>15000000</v>
      </c>
      <c r="I155" s="14">
        <v>1</v>
      </c>
      <c r="J155" s="18">
        <v>1.3888888888888889E-3</v>
      </c>
      <c r="K155" s="14" t="s">
        <v>18</v>
      </c>
      <c r="L155" s="14" t="s">
        <v>29</v>
      </c>
      <c r="M155" s="14" t="s">
        <v>48</v>
      </c>
      <c r="N155" s="14" t="s">
        <v>76</v>
      </c>
      <c r="O155" s="14" t="s">
        <v>31</v>
      </c>
    </row>
    <row r="156" spans="2:15" ht="21" customHeight="1" x14ac:dyDescent="0.25">
      <c r="B156" s="22" t="s">
        <v>14</v>
      </c>
      <c r="C156" s="23">
        <v>28</v>
      </c>
      <c r="D156" s="24" t="s">
        <v>27</v>
      </c>
      <c r="E156" s="22" t="s">
        <v>16</v>
      </c>
      <c r="F156" s="22" t="s">
        <v>42</v>
      </c>
      <c r="G156" s="25">
        <v>5</v>
      </c>
      <c r="H156" s="26">
        <v>25000000</v>
      </c>
      <c r="I156" s="22">
        <v>2</v>
      </c>
      <c r="J156" s="27">
        <v>1.3888888888888889E-3</v>
      </c>
      <c r="K156" s="22" t="s">
        <v>18</v>
      </c>
      <c r="L156" s="22" t="s">
        <v>35</v>
      </c>
      <c r="M156" s="22" t="s">
        <v>30</v>
      </c>
      <c r="N156" s="22" t="s">
        <v>76</v>
      </c>
      <c r="O156" s="22" t="s">
        <v>26</v>
      </c>
    </row>
    <row r="157" spans="2:15" ht="21" customHeight="1" x14ac:dyDescent="0.25">
      <c r="B157" s="14" t="s">
        <v>14</v>
      </c>
      <c r="C157" s="15">
        <v>29</v>
      </c>
      <c r="D157" s="16" t="s">
        <v>27</v>
      </c>
      <c r="E157" s="14" t="s">
        <v>32</v>
      </c>
      <c r="F157" s="14" t="s">
        <v>23</v>
      </c>
      <c r="G157" s="17">
        <v>1</v>
      </c>
      <c r="H157" s="1">
        <v>7000000</v>
      </c>
      <c r="I157" s="14">
        <v>3</v>
      </c>
      <c r="J157" s="18">
        <v>1.3888888888888889E-3</v>
      </c>
      <c r="K157" s="14" t="s">
        <v>18</v>
      </c>
      <c r="L157" s="14" t="s">
        <v>39</v>
      </c>
      <c r="M157" s="14" t="s">
        <v>33</v>
      </c>
      <c r="N157" s="14" t="s">
        <v>66</v>
      </c>
      <c r="O157" s="14" t="s">
        <v>67</v>
      </c>
    </row>
    <row r="158" spans="2:15" ht="21" customHeight="1" x14ac:dyDescent="0.25">
      <c r="B158" s="22" t="s">
        <v>14</v>
      </c>
      <c r="C158" s="23">
        <v>30</v>
      </c>
      <c r="D158" s="24" t="s">
        <v>27</v>
      </c>
      <c r="E158" s="22" t="s">
        <v>73</v>
      </c>
      <c r="F158" s="22" t="s">
        <v>23</v>
      </c>
      <c r="G158" s="25">
        <v>2</v>
      </c>
      <c r="H158" s="26">
        <v>12000000</v>
      </c>
      <c r="I158" s="22">
        <v>4</v>
      </c>
      <c r="J158" s="27">
        <v>1.3888888888888889E-3</v>
      </c>
      <c r="K158" s="22" t="s">
        <v>18</v>
      </c>
      <c r="L158" s="22" t="s">
        <v>29</v>
      </c>
      <c r="M158" s="22" t="s">
        <v>30</v>
      </c>
      <c r="N158" s="22" t="s">
        <v>78</v>
      </c>
      <c r="O158" s="22" t="s">
        <v>53</v>
      </c>
    </row>
    <row r="159" spans="2:15" ht="21" customHeight="1" x14ac:dyDescent="0.25">
      <c r="B159" s="14" t="s">
        <v>14</v>
      </c>
      <c r="C159" s="15">
        <v>11</v>
      </c>
      <c r="D159" s="16" t="s">
        <v>27</v>
      </c>
      <c r="E159" s="14" t="s">
        <v>38</v>
      </c>
      <c r="F159" s="14" t="s">
        <v>42</v>
      </c>
      <c r="G159" s="17">
        <v>3</v>
      </c>
      <c r="H159" s="1">
        <v>15000000</v>
      </c>
      <c r="I159" s="14">
        <v>1</v>
      </c>
      <c r="J159" s="18">
        <v>1.3888888888888889E-3</v>
      </c>
      <c r="K159" s="14" t="s">
        <v>18</v>
      </c>
      <c r="L159" s="14" t="s">
        <v>19</v>
      </c>
      <c r="M159" s="14" t="s">
        <v>33</v>
      </c>
      <c r="N159" s="14" t="s">
        <v>66</v>
      </c>
      <c r="O159" s="14" t="s">
        <v>67</v>
      </c>
    </row>
    <row r="160" spans="2:15" ht="21" customHeight="1" x14ac:dyDescent="0.25">
      <c r="B160" s="22" t="s">
        <v>14</v>
      </c>
      <c r="C160" s="23">
        <v>15</v>
      </c>
      <c r="D160" s="24" t="s">
        <v>27</v>
      </c>
      <c r="E160" s="22" t="s">
        <v>28</v>
      </c>
      <c r="F160" s="22" t="s">
        <v>23</v>
      </c>
      <c r="G160" s="25">
        <v>4</v>
      </c>
      <c r="H160" s="26">
        <v>15000000</v>
      </c>
      <c r="I160" s="22">
        <v>3</v>
      </c>
      <c r="J160" s="27">
        <v>1.3888888888888889E-3</v>
      </c>
      <c r="K160" s="22" t="s">
        <v>18</v>
      </c>
      <c r="L160" s="22" t="s">
        <v>29</v>
      </c>
      <c r="M160" s="22" t="s">
        <v>43</v>
      </c>
      <c r="N160" s="22" t="s">
        <v>78</v>
      </c>
      <c r="O160" s="22" t="s">
        <v>62</v>
      </c>
    </row>
    <row r="161" spans="2:15" ht="21" customHeight="1" x14ac:dyDescent="0.25">
      <c r="B161" s="14" t="s">
        <v>14</v>
      </c>
      <c r="C161" s="15">
        <v>20</v>
      </c>
      <c r="D161" s="16" t="s">
        <v>37</v>
      </c>
      <c r="E161" s="14" t="s">
        <v>32</v>
      </c>
      <c r="F161" s="14" t="s">
        <v>23</v>
      </c>
      <c r="G161" s="17">
        <v>2</v>
      </c>
      <c r="H161" s="1">
        <v>38000000</v>
      </c>
      <c r="I161" s="14">
        <v>1</v>
      </c>
      <c r="J161" s="18">
        <v>1.3888888888888889E-3</v>
      </c>
      <c r="K161" s="14" t="s">
        <v>74</v>
      </c>
      <c r="L161" s="14" t="s">
        <v>19</v>
      </c>
      <c r="M161" s="14" t="s">
        <v>43</v>
      </c>
      <c r="N161" s="14" t="s">
        <v>66</v>
      </c>
      <c r="O161" s="14" t="s">
        <v>67</v>
      </c>
    </row>
    <row r="162" spans="2:15" ht="21" customHeight="1" x14ac:dyDescent="0.25">
      <c r="B162" s="22" t="s">
        <v>14</v>
      </c>
      <c r="C162" s="23">
        <v>8</v>
      </c>
      <c r="D162" s="24" t="s">
        <v>37</v>
      </c>
      <c r="E162" s="22" t="s">
        <v>38</v>
      </c>
      <c r="F162" s="22" t="s">
        <v>45</v>
      </c>
      <c r="G162" s="25">
        <v>2</v>
      </c>
      <c r="H162" s="26">
        <v>38000000</v>
      </c>
      <c r="I162" s="22">
        <v>4</v>
      </c>
      <c r="J162" s="27">
        <v>1.3888888888888889E-3</v>
      </c>
      <c r="K162" s="22" t="s">
        <v>46</v>
      </c>
      <c r="L162" s="22" t="s">
        <v>19</v>
      </c>
      <c r="M162" s="22" t="s">
        <v>33</v>
      </c>
      <c r="N162" s="22" t="s">
        <v>66</v>
      </c>
      <c r="O162" s="22" t="s">
        <v>67</v>
      </c>
    </row>
    <row r="163" spans="2:15" ht="21" customHeight="1" x14ac:dyDescent="0.25">
      <c r="B163" s="14" t="s">
        <v>14</v>
      </c>
      <c r="C163" s="15">
        <v>27</v>
      </c>
      <c r="D163" s="16" t="s">
        <v>37</v>
      </c>
      <c r="E163" s="14" t="s">
        <v>16</v>
      </c>
      <c r="F163" s="14" t="s">
        <v>68</v>
      </c>
      <c r="G163" s="17">
        <v>2</v>
      </c>
      <c r="H163" s="1">
        <v>38000000</v>
      </c>
      <c r="I163" s="14">
        <v>1</v>
      </c>
      <c r="J163" s="18">
        <v>1.3888888888888889E-3</v>
      </c>
      <c r="K163" s="14" t="s">
        <v>46</v>
      </c>
      <c r="L163" s="14" t="s">
        <v>35</v>
      </c>
      <c r="M163" s="14" t="s">
        <v>48</v>
      </c>
      <c r="N163" s="14" t="s">
        <v>66</v>
      </c>
      <c r="O163" s="14" t="s">
        <v>67</v>
      </c>
    </row>
    <row r="164" spans="2:15" ht="21" customHeight="1" x14ac:dyDescent="0.25">
      <c r="B164" s="22" t="s">
        <v>14</v>
      </c>
      <c r="C164" s="23">
        <v>5</v>
      </c>
      <c r="D164" s="24" t="s">
        <v>37</v>
      </c>
      <c r="E164" s="22" t="s">
        <v>49</v>
      </c>
      <c r="F164" s="22" t="s">
        <v>23</v>
      </c>
      <c r="G164" s="25">
        <v>4</v>
      </c>
      <c r="H164" s="26">
        <v>15000000</v>
      </c>
      <c r="I164" s="22">
        <v>1</v>
      </c>
      <c r="J164" s="27">
        <v>1.3888888888888889E-3</v>
      </c>
      <c r="K164" s="22" t="s">
        <v>18</v>
      </c>
      <c r="L164" s="22" t="s">
        <v>19</v>
      </c>
      <c r="M164" s="22" t="s">
        <v>33</v>
      </c>
      <c r="N164" s="22" t="s">
        <v>66</v>
      </c>
      <c r="O164" s="22" t="s">
        <v>36</v>
      </c>
    </row>
    <row r="165" spans="2:15" ht="21" customHeight="1" x14ac:dyDescent="0.25">
      <c r="B165" s="14" t="s">
        <v>14</v>
      </c>
      <c r="C165" s="15">
        <v>27</v>
      </c>
      <c r="D165" s="16" t="s">
        <v>37</v>
      </c>
      <c r="E165" s="14" t="s">
        <v>28</v>
      </c>
      <c r="F165" s="14" t="s">
        <v>23</v>
      </c>
      <c r="G165" s="17">
        <v>4</v>
      </c>
      <c r="H165" s="1">
        <v>15000000</v>
      </c>
      <c r="I165" s="14">
        <v>1</v>
      </c>
      <c r="J165" s="18">
        <v>1.3888888888888889E-3</v>
      </c>
      <c r="K165" s="14" t="s">
        <v>18</v>
      </c>
      <c r="L165" s="14" t="s">
        <v>19</v>
      </c>
      <c r="M165" s="14" t="s">
        <v>20</v>
      </c>
      <c r="N165" s="14" t="s">
        <v>77</v>
      </c>
      <c r="O165" s="14" t="s">
        <v>54</v>
      </c>
    </row>
    <row r="166" spans="2:15" ht="21" customHeight="1" x14ac:dyDescent="0.25">
      <c r="B166" s="22" t="s">
        <v>14</v>
      </c>
      <c r="C166" s="23">
        <v>30</v>
      </c>
      <c r="D166" s="24" t="s">
        <v>37</v>
      </c>
      <c r="E166" s="22" t="s">
        <v>38</v>
      </c>
      <c r="F166" s="22" t="s">
        <v>23</v>
      </c>
      <c r="G166" s="25">
        <v>3</v>
      </c>
      <c r="H166" s="26">
        <v>15000000</v>
      </c>
      <c r="I166" s="22">
        <v>1</v>
      </c>
      <c r="J166" s="27">
        <v>1.3888888888888889E-3</v>
      </c>
      <c r="K166" s="22" t="s">
        <v>18</v>
      </c>
      <c r="L166" s="22" t="s">
        <v>47</v>
      </c>
      <c r="M166" s="22" t="s">
        <v>20</v>
      </c>
      <c r="N166" s="22" t="s">
        <v>77</v>
      </c>
      <c r="O166" s="22" t="s">
        <v>54</v>
      </c>
    </row>
    <row r="167" spans="2:15" ht="21" customHeight="1" x14ac:dyDescent="0.25">
      <c r="B167" s="14" t="s">
        <v>14</v>
      </c>
      <c r="C167" s="15">
        <v>1</v>
      </c>
      <c r="D167" s="16" t="s">
        <v>37</v>
      </c>
      <c r="E167" s="14" t="s">
        <v>38</v>
      </c>
      <c r="F167" s="14" t="s">
        <v>42</v>
      </c>
      <c r="G167" s="17">
        <v>2</v>
      </c>
      <c r="H167" s="1">
        <v>10000000</v>
      </c>
      <c r="I167" s="14">
        <v>1</v>
      </c>
      <c r="J167" s="18">
        <v>1.3888888888888889E-3</v>
      </c>
      <c r="K167" s="14" t="s">
        <v>18</v>
      </c>
      <c r="L167" s="14" t="s">
        <v>39</v>
      </c>
      <c r="M167" s="14" t="s">
        <v>43</v>
      </c>
      <c r="N167" s="14" t="s">
        <v>78</v>
      </c>
      <c r="O167" s="14" t="s">
        <v>66</v>
      </c>
    </row>
    <row r="168" spans="2:15" ht="21" customHeight="1" x14ac:dyDescent="0.25">
      <c r="B168" s="22" t="s">
        <v>14</v>
      </c>
      <c r="C168" s="23">
        <v>2</v>
      </c>
      <c r="D168" s="24" t="s">
        <v>37</v>
      </c>
      <c r="E168" s="22" t="s">
        <v>16</v>
      </c>
      <c r="F168" s="22" t="s">
        <v>42</v>
      </c>
      <c r="G168" s="25">
        <v>3</v>
      </c>
      <c r="H168" s="26">
        <v>11000000</v>
      </c>
      <c r="I168" s="22">
        <v>1</v>
      </c>
      <c r="J168" s="27">
        <v>1.3888888888888889E-3</v>
      </c>
      <c r="K168" s="22" t="s">
        <v>18</v>
      </c>
      <c r="L168" s="22" t="s">
        <v>47</v>
      </c>
      <c r="M168" s="22" t="s">
        <v>51</v>
      </c>
      <c r="N168" s="22" t="s">
        <v>77</v>
      </c>
      <c r="O168" s="22" t="s">
        <v>54</v>
      </c>
    </row>
    <row r="169" spans="2:15" ht="21" customHeight="1" x14ac:dyDescent="0.25">
      <c r="B169" s="14" t="s">
        <v>14</v>
      </c>
      <c r="C169" s="15">
        <v>6</v>
      </c>
      <c r="D169" s="16" t="s">
        <v>37</v>
      </c>
      <c r="E169" s="14" t="s">
        <v>16</v>
      </c>
      <c r="F169" s="14" t="s">
        <v>23</v>
      </c>
      <c r="G169" s="17">
        <v>5</v>
      </c>
      <c r="H169" s="1">
        <v>20000000</v>
      </c>
      <c r="I169" s="14">
        <v>1</v>
      </c>
      <c r="J169" s="18">
        <v>1.3888888888888889E-3</v>
      </c>
      <c r="K169" s="14" t="s">
        <v>18</v>
      </c>
      <c r="L169" s="14" t="s">
        <v>29</v>
      </c>
      <c r="M169" s="14" t="s">
        <v>51</v>
      </c>
      <c r="N169" s="14" t="s">
        <v>66</v>
      </c>
      <c r="O169" s="14" t="s">
        <v>36</v>
      </c>
    </row>
    <row r="170" spans="2:15" ht="21" customHeight="1" x14ac:dyDescent="0.25">
      <c r="B170" s="22" t="s">
        <v>14</v>
      </c>
      <c r="C170" s="23">
        <v>29</v>
      </c>
      <c r="D170" s="24" t="s">
        <v>37</v>
      </c>
      <c r="E170" s="22" t="s">
        <v>38</v>
      </c>
      <c r="F170" s="22" t="s">
        <v>17</v>
      </c>
      <c r="G170" s="25">
        <v>5</v>
      </c>
      <c r="H170" s="26">
        <v>25000000</v>
      </c>
      <c r="I170" s="22">
        <v>6</v>
      </c>
      <c r="J170" s="27">
        <v>1.3888888888888889E-3</v>
      </c>
      <c r="K170" s="22" t="s">
        <v>18</v>
      </c>
      <c r="L170" s="22" t="s">
        <v>19</v>
      </c>
      <c r="M170" s="22" t="s">
        <v>51</v>
      </c>
      <c r="N170" s="22" t="s">
        <v>78</v>
      </c>
      <c r="O170" s="22" t="s">
        <v>21</v>
      </c>
    </row>
    <row r="171" spans="2:15" ht="21" customHeight="1" x14ac:dyDescent="0.25">
      <c r="B171" s="14" t="s">
        <v>14</v>
      </c>
      <c r="C171" s="15">
        <v>22</v>
      </c>
      <c r="D171" s="16" t="s">
        <v>44</v>
      </c>
      <c r="E171" s="14" t="s">
        <v>32</v>
      </c>
      <c r="F171" s="14" t="s">
        <v>42</v>
      </c>
      <c r="G171" s="17">
        <v>1</v>
      </c>
      <c r="H171" s="1">
        <v>19000000</v>
      </c>
      <c r="I171" s="14">
        <v>5</v>
      </c>
      <c r="J171" s="18">
        <v>1.3888888888888889E-3</v>
      </c>
      <c r="K171" s="14" t="s">
        <v>46</v>
      </c>
      <c r="L171" s="14" t="s">
        <v>29</v>
      </c>
      <c r="M171" s="14" t="s">
        <v>20</v>
      </c>
      <c r="N171" s="14" t="s">
        <v>78</v>
      </c>
      <c r="O171" s="14" t="s">
        <v>53</v>
      </c>
    </row>
    <row r="172" spans="2:15" ht="21" customHeight="1" x14ac:dyDescent="0.25">
      <c r="B172" s="22" t="s">
        <v>14</v>
      </c>
      <c r="C172" s="23">
        <v>22</v>
      </c>
      <c r="D172" s="24" t="s">
        <v>44</v>
      </c>
      <c r="E172" s="22" t="s">
        <v>16</v>
      </c>
      <c r="F172" s="22" t="s">
        <v>23</v>
      </c>
      <c r="G172" s="25">
        <v>4</v>
      </c>
      <c r="H172" s="26">
        <v>20000000</v>
      </c>
      <c r="I172" s="22">
        <v>4</v>
      </c>
      <c r="J172" s="27">
        <v>1.3888888888888889E-3</v>
      </c>
      <c r="K172" s="22" t="s">
        <v>61</v>
      </c>
      <c r="L172" s="22" t="s">
        <v>56</v>
      </c>
      <c r="M172" s="22" t="s">
        <v>20</v>
      </c>
      <c r="N172" s="22" t="s">
        <v>76</v>
      </c>
      <c r="O172" s="22" t="s">
        <v>52</v>
      </c>
    </row>
    <row r="173" spans="2:15" ht="21" customHeight="1" x14ac:dyDescent="0.25">
      <c r="B173" s="14" t="s">
        <v>14</v>
      </c>
      <c r="C173" s="15">
        <v>15</v>
      </c>
      <c r="D173" s="16" t="s">
        <v>44</v>
      </c>
      <c r="E173" s="14" t="s">
        <v>28</v>
      </c>
      <c r="F173" s="14" t="s">
        <v>42</v>
      </c>
      <c r="G173" s="17">
        <v>2</v>
      </c>
      <c r="H173" s="1">
        <v>12000000</v>
      </c>
      <c r="I173" s="14">
        <v>2</v>
      </c>
      <c r="J173" s="18">
        <v>1.3888888888888889E-3</v>
      </c>
      <c r="K173" s="14" t="s">
        <v>18</v>
      </c>
      <c r="L173" s="14" t="s">
        <v>29</v>
      </c>
      <c r="M173" s="14" t="s">
        <v>30</v>
      </c>
      <c r="N173" s="14" t="s">
        <v>78</v>
      </c>
      <c r="O173" s="14" t="s">
        <v>21</v>
      </c>
    </row>
    <row r="174" spans="2:15" ht="21" customHeight="1" x14ac:dyDescent="0.25">
      <c r="B174" s="22" t="s">
        <v>14</v>
      </c>
      <c r="C174" s="23">
        <v>19</v>
      </c>
      <c r="D174" s="24" t="s">
        <v>44</v>
      </c>
      <c r="E174" s="22" t="s">
        <v>16</v>
      </c>
      <c r="F174" s="22" t="s">
        <v>17</v>
      </c>
      <c r="G174" s="25">
        <v>3</v>
      </c>
      <c r="H174" s="26">
        <v>15000000</v>
      </c>
      <c r="I174" s="22">
        <v>3</v>
      </c>
      <c r="J174" s="27">
        <v>1.3888888888888889E-3</v>
      </c>
      <c r="K174" s="22" t="s">
        <v>18</v>
      </c>
      <c r="L174" s="22" t="s">
        <v>39</v>
      </c>
      <c r="M174" s="22" t="s">
        <v>30</v>
      </c>
      <c r="N174" s="22" t="s">
        <v>76</v>
      </c>
      <c r="O174" s="22" t="s">
        <v>26</v>
      </c>
    </row>
    <row r="175" spans="2:15" ht="21" customHeight="1" x14ac:dyDescent="0.25">
      <c r="B175" s="14" t="s">
        <v>14</v>
      </c>
      <c r="C175" s="15">
        <v>17</v>
      </c>
      <c r="D175" s="16" t="s">
        <v>44</v>
      </c>
      <c r="E175" s="14" t="s">
        <v>28</v>
      </c>
      <c r="F175" s="14" t="s">
        <v>42</v>
      </c>
      <c r="G175" s="17">
        <v>1</v>
      </c>
      <c r="H175" s="1">
        <v>7000000</v>
      </c>
      <c r="I175" s="14">
        <v>3</v>
      </c>
      <c r="J175" s="18">
        <v>1.3888888888888889E-3</v>
      </c>
      <c r="K175" s="14" t="s">
        <v>18</v>
      </c>
      <c r="L175" s="14" t="s">
        <v>19</v>
      </c>
      <c r="M175" s="14" t="s">
        <v>43</v>
      </c>
      <c r="N175" s="14" t="s">
        <v>78</v>
      </c>
      <c r="O175" s="14" t="s">
        <v>41</v>
      </c>
    </row>
    <row r="176" spans="2:15" ht="21" customHeight="1" x14ac:dyDescent="0.25">
      <c r="B176" s="22" t="s">
        <v>14</v>
      </c>
      <c r="C176" s="23">
        <v>19</v>
      </c>
      <c r="D176" s="24" t="s">
        <v>44</v>
      </c>
      <c r="E176" s="22" t="s">
        <v>73</v>
      </c>
      <c r="F176" s="22" t="s">
        <v>42</v>
      </c>
      <c r="G176" s="25">
        <v>2</v>
      </c>
      <c r="H176" s="26">
        <v>12000000</v>
      </c>
      <c r="I176" s="22">
        <v>1</v>
      </c>
      <c r="J176" s="27">
        <v>1.3888888888888889E-3</v>
      </c>
      <c r="K176" s="22" t="s">
        <v>18</v>
      </c>
      <c r="L176" s="22" t="s">
        <v>24</v>
      </c>
      <c r="M176" s="22" t="s">
        <v>48</v>
      </c>
      <c r="N176" s="22" t="s">
        <v>76</v>
      </c>
      <c r="O176" s="22" t="s">
        <v>31</v>
      </c>
    </row>
    <row r="177" spans="2:15" ht="21" customHeight="1" x14ac:dyDescent="0.25">
      <c r="B177" s="14" t="s">
        <v>14</v>
      </c>
      <c r="C177" s="15">
        <v>14</v>
      </c>
      <c r="D177" s="16" t="s">
        <v>44</v>
      </c>
      <c r="E177" s="14" t="s">
        <v>38</v>
      </c>
      <c r="F177" s="14" t="s">
        <v>17</v>
      </c>
      <c r="G177" s="17">
        <v>5</v>
      </c>
      <c r="H177" s="1">
        <v>25000000</v>
      </c>
      <c r="I177" s="14">
        <v>1</v>
      </c>
      <c r="J177" s="18">
        <v>1.3888888888888889E-3</v>
      </c>
      <c r="K177" s="14" t="s">
        <v>18</v>
      </c>
      <c r="L177" s="14" t="s">
        <v>39</v>
      </c>
      <c r="M177" s="14" t="s">
        <v>51</v>
      </c>
      <c r="N177" s="14" t="s">
        <v>77</v>
      </c>
      <c r="O177" s="14" t="s">
        <v>65</v>
      </c>
    </row>
    <row r="178" spans="2:15" ht="21" customHeight="1" x14ac:dyDescent="0.25">
      <c r="B178" s="22" t="s">
        <v>14</v>
      </c>
      <c r="C178" s="23">
        <v>29</v>
      </c>
      <c r="D178" s="24" t="s">
        <v>69</v>
      </c>
      <c r="E178" s="22" t="s">
        <v>28</v>
      </c>
      <c r="F178" s="22" t="s">
        <v>42</v>
      </c>
      <c r="G178" s="25">
        <v>1</v>
      </c>
      <c r="H178" s="26">
        <v>19000000</v>
      </c>
      <c r="I178" s="22">
        <v>1</v>
      </c>
      <c r="J178" s="27">
        <v>1.3888888888888889E-3</v>
      </c>
      <c r="K178" s="22" t="s">
        <v>46</v>
      </c>
      <c r="L178" s="22" t="s">
        <v>50</v>
      </c>
      <c r="M178" s="22" t="s">
        <v>20</v>
      </c>
      <c r="N178" s="22" t="s">
        <v>76</v>
      </c>
      <c r="O178" s="22" t="s">
        <v>75</v>
      </c>
    </row>
    <row r="179" spans="2:15" ht="21" customHeight="1" x14ac:dyDescent="0.25">
      <c r="B179" s="14" t="s">
        <v>14</v>
      </c>
      <c r="C179" s="15">
        <v>13</v>
      </c>
      <c r="D179" s="16" t="s">
        <v>69</v>
      </c>
      <c r="E179" s="14" t="s">
        <v>49</v>
      </c>
      <c r="F179" s="14" t="s">
        <v>42</v>
      </c>
      <c r="G179" s="17">
        <v>2</v>
      </c>
      <c r="H179" s="1">
        <v>12000000</v>
      </c>
      <c r="I179" s="14">
        <v>5</v>
      </c>
      <c r="J179" s="18">
        <v>1.3888888888888889E-3</v>
      </c>
      <c r="K179" s="14" t="s">
        <v>18</v>
      </c>
      <c r="L179" s="14" t="s">
        <v>19</v>
      </c>
      <c r="M179" s="14" t="s">
        <v>30</v>
      </c>
      <c r="N179" s="14" t="s">
        <v>78</v>
      </c>
      <c r="O179" s="14" t="s">
        <v>62</v>
      </c>
    </row>
    <row r="180" spans="2:15" ht="21" customHeight="1" x14ac:dyDescent="0.25">
      <c r="B180" s="22" t="s">
        <v>14</v>
      </c>
      <c r="C180" s="23">
        <v>26</v>
      </c>
      <c r="D180" s="24" t="s">
        <v>69</v>
      </c>
      <c r="E180" s="22" t="s">
        <v>32</v>
      </c>
      <c r="F180" s="22" t="s">
        <v>23</v>
      </c>
      <c r="G180" s="25">
        <v>5</v>
      </c>
      <c r="H180" s="26">
        <v>25000000</v>
      </c>
      <c r="I180" s="22">
        <v>2</v>
      </c>
      <c r="J180" s="27">
        <v>1.3888888888888889E-3</v>
      </c>
      <c r="K180" s="22" t="s">
        <v>18</v>
      </c>
      <c r="L180" s="22" t="s">
        <v>29</v>
      </c>
      <c r="M180" s="22" t="s">
        <v>30</v>
      </c>
      <c r="N180" s="22" t="s">
        <v>66</v>
      </c>
      <c r="O180" s="22" t="s">
        <v>36</v>
      </c>
    </row>
    <row r="181" spans="2:15" ht="21" customHeight="1" x14ac:dyDescent="0.25">
      <c r="B181" s="14" t="s">
        <v>14</v>
      </c>
      <c r="C181" s="15">
        <v>16</v>
      </c>
      <c r="D181" s="16" t="s">
        <v>69</v>
      </c>
      <c r="E181" s="14" t="s">
        <v>16</v>
      </c>
      <c r="F181" s="14" t="s">
        <v>23</v>
      </c>
      <c r="G181" s="17">
        <v>3</v>
      </c>
      <c r="H181" s="1">
        <v>15000000</v>
      </c>
      <c r="I181" s="14">
        <v>3</v>
      </c>
      <c r="J181" s="18">
        <v>1.3888888888888889E-3</v>
      </c>
      <c r="K181" s="14" t="s">
        <v>18</v>
      </c>
      <c r="L181" s="14" t="s">
        <v>24</v>
      </c>
      <c r="M181" s="14" t="s">
        <v>33</v>
      </c>
      <c r="N181" s="14" t="s">
        <v>76</v>
      </c>
      <c r="O181" s="14" t="s">
        <v>31</v>
      </c>
    </row>
    <row r="182" spans="2:15" ht="21" customHeight="1" x14ac:dyDescent="0.25">
      <c r="B182" s="22" t="s">
        <v>14</v>
      </c>
      <c r="C182" s="23">
        <v>14</v>
      </c>
      <c r="D182" s="24" t="s">
        <v>69</v>
      </c>
      <c r="E182" s="22" t="s">
        <v>32</v>
      </c>
      <c r="F182" s="22" t="s">
        <v>17</v>
      </c>
      <c r="G182" s="25">
        <v>1</v>
      </c>
      <c r="H182" s="26">
        <v>7000000</v>
      </c>
      <c r="I182" s="22">
        <v>1</v>
      </c>
      <c r="J182" s="27">
        <v>1.3888888888888889E-3</v>
      </c>
      <c r="K182" s="22" t="s">
        <v>18</v>
      </c>
      <c r="L182" s="22" t="s">
        <v>39</v>
      </c>
      <c r="M182" s="22" t="s">
        <v>48</v>
      </c>
      <c r="N182" s="22" t="s">
        <v>78</v>
      </c>
      <c r="O182" s="22" t="s">
        <v>53</v>
      </c>
    </row>
    <row r="183" spans="2:15" ht="21" customHeight="1" x14ac:dyDescent="0.25">
      <c r="B183" s="14" t="s">
        <v>14</v>
      </c>
      <c r="C183" s="15">
        <v>16</v>
      </c>
      <c r="D183" s="16" t="s">
        <v>55</v>
      </c>
      <c r="E183" s="14" t="s">
        <v>38</v>
      </c>
      <c r="F183" s="14" t="s">
        <v>23</v>
      </c>
      <c r="G183" s="17">
        <v>5</v>
      </c>
      <c r="H183" s="1">
        <v>25000000</v>
      </c>
      <c r="I183" s="14">
        <v>1</v>
      </c>
      <c r="J183" s="18">
        <v>1.3888888888888889E-3</v>
      </c>
      <c r="K183" s="14" t="s">
        <v>18</v>
      </c>
      <c r="L183" s="14" t="s">
        <v>47</v>
      </c>
      <c r="M183" s="14" t="s">
        <v>48</v>
      </c>
      <c r="N183" s="14" t="s">
        <v>76</v>
      </c>
      <c r="O183" s="14" t="s">
        <v>31</v>
      </c>
    </row>
    <row r="184" spans="2:15" ht="21" customHeight="1" x14ac:dyDescent="0.25">
      <c r="B184" s="22" t="s">
        <v>14</v>
      </c>
      <c r="C184" s="23">
        <v>1</v>
      </c>
      <c r="D184" s="24" t="s">
        <v>57</v>
      </c>
      <c r="E184" s="22" t="s">
        <v>32</v>
      </c>
      <c r="F184" s="22" t="s">
        <v>23</v>
      </c>
      <c r="G184" s="25">
        <v>1</v>
      </c>
      <c r="H184" s="26">
        <v>7000000</v>
      </c>
      <c r="I184" s="22">
        <v>2</v>
      </c>
      <c r="J184" s="27">
        <v>1.3888888888888889E-3</v>
      </c>
      <c r="K184" s="22" t="s">
        <v>18</v>
      </c>
      <c r="L184" s="22" t="s">
        <v>24</v>
      </c>
      <c r="M184" s="22" t="s">
        <v>33</v>
      </c>
      <c r="N184" s="22" t="s">
        <v>76</v>
      </c>
      <c r="O184" s="22" t="s">
        <v>31</v>
      </c>
    </row>
    <row r="185" spans="2:15" ht="21" customHeight="1" x14ac:dyDescent="0.25">
      <c r="B185" s="14" t="s">
        <v>14</v>
      </c>
      <c r="C185" s="15">
        <v>11</v>
      </c>
      <c r="D185" s="16" t="s">
        <v>57</v>
      </c>
      <c r="E185" s="14" t="s">
        <v>32</v>
      </c>
      <c r="F185" s="14" t="s">
        <v>45</v>
      </c>
      <c r="G185" s="17">
        <v>2</v>
      </c>
      <c r="H185" s="1">
        <v>12000000</v>
      </c>
      <c r="I185" s="14">
        <v>2</v>
      </c>
      <c r="J185" s="18">
        <v>1.3888888888888889E-3</v>
      </c>
      <c r="K185" s="14" t="s">
        <v>18</v>
      </c>
      <c r="L185" s="14" t="s">
        <v>24</v>
      </c>
      <c r="M185" s="14" t="s">
        <v>40</v>
      </c>
      <c r="N185" s="14" t="s">
        <v>78</v>
      </c>
      <c r="O185" s="14" t="s">
        <v>63</v>
      </c>
    </row>
    <row r="186" spans="2:15" ht="21" customHeight="1" x14ac:dyDescent="0.25">
      <c r="B186" s="22" t="s">
        <v>14</v>
      </c>
      <c r="C186" s="23">
        <v>11</v>
      </c>
      <c r="D186" s="24" t="s">
        <v>57</v>
      </c>
      <c r="E186" s="22" t="s">
        <v>16</v>
      </c>
      <c r="F186" s="22" t="s">
        <v>23</v>
      </c>
      <c r="G186" s="25">
        <v>3</v>
      </c>
      <c r="H186" s="26">
        <v>15000000</v>
      </c>
      <c r="I186" s="22">
        <v>1</v>
      </c>
      <c r="J186" s="27">
        <v>1.3888888888888889E-3</v>
      </c>
      <c r="K186" s="22" t="s">
        <v>18</v>
      </c>
      <c r="L186" s="22" t="s">
        <v>39</v>
      </c>
      <c r="M186" s="22" t="s">
        <v>48</v>
      </c>
      <c r="N186" s="22" t="s">
        <v>66</v>
      </c>
      <c r="O186" s="22" t="s">
        <v>36</v>
      </c>
    </row>
    <row r="187" spans="2:15" ht="21" customHeight="1" x14ac:dyDescent="0.25">
      <c r="B187" s="14" t="s">
        <v>14</v>
      </c>
      <c r="C187" s="15">
        <v>1</v>
      </c>
      <c r="D187" s="16" t="s">
        <v>15</v>
      </c>
      <c r="E187" s="14" t="s">
        <v>16</v>
      </c>
      <c r="F187" s="14" t="s">
        <v>17</v>
      </c>
      <c r="G187" s="17">
        <v>1</v>
      </c>
      <c r="H187" s="1">
        <v>19000000</v>
      </c>
      <c r="I187" s="14">
        <v>1</v>
      </c>
      <c r="J187" s="18">
        <v>1.3888888888888889E-3</v>
      </c>
      <c r="K187" s="14" t="s">
        <v>46</v>
      </c>
      <c r="L187" s="14" t="s">
        <v>39</v>
      </c>
      <c r="M187" s="14" t="s">
        <v>43</v>
      </c>
      <c r="N187" s="14" t="s">
        <v>78</v>
      </c>
      <c r="O187" s="14" t="s">
        <v>66</v>
      </c>
    </row>
    <row r="188" spans="2:15" ht="21" customHeight="1" x14ac:dyDescent="0.25">
      <c r="B188" s="22" t="s">
        <v>14</v>
      </c>
      <c r="C188" s="23">
        <v>1</v>
      </c>
      <c r="D188" s="24" t="s">
        <v>15</v>
      </c>
      <c r="E188" s="22" t="s">
        <v>38</v>
      </c>
      <c r="F188" s="22" t="s">
        <v>23</v>
      </c>
      <c r="G188" s="25">
        <v>4</v>
      </c>
      <c r="H188" s="26">
        <v>20000000</v>
      </c>
      <c r="I188" s="22">
        <v>3</v>
      </c>
      <c r="J188" s="27">
        <v>1.3888888888888889E-3</v>
      </c>
      <c r="K188" s="22" t="s">
        <v>61</v>
      </c>
      <c r="L188" s="22" t="s">
        <v>39</v>
      </c>
      <c r="M188" s="22" t="s">
        <v>48</v>
      </c>
      <c r="N188" s="22" t="s">
        <v>66</v>
      </c>
      <c r="O188" s="22" t="s">
        <v>67</v>
      </c>
    </row>
    <row r="189" spans="2:15" ht="21" customHeight="1" x14ac:dyDescent="0.25">
      <c r="B189" s="14" t="s">
        <v>14</v>
      </c>
      <c r="C189" s="15">
        <v>1</v>
      </c>
      <c r="D189" s="16" t="s">
        <v>15</v>
      </c>
      <c r="E189" s="14" t="s">
        <v>16</v>
      </c>
      <c r="F189" s="14" t="s">
        <v>42</v>
      </c>
      <c r="G189" s="17">
        <v>3</v>
      </c>
      <c r="H189" s="1">
        <v>15000000</v>
      </c>
      <c r="I189" s="14">
        <v>1</v>
      </c>
      <c r="J189" s="18">
        <v>1.3888888888888889E-3</v>
      </c>
      <c r="K189" s="14" t="s">
        <v>18</v>
      </c>
      <c r="L189" s="14" t="s">
        <v>56</v>
      </c>
      <c r="M189" s="14" t="s">
        <v>51</v>
      </c>
      <c r="N189" s="14" t="s">
        <v>77</v>
      </c>
      <c r="O189" s="14" t="s">
        <v>34</v>
      </c>
    </row>
    <row r="190" spans="2:15" ht="21" customHeight="1" x14ac:dyDescent="0.25">
      <c r="B190" s="22" t="s">
        <v>14</v>
      </c>
      <c r="C190" s="23">
        <v>1</v>
      </c>
      <c r="D190" s="24" t="s">
        <v>59</v>
      </c>
      <c r="E190" s="22" t="s">
        <v>16</v>
      </c>
      <c r="F190" s="22" t="s">
        <v>17</v>
      </c>
      <c r="G190" s="25">
        <v>4</v>
      </c>
      <c r="H190" s="26">
        <v>20000000</v>
      </c>
      <c r="I190" s="22">
        <v>4</v>
      </c>
      <c r="J190" s="27">
        <v>1.3888888888888889E-3</v>
      </c>
      <c r="K190" s="22" t="s">
        <v>61</v>
      </c>
      <c r="L190" s="22" t="s">
        <v>39</v>
      </c>
      <c r="M190" s="22" t="s">
        <v>25</v>
      </c>
      <c r="N190" s="22" t="s">
        <v>78</v>
      </c>
      <c r="O190" s="22" t="s">
        <v>62</v>
      </c>
    </row>
    <row r="191" spans="2:15" ht="21" customHeight="1" x14ac:dyDescent="0.25">
      <c r="B191" s="14" t="s">
        <v>14</v>
      </c>
      <c r="C191" s="15">
        <v>4</v>
      </c>
      <c r="D191" s="16" t="s">
        <v>59</v>
      </c>
      <c r="E191" s="14" t="s">
        <v>73</v>
      </c>
      <c r="F191" s="14" t="s">
        <v>17</v>
      </c>
      <c r="G191" s="17">
        <v>3</v>
      </c>
      <c r="H191" s="1">
        <v>15000000</v>
      </c>
      <c r="I191" s="14">
        <v>1</v>
      </c>
      <c r="J191" s="18">
        <v>1.3888888888888889E-3</v>
      </c>
      <c r="K191" s="14" t="s">
        <v>18</v>
      </c>
      <c r="L191" s="14" t="s">
        <v>35</v>
      </c>
      <c r="M191" s="14" t="s">
        <v>43</v>
      </c>
      <c r="N191" s="14" t="s">
        <v>76</v>
      </c>
      <c r="O191" s="14" t="s">
        <v>31</v>
      </c>
    </row>
    <row r="192" spans="2:15" ht="21" customHeight="1" x14ac:dyDescent="0.25">
      <c r="B192" s="22" t="s">
        <v>14</v>
      </c>
      <c r="C192" s="23">
        <v>11</v>
      </c>
      <c r="D192" s="24" t="s">
        <v>59</v>
      </c>
      <c r="E192" s="22" t="s">
        <v>38</v>
      </c>
      <c r="F192" s="22" t="s">
        <v>23</v>
      </c>
      <c r="G192" s="25">
        <v>5</v>
      </c>
      <c r="H192" s="26">
        <v>25000000</v>
      </c>
      <c r="I192" s="22">
        <v>4</v>
      </c>
      <c r="J192" s="27">
        <v>1.3888888888888889E-3</v>
      </c>
      <c r="K192" s="22" t="s">
        <v>18</v>
      </c>
      <c r="L192" s="22" t="s">
        <v>29</v>
      </c>
      <c r="M192" s="22" t="s">
        <v>43</v>
      </c>
      <c r="N192" s="22" t="s">
        <v>76</v>
      </c>
      <c r="O192" s="22" t="s">
        <v>52</v>
      </c>
    </row>
    <row r="193" spans="2:15" ht="21" customHeight="1" x14ac:dyDescent="0.25">
      <c r="B193" s="14" t="s">
        <v>14</v>
      </c>
      <c r="C193" s="15">
        <v>12</v>
      </c>
      <c r="D193" s="16" t="s">
        <v>72</v>
      </c>
      <c r="E193" s="14" t="s">
        <v>38</v>
      </c>
      <c r="F193" s="14" t="s">
        <v>23</v>
      </c>
      <c r="G193" s="17">
        <v>2</v>
      </c>
      <c r="H193" s="1">
        <v>12000000</v>
      </c>
      <c r="I193" s="14">
        <v>4</v>
      </c>
      <c r="J193" s="18">
        <v>1.3888888888888889E-3</v>
      </c>
      <c r="K193" s="14" t="s">
        <v>18</v>
      </c>
      <c r="L193" s="14" t="s">
        <v>35</v>
      </c>
      <c r="M193" s="14" t="s">
        <v>25</v>
      </c>
      <c r="N193" s="14" t="s">
        <v>77</v>
      </c>
      <c r="O193" s="14" t="s">
        <v>54</v>
      </c>
    </row>
    <row r="194" spans="2:15" ht="21" customHeight="1" x14ac:dyDescent="0.25">
      <c r="B194" s="22" t="s">
        <v>14</v>
      </c>
      <c r="C194" s="23">
        <v>31</v>
      </c>
      <c r="D194" s="24" t="s">
        <v>22</v>
      </c>
      <c r="E194" s="22" t="s">
        <v>16</v>
      </c>
      <c r="F194" s="22" t="s">
        <v>23</v>
      </c>
      <c r="G194" s="25">
        <v>1</v>
      </c>
      <c r="H194" s="26">
        <v>19000000</v>
      </c>
      <c r="I194" s="22">
        <v>3</v>
      </c>
      <c r="J194" s="27">
        <v>1.3888888888888889E-3</v>
      </c>
      <c r="K194" s="22" t="s">
        <v>46</v>
      </c>
      <c r="L194" s="22" t="s">
        <v>56</v>
      </c>
      <c r="M194" s="22" t="s">
        <v>25</v>
      </c>
      <c r="N194" s="22" t="s">
        <v>76</v>
      </c>
      <c r="O194" s="22" t="s">
        <v>52</v>
      </c>
    </row>
    <row r="195" spans="2:15" ht="21" customHeight="1" x14ac:dyDescent="0.25">
      <c r="B195" s="14" t="s">
        <v>14</v>
      </c>
      <c r="C195" s="15">
        <v>2</v>
      </c>
      <c r="D195" s="16" t="s">
        <v>22</v>
      </c>
      <c r="E195" s="14" t="s">
        <v>28</v>
      </c>
      <c r="F195" s="14" t="s">
        <v>45</v>
      </c>
      <c r="G195" s="17">
        <v>2</v>
      </c>
      <c r="H195" s="1">
        <v>12000000</v>
      </c>
      <c r="I195" s="14">
        <v>2</v>
      </c>
      <c r="J195" s="18">
        <v>1.3888888888888889E-3</v>
      </c>
      <c r="K195" s="14" t="s">
        <v>18</v>
      </c>
      <c r="L195" s="14" t="s">
        <v>56</v>
      </c>
      <c r="M195" s="14" t="s">
        <v>30</v>
      </c>
      <c r="N195" s="14" t="s">
        <v>78</v>
      </c>
      <c r="O195" s="14" t="s">
        <v>66</v>
      </c>
    </row>
    <row r="196" spans="2:15" ht="21" customHeight="1" x14ac:dyDescent="0.25">
      <c r="B196" s="22" t="s">
        <v>14</v>
      </c>
      <c r="C196" s="23">
        <v>9</v>
      </c>
      <c r="D196" s="24" t="s">
        <v>22</v>
      </c>
      <c r="E196" s="22" t="s">
        <v>16</v>
      </c>
      <c r="F196" s="22" t="s">
        <v>42</v>
      </c>
      <c r="G196" s="25">
        <v>3</v>
      </c>
      <c r="H196" s="26">
        <v>12000000</v>
      </c>
      <c r="I196" s="22">
        <v>5</v>
      </c>
      <c r="J196" s="27">
        <v>1.3888888888888889E-3</v>
      </c>
      <c r="K196" s="22" t="s">
        <v>18</v>
      </c>
      <c r="L196" s="22" t="s">
        <v>64</v>
      </c>
      <c r="M196" s="22" t="s">
        <v>40</v>
      </c>
      <c r="N196" s="22" t="s">
        <v>76</v>
      </c>
      <c r="O196" s="22" t="s">
        <v>52</v>
      </c>
    </row>
    <row r="197" spans="2:15" ht="21" customHeight="1" x14ac:dyDescent="0.25">
      <c r="B197" s="14" t="s">
        <v>14</v>
      </c>
      <c r="C197" s="15">
        <v>25</v>
      </c>
      <c r="D197" s="16" t="s">
        <v>22</v>
      </c>
      <c r="E197" s="14" t="s">
        <v>32</v>
      </c>
      <c r="F197" s="14" t="s">
        <v>42</v>
      </c>
      <c r="G197" s="17">
        <v>2</v>
      </c>
      <c r="H197" s="1">
        <v>10000000</v>
      </c>
      <c r="I197" s="14">
        <v>4</v>
      </c>
      <c r="J197" s="18">
        <v>1.3888888888888889E-3</v>
      </c>
      <c r="K197" s="14" t="s">
        <v>18</v>
      </c>
      <c r="L197" s="14" t="s">
        <v>64</v>
      </c>
      <c r="M197" s="14" t="s">
        <v>33</v>
      </c>
      <c r="N197" s="14" t="s">
        <v>76</v>
      </c>
      <c r="O197" s="14" t="s">
        <v>31</v>
      </c>
    </row>
    <row r="198" spans="2:15" ht="21" customHeight="1" x14ac:dyDescent="0.25">
      <c r="B198" s="22" t="s">
        <v>70</v>
      </c>
      <c r="C198" s="23">
        <v>8</v>
      </c>
      <c r="D198" s="24" t="s">
        <v>72</v>
      </c>
      <c r="E198" s="22" t="s">
        <v>28</v>
      </c>
      <c r="F198" s="22" t="s">
        <v>17</v>
      </c>
      <c r="G198" s="25">
        <v>0</v>
      </c>
      <c r="H198" s="26">
        <v>0</v>
      </c>
      <c r="I198" s="22">
        <v>3</v>
      </c>
      <c r="J198" s="27">
        <v>1.3888888888888889E-3</v>
      </c>
      <c r="K198" s="22"/>
      <c r="L198" s="22"/>
      <c r="M198" s="22" t="s">
        <v>30</v>
      </c>
      <c r="N198" s="22" t="s">
        <v>76</v>
      </c>
      <c r="O198" s="22" t="s">
        <v>52</v>
      </c>
    </row>
    <row r="199" spans="2:15" ht="21" customHeight="1" x14ac:dyDescent="0.25">
      <c r="B199" s="14" t="s">
        <v>70</v>
      </c>
      <c r="C199" s="15">
        <v>5</v>
      </c>
      <c r="D199" s="16" t="s">
        <v>72</v>
      </c>
      <c r="E199" s="14" t="s">
        <v>38</v>
      </c>
      <c r="F199" s="14" t="s">
        <v>42</v>
      </c>
      <c r="G199" s="17">
        <v>0</v>
      </c>
      <c r="H199" s="1">
        <v>0</v>
      </c>
      <c r="I199" s="14">
        <v>1</v>
      </c>
      <c r="J199" s="18">
        <v>1.3888888888888889E-3</v>
      </c>
      <c r="K199" s="14"/>
      <c r="L199" s="14"/>
      <c r="M199" s="14" t="s">
        <v>33</v>
      </c>
      <c r="N199" s="14" t="s">
        <v>78</v>
      </c>
      <c r="O199" s="14" t="s">
        <v>41</v>
      </c>
    </row>
    <row r="200" spans="2:15" ht="21" customHeight="1" x14ac:dyDescent="0.25">
      <c r="B200" s="22" t="s">
        <v>70</v>
      </c>
      <c r="C200" s="23">
        <v>2</v>
      </c>
      <c r="D200" s="24" t="s">
        <v>27</v>
      </c>
      <c r="E200" s="22" t="s">
        <v>49</v>
      </c>
      <c r="F200" s="22" t="s">
        <v>42</v>
      </c>
      <c r="G200" s="25">
        <v>0</v>
      </c>
      <c r="H200" s="26">
        <v>0</v>
      </c>
      <c r="I200" s="22">
        <v>2</v>
      </c>
      <c r="J200" s="27">
        <v>1.3888888888888889E-3</v>
      </c>
      <c r="K200" s="22"/>
      <c r="L200" s="22"/>
      <c r="M200" s="22" t="s">
        <v>30</v>
      </c>
      <c r="N200" s="22" t="s">
        <v>77</v>
      </c>
      <c r="O200" s="22" t="s">
        <v>65</v>
      </c>
    </row>
    <row r="201" spans="2:15" ht="21" customHeight="1" x14ac:dyDescent="0.25">
      <c r="B201" s="14" t="s">
        <v>70</v>
      </c>
      <c r="C201" s="15">
        <v>20</v>
      </c>
      <c r="D201" s="16" t="s">
        <v>27</v>
      </c>
      <c r="E201" s="14" t="s">
        <v>38</v>
      </c>
      <c r="F201" s="14" t="s">
        <v>42</v>
      </c>
      <c r="G201" s="17">
        <v>0</v>
      </c>
      <c r="H201" s="1">
        <v>0</v>
      </c>
      <c r="I201" s="14">
        <v>1</v>
      </c>
      <c r="J201" s="18">
        <v>1.3888888888888889E-3</v>
      </c>
      <c r="K201" s="14"/>
      <c r="L201" s="14"/>
      <c r="M201" s="14" t="s">
        <v>40</v>
      </c>
      <c r="N201" s="14" t="s">
        <v>76</v>
      </c>
      <c r="O201" s="14" t="s">
        <v>31</v>
      </c>
    </row>
    <row r="202" spans="2:15" ht="21" customHeight="1" x14ac:dyDescent="0.25">
      <c r="B202" s="22" t="s">
        <v>70</v>
      </c>
      <c r="C202" s="23">
        <v>22</v>
      </c>
      <c r="D202" s="24" t="s">
        <v>27</v>
      </c>
      <c r="E202" s="22" t="s">
        <v>16</v>
      </c>
      <c r="F202" s="22" t="s">
        <v>23</v>
      </c>
      <c r="G202" s="25">
        <v>0</v>
      </c>
      <c r="H202" s="26">
        <v>0</v>
      </c>
      <c r="I202" s="22">
        <v>3</v>
      </c>
      <c r="J202" s="27">
        <v>1.3888888888888889E-3</v>
      </c>
      <c r="K202" s="22"/>
      <c r="L202" s="22"/>
      <c r="M202" s="22" t="s">
        <v>43</v>
      </c>
      <c r="N202" s="22" t="s">
        <v>76</v>
      </c>
      <c r="O202" s="22" t="s">
        <v>31</v>
      </c>
    </row>
    <row r="203" spans="2:15" ht="21" customHeight="1" x14ac:dyDescent="0.25">
      <c r="B203" s="14" t="s">
        <v>70</v>
      </c>
      <c r="C203" s="15">
        <v>15</v>
      </c>
      <c r="D203" s="16" t="s">
        <v>27</v>
      </c>
      <c r="E203" s="14" t="s">
        <v>16</v>
      </c>
      <c r="F203" s="14" t="s">
        <v>23</v>
      </c>
      <c r="G203" s="17">
        <v>0</v>
      </c>
      <c r="H203" s="1">
        <v>0</v>
      </c>
      <c r="I203" s="14">
        <v>3</v>
      </c>
      <c r="J203" s="18">
        <v>1.3888888888888889E-3</v>
      </c>
      <c r="K203" s="14"/>
      <c r="L203" s="14"/>
      <c r="M203" s="14" t="s">
        <v>51</v>
      </c>
      <c r="N203" s="14" t="s">
        <v>66</v>
      </c>
      <c r="O203" s="14" t="s">
        <v>67</v>
      </c>
    </row>
    <row r="204" spans="2:15" ht="21" customHeight="1" x14ac:dyDescent="0.25">
      <c r="B204" s="22" t="s">
        <v>70</v>
      </c>
      <c r="C204" s="23">
        <v>21</v>
      </c>
      <c r="D204" s="24" t="s">
        <v>27</v>
      </c>
      <c r="E204" s="22" t="s">
        <v>38</v>
      </c>
      <c r="F204" s="22" t="s">
        <v>42</v>
      </c>
      <c r="G204" s="25">
        <v>0</v>
      </c>
      <c r="H204" s="26">
        <v>0</v>
      </c>
      <c r="I204" s="22">
        <v>2</v>
      </c>
      <c r="J204" s="27">
        <v>1.3888888888888889E-3</v>
      </c>
      <c r="K204" s="22"/>
      <c r="L204" s="22"/>
      <c r="M204" s="22" t="s">
        <v>51</v>
      </c>
      <c r="N204" s="22" t="s">
        <v>77</v>
      </c>
      <c r="O204" s="22" t="s">
        <v>34</v>
      </c>
    </row>
    <row r="205" spans="2:15" ht="21" customHeight="1" x14ac:dyDescent="0.25">
      <c r="B205" s="14" t="s">
        <v>70</v>
      </c>
      <c r="C205" s="15">
        <v>24</v>
      </c>
      <c r="D205" s="16" t="s">
        <v>37</v>
      </c>
      <c r="E205" s="14" t="s">
        <v>38</v>
      </c>
      <c r="F205" s="14" t="s">
        <v>23</v>
      </c>
      <c r="G205" s="17">
        <v>0</v>
      </c>
      <c r="H205" s="1">
        <v>0</v>
      </c>
      <c r="I205" s="14">
        <v>1</v>
      </c>
      <c r="J205" s="18">
        <v>1.3888888888888889E-3</v>
      </c>
      <c r="K205" s="14"/>
      <c r="L205" s="14"/>
      <c r="M205" s="14" t="s">
        <v>33</v>
      </c>
      <c r="N205" s="14" t="s">
        <v>66</v>
      </c>
      <c r="O205" s="14" t="s">
        <v>67</v>
      </c>
    </row>
    <row r="206" spans="2:15" ht="21" customHeight="1" x14ac:dyDescent="0.25">
      <c r="B206" s="22" t="s">
        <v>70</v>
      </c>
      <c r="C206" s="23">
        <v>5</v>
      </c>
      <c r="D206" s="24" t="s">
        <v>37</v>
      </c>
      <c r="E206" s="22" t="s">
        <v>32</v>
      </c>
      <c r="F206" s="22" t="s">
        <v>17</v>
      </c>
      <c r="G206" s="25">
        <v>0</v>
      </c>
      <c r="H206" s="26">
        <v>0</v>
      </c>
      <c r="I206" s="22">
        <v>5</v>
      </c>
      <c r="J206" s="27">
        <v>1.3888888888888889E-3</v>
      </c>
      <c r="K206" s="22"/>
      <c r="L206" s="22"/>
      <c r="M206" s="22" t="s">
        <v>48</v>
      </c>
      <c r="N206" s="22" t="s">
        <v>78</v>
      </c>
      <c r="O206" s="22" t="s">
        <v>66</v>
      </c>
    </row>
    <row r="207" spans="2:15" ht="21" customHeight="1" x14ac:dyDescent="0.25">
      <c r="B207" s="14" t="s">
        <v>70</v>
      </c>
      <c r="C207" s="15">
        <v>15</v>
      </c>
      <c r="D207" s="16" t="s">
        <v>44</v>
      </c>
      <c r="E207" s="14" t="s">
        <v>16</v>
      </c>
      <c r="F207" s="14" t="s">
        <v>23</v>
      </c>
      <c r="G207" s="17">
        <v>0</v>
      </c>
      <c r="H207" s="1">
        <v>0</v>
      </c>
      <c r="I207" s="14">
        <v>1</v>
      </c>
      <c r="J207" s="18">
        <v>1.3888888888888889E-3</v>
      </c>
      <c r="K207" s="14"/>
      <c r="L207" s="14"/>
      <c r="M207" s="14" t="s">
        <v>30</v>
      </c>
      <c r="N207" s="14" t="s">
        <v>76</v>
      </c>
      <c r="O207" s="14" t="s">
        <v>31</v>
      </c>
    </row>
    <row r="208" spans="2:15" ht="21" customHeight="1" x14ac:dyDescent="0.25">
      <c r="B208" s="22" t="s">
        <v>70</v>
      </c>
      <c r="C208" s="23">
        <v>29</v>
      </c>
      <c r="D208" s="24" t="s">
        <v>44</v>
      </c>
      <c r="E208" s="22" t="s">
        <v>32</v>
      </c>
      <c r="F208" s="22" t="s">
        <v>17</v>
      </c>
      <c r="G208" s="25">
        <v>0</v>
      </c>
      <c r="H208" s="26">
        <v>0</v>
      </c>
      <c r="I208" s="22">
        <v>4</v>
      </c>
      <c r="J208" s="27">
        <v>1.3888888888888889E-3</v>
      </c>
      <c r="K208" s="22"/>
      <c r="L208" s="22"/>
      <c r="M208" s="22" t="s">
        <v>40</v>
      </c>
      <c r="N208" s="22" t="s">
        <v>78</v>
      </c>
      <c r="O208" s="22" t="s">
        <v>63</v>
      </c>
    </row>
    <row r="209" spans="2:15" ht="21" customHeight="1" x14ac:dyDescent="0.25">
      <c r="B209" s="14" t="s">
        <v>70</v>
      </c>
      <c r="C209" s="15">
        <v>11</v>
      </c>
      <c r="D209" s="16" t="s">
        <v>44</v>
      </c>
      <c r="E209" s="14" t="s">
        <v>32</v>
      </c>
      <c r="F209" s="14" t="s">
        <v>23</v>
      </c>
      <c r="G209" s="17">
        <v>0</v>
      </c>
      <c r="H209" s="1">
        <v>0</v>
      </c>
      <c r="I209" s="14">
        <v>3</v>
      </c>
      <c r="J209" s="18">
        <v>1.3888888888888889E-3</v>
      </c>
      <c r="K209" s="14"/>
      <c r="L209" s="14"/>
      <c r="M209" s="14" t="s">
        <v>33</v>
      </c>
      <c r="N209" s="14" t="s">
        <v>78</v>
      </c>
      <c r="O209" s="14" t="s">
        <v>53</v>
      </c>
    </row>
    <row r="210" spans="2:15" ht="21" customHeight="1" x14ac:dyDescent="0.25">
      <c r="B210" s="22" t="s">
        <v>70</v>
      </c>
      <c r="C210" s="23">
        <v>26</v>
      </c>
      <c r="D210" s="24" t="s">
        <v>44</v>
      </c>
      <c r="E210" s="22" t="s">
        <v>28</v>
      </c>
      <c r="F210" s="22" t="s">
        <v>23</v>
      </c>
      <c r="G210" s="25">
        <v>0</v>
      </c>
      <c r="H210" s="26">
        <v>0</v>
      </c>
      <c r="I210" s="22">
        <v>6</v>
      </c>
      <c r="J210" s="27">
        <v>1.3888888888888889E-3</v>
      </c>
      <c r="K210" s="22"/>
      <c r="L210" s="22"/>
      <c r="M210" s="22" t="s">
        <v>51</v>
      </c>
      <c r="N210" s="22" t="s">
        <v>76</v>
      </c>
      <c r="O210" s="22" t="s">
        <v>31</v>
      </c>
    </row>
    <row r="211" spans="2:15" ht="21" customHeight="1" x14ac:dyDescent="0.25">
      <c r="B211" s="14" t="s">
        <v>70</v>
      </c>
      <c r="C211" s="15">
        <v>31</v>
      </c>
      <c r="D211" s="16" t="s">
        <v>69</v>
      </c>
      <c r="E211" s="14" t="s">
        <v>38</v>
      </c>
      <c r="F211" s="14" t="s">
        <v>17</v>
      </c>
      <c r="G211" s="17">
        <v>0</v>
      </c>
      <c r="H211" s="1">
        <v>0</v>
      </c>
      <c r="I211" s="14">
        <v>1</v>
      </c>
      <c r="J211" s="18">
        <v>1.3888888888888889E-3</v>
      </c>
      <c r="K211" s="14"/>
      <c r="L211" s="14"/>
      <c r="M211" s="14" t="s">
        <v>30</v>
      </c>
      <c r="N211" s="14" t="s">
        <v>78</v>
      </c>
      <c r="O211" s="14" t="s">
        <v>63</v>
      </c>
    </row>
    <row r="212" spans="2:15" ht="21" customHeight="1" x14ac:dyDescent="0.25">
      <c r="B212" s="22" t="s">
        <v>70</v>
      </c>
      <c r="C212" s="23">
        <v>30</v>
      </c>
      <c r="D212" s="24" t="s">
        <v>69</v>
      </c>
      <c r="E212" s="22" t="s">
        <v>49</v>
      </c>
      <c r="F212" s="22" t="s">
        <v>42</v>
      </c>
      <c r="G212" s="25">
        <v>0</v>
      </c>
      <c r="H212" s="26">
        <v>0</v>
      </c>
      <c r="I212" s="22">
        <v>4</v>
      </c>
      <c r="J212" s="27">
        <v>1.3888888888888889E-3</v>
      </c>
      <c r="K212" s="22"/>
      <c r="L212" s="22"/>
      <c r="M212" s="22" t="s">
        <v>40</v>
      </c>
      <c r="N212" s="22" t="s">
        <v>66</v>
      </c>
      <c r="O212" s="22" t="s">
        <v>36</v>
      </c>
    </row>
    <row r="213" spans="2:15" ht="21" customHeight="1" x14ac:dyDescent="0.25">
      <c r="B213" s="14" t="s">
        <v>70</v>
      </c>
      <c r="C213" s="15">
        <v>14</v>
      </c>
      <c r="D213" s="16" t="s">
        <v>69</v>
      </c>
      <c r="E213" s="14" t="s">
        <v>32</v>
      </c>
      <c r="F213" s="14" t="s">
        <v>42</v>
      </c>
      <c r="G213" s="17">
        <v>0</v>
      </c>
      <c r="H213" s="1">
        <v>0</v>
      </c>
      <c r="I213" s="14">
        <v>1</v>
      </c>
      <c r="J213" s="18">
        <v>1.3888888888888889E-3</v>
      </c>
      <c r="K213" s="14"/>
      <c r="L213" s="14"/>
      <c r="M213" s="14" t="s">
        <v>25</v>
      </c>
      <c r="N213" s="14" t="s">
        <v>78</v>
      </c>
      <c r="O213" s="14" t="s">
        <v>41</v>
      </c>
    </row>
    <row r="214" spans="2:15" ht="21" customHeight="1" x14ac:dyDescent="0.25">
      <c r="B214" s="22" t="s">
        <v>70</v>
      </c>
      <c r="C214" s="23">
        <v>30</v>
      </c>
      <c r="D214" s="24" t="s">
        <v>69</v>
      </c>
      <c r="E214" s="22" t="s">
        <v>32</v>
      </c>
      <c r="F214" s="22" t="s">
        <v>17</v>
      </c>
      <c r="G214" s="25">
        <v>0</v>
      </c>
      <c r="H214" s="26">
        <v>0</v>
      </c>
      <c r="I214" s="22">
        <v>4</v>
      </c>
      <c r="J214" s="27">
        <v>1.3888888888888889E-3</v>
      </c>
      <c r="K214" s="22"/>
      <c r="L214" s="22"/>
      <c r="M214" s="22" t="s">
        <v>48</v>
      </c>
      <c r="N214" s="22" t="s">
        <v>76</v>
      </c>
      <c r="O214" s="22" t="s">
        <v>52</v>
      </c>
    </row>
    <row r="215" spans="2:15" ht="21" customHeight="1" x14ac:dyDescent="0.25">
      <c r="B215" s="14" t="s">
        <v>70</v>
      </c>
      <c r="C215" s="15">
        <v>8</v>
      </c>
      <c r="D215" s="16" t="s">
        <v>72</v>
      </c>
      <c r="E215" s="14" t="s">
        <v>28</v>
      </c>
      <c r="F215" s="14" t="s">
        <v>17</v>
      </c>
      <c r="G215" s="17">
        <v>0</v>
      </c>
      <c r="H215" s="1">
        <v>0</v>
      </c>
      <c r="I215" s="14">
        <v>3</v>
      </c>
      <c r="J215" s="18">
        <v>1.3888888888888889E-3</v>
      </c>
      <c r="K215" s="14"/>
      <c r="L215" s="14"/>
      <c r="M215" s="14" t="s">
        <v>30</v>
      </c>
      <c r="N215" s="14" t="s">
        <v>76</v>
      </c>
      <c r="O215" s="14" t="s">
        <v>52</v>
      </c>
    </row>
    <row r="216" spans="2:15" ht="21" customHeight="1" x14ac:dyDescent="0.25">
      <c r="B216" s="22" t="s">
        <v>70</v>
      </c>
      <c r="C216" s="23">
        <v>5</v>
      </c>
      <c r="D216" s="24" t="s">
        <v>72</v>
      </c>
      <c r="E216" s="22" t="s">
        <v>38</v>
      </c>
      <c r="F216" s="22" t="s">
        <v>42</v>
      </c>
      <c r="G216" s="25">
        <v>0</v>
      </c>
      <c r="H216" s="26">
        <v>0</v>
      </c>
      <c r="I216" s="22">
        <v>1</v>
      </c>
      <c r="J216" s="27">
        <v>1.3888888888888889E-3</v>
      </c>
      <c r="K216" s="22"/>
      <c r="L216" s="22"/>
      <c r="M216" s="22" t="s">
        <v>33</v>
      </c>
      <c r="N216" s="22" t="s">
        <v>78</v>
      </c>
      <c r="O216" s="22" t="s">
        <v>41</v>
      </c>
    </row>
    <row r="217" spans="2:15" ht="21" customHeight="1" x14ac:dyDescent="0.25">
      <c r="B217" s="14" t="s">
        <v>14</v>
      </c>
      <c r="C217" s="15">
        <v>11</v>
      </c>
      <c r="D217" s="16" t="s">
        <v>57</v>
      </c>
      <c r="E217" s="14" t="s">
        <v>73</v>
      </c>
      <c r="F217" s="14" t="s">
        <v>17</v>
      </c>
      <c r="G217" s="17">
        <v>2</v>
      </c>
      <c r="H217" s="1">
        <v>38000000</v>
      </c>
      <c r="I217" s="14">
        <v>3</v>
      </c>
      <c r="J217" s="18">
        <v>1.3888888888888889E-3</v>
      </c>
      <c r="K217" s="14" t="s">
        <v>46</v>
      </c>
      <c r="L217" s="14" t="s">
        <v>39</v>
      </c>
      <c r="M217" s="14" t="s">
        <v>33</v>
      </c>
      <c r="N217" s="14" t="s">
        <v>78</v>
      </c>
      <c r="O217" s="14" t="s">
        <v>53</v>
      </c>
    </row>
    <row r="218" spans="2:15" ht="21" customHeight="1" x14ac:dyDescent="0.25">
      <c r="B218" s="22" t="s">
        <v>14</v>
      </c>
      <c r="C218" s="23">
        <v>13</v>
      </c>
      <c r="D218" s="24" t="s">
        <v>27</v>
      </c>
      <c r="E218" s="22" t="s">
        <v>32</v>
      </c>
      <c r="F218" s="22" t="s">
        <v>68</v>
      </c>
      <c r="G218" s="25">
        <v>1</v>
      </c>
      <c r="H218" s="26">
        <v>19000000</v>
      </c>
      <c r="I218" s="22">
        <v>6</v>
      </c>
      <c r="J218" s="27">
        <v>1.3888888888888889E-3</v>
      </c>
      <c r="K218" s="22" t="s">
        <v>46</v>
      </c>
      <c r="L218" s="22" t="s">
        <v>35</v>
      </c>
      <c r="M218" s="22" t="s">
        <v>20</v>
      </c>
      <c r="N218" s="22" t="s">
        <v>78</v>
      </c>
      <c r="O218" s="22" t="s">
        <v>62</v>
      </c>
    </row>
    <row r="219" spans="2:15" ht="21" customHeight="1" x14ac:dyDescent="0.25">
      <c r="B219" s="14" t="s">
        <v>14</v>
      </c>
      <c r="C219" s="15">
        <v>25</v>
      </c>
      <c r="D219" s="16" t="s">
        <v>27</v>
      </c>
      <c r="E219" s="14" t="s">
        <v>32</v>
      </c>
      <c r="F219" s="14" t="s">
        <v>42</v>
      </c>
      <c r="G219" s="17">
        <v>3</v>
      </c>
      <c r="H219" s="1">
        <v>15000000</v>
      </c>
      <c r="I219" s="14">
        <v>4</v>
      </c>
      <c r="J219" s="18">
        <v>1.3888888888888889E-3</v>
      </c>
      <c r="K219" s="14" t="s">
        <v>18</v>
      </c>
      <c r="L219" s="14" t="s">
        <v>19</v>
      </c>
      <c r="M219" s="14" t="s">
        <v>30</v>
      </c>
      <c r="N219" s="14" t="s">
        <v>66</v>
      </c>
      <c r="O219" s="14" t="s">
        <v>67</v>
      </c>
    </row>
    <row r="220" spans="2:15" ht="21" customHeight="1" x14ac:dyDescent="0.25">
      <c r="B220" s="22" t="s">
        <v>14</v>
      </c>
      <c r="C220" s="23">
        <v>30</v>
      </c>
      <c r="D220" s="24" t="s">
        <v>27</v>
      </c>
      <c r="E220" s="22" t="s">
        <v>73</v>
      </c>
      <c r="F220" s="22" t="s">
        <v>23</v>
      </c>
      <c r="G220" s="25">
        <v>2</v>
      </c>
      <c r="H220" s="26">
        <v>12000000</v>
      </c>
      <c r="I220" s="22">
        <v>4</v>
      </c>
      <c r="J220" s="27">
        <v>1.3888888888888889E-3</v>
      </c>
      <c r="K220" s="22" t="s">
        <v>18</v>
      </c>
      <c r="L220" s="22" t="s">
        <v>19</v>
      </c>
      <c r="M220" s="22" t="s">
        <v>30</v>
      </c>
      <c r="N220" s="22" t="s">
        <v>76</v>
      </c>
      <c r="O220" s="22" t="s">
        <v>26</v>
      </c>
    </row>
    <row r="221" spans="2:15" ht="21" customHeight="1" x14ac:dyDescent="0.25">
      <c r="B221" s="14" t="s">
        <v>14</v>
      </c>
      <c r="C221" s="15">
        <v>26</v>
      </c>
      <c r="D221" s="16" t="s">
        <v>37</v>
      </c>
      <c r="E221" s="14" t="s">
        <v>16</v>
      </c>
      <c r="F221" s="14" t="s">
        <v>45</v>
      </c>
      <c r="G221" s="17">
        <v>4</v>
      </c>
      <c r="H221" s="1">
        <v>11000000</v>
      </c>
      <c r="I221" s="14">
        <v>1</v>
      </c>
      <c r="J221" s="18">
        <v>1.3888888888888889E-3</v>
      </c>
      <c r="K221" s="14" t="s">
        <v>61</v>
      </c>
      <c r="L221" s="14" t="s">
        <v>24</v>
      </c>
      <c r="M221" s="14" t="s">
        <v>25</v>
      </c>
      <c r="N221" s="14" t="s">
        <v>66</v>
      </c>
      <c r="O221" s="14" t="s">
        <v>67</v>
      </c>
    </row>
    <row r="222" spans="2:15" ht="21" customHeight="1" x14ac:dyDescent="0.25">
      <c r="B222" s="22" t="s">
        <v>14</v>
      </c>
      <c r="C222" s="23">
        <v>28</v>
      </c>
      <c r="D222" s="24" t="s">
        <v>37</v>
      </c>
      <c r="E222" s="22" t="s">
        <v>28</v>
      </c>
      <c r="F222" s="22" t="s">
        <v>23</v>
      </c>
      <c r="G222" s="25">
        <v>2</v>
      </c>
      <c r="H222" s="26">
        <v>12000000</v>
      </c>
      <c r="I222" s="22">
        <v>1</v>
      </c>
      <c r="J222" s="27">
        <v>1.3888888888888889E-3</v>
      </c>
      <c r="K222" s="22" t="s">
        <v>18</v>
      </c>
      <c r="L222" s="22" t="s">
        <v>64</v>
      </c>
      <c r="M222" s="22" t="s">
        <v>30</v>
      </c>
      <c r="N222" s="22" t="s">
        <v>66</v>
      </c>
      <c r="O222" s="22" t="s">
        <v>36</v>
      </c>
    </row>
    <row r="223" spans="2:15" ht="21" customHeight="1" x14ac:dyDescent="0.25">
      <c r="B223" s="14" t="s">
        <v>14</v>
      </c>
      <c r="C223" s="15">
        <v>28</v>
      </c>
      <c r="D223" s="16" t="s">
        <v>37</v>
      </c>
      <c r="E223" s="14" t="s">
        <v>49</v>
      </c>
      <c r="F223" s="14" t="s">
        <v>23</v>
      </c>
      <c r="G223" s="17">
        <v>1</v>
      </c>
      <c r="H223" s="1">
        <v>7000000</v>
      </c>
      <c r="I223" s="14">
        <v>3</v>
      </c>
      <c r="J223" s="18">
        <v>1.3888888888888889E-3</v>
      </c>
      <c r="K223" s="14" t="s">
        <v>18</v>
      </c>
      <c r="L223" s="14" t="s">
        <v>39</v>
      </c>
      <c r="M223" s="14" t="s">
        <v>51</v>
      </c>
      <c r="N223" s="14" t="s">
        <v>78</v>
      </c>
      <c r="O223" s="14" t="s">
        <v>53</v>
      </c>
    </row>
    <row r="224" spans="2:15" ht="21" customHeight="1" x14ac:dyDescent="0.25">
      <c r="B224" s="22" t="s">
        <v>14</v>
      </c>
      <c r="C224" s="23">
        <v>24</v>
      </c>
      <c r="D224" s="24" t="s">
        <v>44</v>
      </c>
      <c r="E224" s="22" t="s">
        <v>28</v>
      </c>
      <c r="F224" s="22" t="s">
        <v>45</v>
      </c>
      <c r="G224" s="25">
        <v>4</v>
      </c>
      <c r="H224" s="26">
        <v>20000000</v>
      </c>
      <c r="I224" s="22">
        <v>7</v>
      </c>
      <c r="J224" s="27">
        <v>1.3888888888888889E-3</v>
      </c>
      <c r="K224" s="22" t="s">
        <v>18</v>
      </c>
      <c r="L224" s="22" t="s">
        <v>29</v>
      </c>
      <c r="M224" s="22" t="s">
        <v>30</v>
      </c>
      <c r="N224" s="22" t="s">
        <v>76</v>
      </c>
      <c r="O224" s="22" t="s">
        <v>75</v>
      </c>
    </row>
    <row r="225" spans="2:15" ht="21" customHeight="1" x14ac:dyDescent="0.25">
      <c r="B225" s="14" t="s">
        <v>14</v>
      </c>
      <c r="C225" s="15">
        <v>26</v>
      </c>
      <c r="D225" s="16" t="s">
        <v>44</v>
      </c>
      <c r="E225" s="14" t="s">
        <v>16</v>
      </c>
      <c r="F225" s="14" t="s">
        <v>42</v>
      </c>
      <c r="G225" s="17">
        <v>5</v>
      </c>
      <c r="H225" s="1">
        <v>25000000</v>
      </c>
      <c r="I225" s="14">
        <v>3</v>
      </c>
      <c r="J225" s="18">
        <v>1.3888888888888889E-3</v>
      </c>
      <c r="K225" s="14" t="s">
        <v>18</v>
      </c>
      <c r="L225" s="14" t="s">
        <v>56</v>
      </c>
      <c r="M225" s="14" t="s">
        <v>40</v>
      </c>
      <c r="N225" s="14" t="s">
        <v>78</v>
      </c>
      <c r="O225" s="14" t="s">
        <v>66</v>
      </c>
    </row>
    <row r="226" spans="2:15" ht="21" customHeight="1" x14ac:dyDescent="0.25">
      <c r="B226" s="22" t="s">
        <v>14</v>
      </c>
      <c r="C226" s="23">
        <v>1</v>
      </c>
      <c r="D226" s="24" t="s">
        <v>44</v>
      </c>
      <c r="E226" s="22" t="s">
        <v>16</v>
      </c>
      <c r="F226" s="22" t="s">
        <v>42</v>
      </c>
      <c r="G226" s="25">
        <v>3</v>
      </c>
      <c r="H226" s="26">
        <v>15000000</v>
      </c>
      <c r="I226" s="22">
        <v>2</v>
      </c>
      <c r="J226" s="27">
        <v>1.3888888888888889E-3</v>
      </c>
      <c r="K226" s="22" t="s">
        <v>18</v>
      </c>
      <c r="L226" s="22" t="s">
        <v>35</v>
      </c>
      <c r="M226" s="22" t="s">
        <v>43</v>
      </c>
      <c r="N226" s="22" t="s">
        <v>76</v>
      </c>
      <c r="O226" s="22" t="s">
        <v>26</v>
      </c>
    </row>
    <row r="227" spans="2:15" ht="21" customHeight="1" x14ac:dyDescent="0.25">
      <c r="B227" s="14" t="s">
        <v>14</v>
      </c>
      <c r="C227" s="15">
        <v>30</v>
      </c>
      <c r="D227" s="16" t="s">
        <v>44</v>
      </c>
      <c r="E227" s="14" t="s">
        <v>38</v>
      </c>
      <c r="F227" s="14" t="s">
        <v>23</v>
      </c>
      <c r="G227" s="17">
        <v>5</v>
      </c>
      <c r="H227" s="1">
        <v>21000000</v>
      </c>
      <c r="I227" s="14">
        <v>3</v>
      </c>
      <c r="J227" s="18">
        <v>1.3888888888888889E-3</v>
      </c>
      <c r="K227" s="14" t="s">
        <v>18</v>
      </c>
      <c r="L227" s="14" t="s">
        <v>56</v>
      </c>
      <c r="M227" s="14" t="s">
        <v>48</v>
      </c>
      <c r="N227" s="14" t="s">
        <v>76</v>
      </c>
      <c r="O227" s="14" t="s">
        <v>52</v>
      </c>
    </row>
    <row r="228" spans="2:15" ht="21" customHeight="1" x14ac:dyDescent="0.25">
      <c r="B228" s="22" t="s">
        <v>14</v>
      </c>
      <c r="C228" s="23">
        <v>11</v>
      </c>
      <c r="D228" s="24" t="s">
        <v>57</v>
      </c>
      <c r="E228" s="22" t="s">
        <v>73</v>
      </c>
      <c r="F228" s="22" t="s">
        <v>17</v>
      </c>
      <c r="G228" s="25">
        <v>2</v>
      </c>
      <c r="H228" s="26">
        <v>38000000</v>
      </c>
      <c r="I228" s="22">
        <v>3</v>
      </c>
      <c r="J228" s="27">
        <v>1.3888888888888889E-3</v>
      </c>
      <c r="K228" s="22" t="s">
        <v>46</v>
      </c>
      <c r="L228" s="22" t="s">
        <v>39</v>
      </c>
      <c r="M228" s="22" t="s">
        <v>33</v>
      </c>
      <c r="N228" s="22" t="s">
        <v>78</v>
      </c>
      <c r="O228" s="22" t="s">
        <v>53</v>
      </c>
    </row>
    <row r="229" spans="2:15" ht="21" customHeight="1" x14ac:dyDescent="0.25">
      <c r="B229" s="14" t="s">
        <v>70</v>
      </c>
      <c r="C229" s="15">
        <v>11</v>
      </c>
      <c r="D229" s="16" t="s">
        <v>44</v>
      </c>
      <c r="E229" s="14" t="s">
        <v>49</v>
      </c>
      <c r="F229" s="14" t="s">
        <v>42</v>
      </c>
      <c r="G229" s="17">
        <v>0</v>
      </c>
      <c r="H229" s="1">
        <v>0</v>
      </c>
      <c r="I229" s="14">
        <v>2</v>
      </c>
      <c r="J229" s="18">
        <v>1.3888888888888889E-3</v>
      </c>
      <c r="K229" s="14"/>
      <c r="L229" s="14"/>
      <c r="M229" s="14" t="s">
        <v>25</v>
      </c>
      <c r="N229" s="14" t="s">
        <v>77</v>
      </c>
      <c r="O229" s="14" t="s">
        <v>34</v>
      </c>
    </row>
    <row r="230" spans="2:15" ht="21" customHeight="1" x14ac:dyDescent="0.25">
      <c r="B230" s="22" t="s">
        <v>70</v>
      </c>
      <c r="C230" s="23">
        <v>29</v>
      </c>
      <c r="D230" s="24" t="s">
        <v>44</v>
      </c>
      <c r="E230" s="22" t="s">
        <v>16</v>
      </c>
      <c r="F230" s="22" t="s">
        <v>42</v>
      </c>
      <c r="G230" s="25">
        <v>0</v>
      </c>
      <c r="H230" s="26">
        <v>0</v>
      </c>
      <c r="I230" s="22">
        <v>3</v>
      </c>
      <c r="J230" s="27">
        <v>1.3888888888888889E-3</v>
      </c>
      <c r="K230" s="22"/>
      <c r="L230" s="22"/>
      <c r="M230" s="22" t="s">
        <v>48</v>
      </c>
      <c r="N230" s="22" t="s">
        <v>76</v>
      </c>
      <c r="O230" s="22" t="s">
        <v>52</v>
      </c>
    </row>
    <row r="231" spans="2:15" ht="21" customHeight="1" x14ac:dyDescent="0.25">
      <c r="B231" s="14" t="s">
        <v>14</v>
      </c>
      <c r="C231" s="15">
        <v>12</v>
      </c>
      <c r="D231" s="16" t="s">
        <v>57</v>
      </c>
      <c r="E231" s="14" t="s">
        <v>32</v>
      </c>
      <c r="F231" s="14" t="s">
        <v>17</v>
      </c>
      <c r="G231" s="17">
        <v>1</v>
      </c>
      <c r="H231" s="1">
        <v>19000000</v>
      </c>
      <c r="I231" s="14">
        <v>5</v>
      </c>
      <c r="J231" s="18">
        <v>1.3888888888888889E-3</v>
      </c>
      <c r="K231" s="14" t="s">
        <v>46</v>
      </c>
      <c r="L231" s="14" t="s">
        <v>35</v>
      </c>
      <c r="M231" s="14" t="s">
        <v>48</v>
      </c>
      <c r="N231" s="14" t="s">
        <v>66</v>
      </c>
      <c r="O231" s="14" t="s">
        <v>67</v>
      </c>
    </row>
    <row r="232" spans="2:15" ht="21" customHeight="1" x14ac:dyDescent="0.25">
      <c r="B232" s="22" t="s">
        <v>14</v>
      </c>
      <c r="C232" s="23">
        <v>11</v>
      </c>
      <c r="D232" s="24" t="s">
        <v>58</v>
      </c>
      <c r="E232" s="22" t="s">
        <v>16</v>
      </c>
      <c r="F232" s="22" t="s">
        <v>42</v>
      </c>
      <c r="G232" s="25">
        <v>4</v>
      </c>
      <c r="H232" s="26">
        <v>20000000</v>
      </c>
      <c r="I232" s="22">
        <v>1</v>
      </c>
      <c r="J232" s="27">
        <v>1.3888888888888889E-3</v>
      </c>
      <c r="K232" s="22" t="s">
        <v>18</v>
      </c>
      <c r="L232" s="22" t="s">
        <v>29</v>
      </c>
      <c r="M232" s="22" t="s">
        <v>30</v>
      </c>
      <c r="N232" s="22" t="s">
        <v>76</v>
      </c>
      <c r="O232" s="22" t="s">
        <v>31</v>
      </c>
    </row>
    <row r="233" spans="2:15" ht="21" customHeight="1" x14ac:dyDescent="0.25">
      <c r="B233" s="14" t="s">
        <v>14</v>
      </c>
      <c r="C233" s="15">
        <v>19</v>
      </c>
      <c r="D233" s="16" t="s">
        <v>37</v>
      </c>
      <c r="E233" s="14" t="s">
        <v>49</v>
      </c>
      <c r="F233" s="14" t="s">
        <v>23</v>
      </c>
      <c r="G233" s="17">
        <v>4</v>
      </c>
      <c r="H233" s="1">
        <v>11000000</v>
      </c>
      <c r="I233" s="14">
        <v>1</v>
      </c>
      <c r="J233" s="18">
        <v>1.3888888888888889E-3</v>
      </c>
      <c r="K233" s="14" t="s">
        <v>61</v>
      </c>
      <c r="L233" s="14" t="s">
        <v>56</v>
      </c>
      <c r="M233" s="14" t="s">
        <v>33</v>
      </c>
      <c r="N233" s="14" t="s">
        <v>78</v>
      </c>
      <c r="O233" s="14" t="s">
        <v>21</v>
      </c>
    </row>
    <row r="234" spans="2:15" ht="21" customHeight="1" x14ac:dyDescent="0.25">
      <c r="B234" s="22" t="s">
        <v>14</v>
      </c>
      <c r="C234" s="23">
        <v>5</v>
      </c>
      <c r="D234" s="24" t="s">
        <v>37</v>
      </c>
      <c r="E234" s="22" t="s">
        <v>49</v>
      </c>
      <c r="F234" s="22" t="s">
        <v>23</v>
      </c>
      <c r="G234" s="25">
        <v>5</v>
      </c>
      <c r="H234" s="26">
        <v>25000000</v>
      </c>
      <c r="I234" s="22">
        <v>2</v>
      </c>
      <c r="J234" s="27">
        <v>1.3888888888888889E-3</v>
      </c>
      <c r="K234" s="22" t="s">
        <v>18</v>
      </c>
      <c r="L234" s="22" t="s">
        <v>56</v>
      </c>
      <c r="M234" s="22" t="s">
        <v>30</v>
      </c>
      <c r="N234" s="22" t="s">
        <v>77</v>
      </c>
      <c r="O234" s="22" t="s">
        <v>54</v>
      </c>
    </row>
    <row r="235" spans="2:15" ht="21" customHeight="1" x14ac:dyDescent="0.25">
      <c r="B235" s="14" t="s">
        <v>14</v>
      </c>
      <c r="C235" s="15">
        <v>22</v>
      </c>
      <c r="D235" s="16" t="s">
        <v>37</v>
      </c>
      <c r="E235" s="14" t="s">
        <v>73</v>
      </c>
      <c r="F235" s="14" t="s">
        <v>23</v>
      </c>
      <c r="G235" s="17">
        <v>2</v>
      </c>
      <c r="H235" s="1">
        <v>12000000</v>
      </c>
      <c r="I235" s="14">
        <v>2</v>
      </c>
      <c r="J235" s="18">
        <v>1.3888888888888889E-3</v>
      </c>
      <c r="K235" s="14" t="s">
        <v>18</v>
      </c>
      <c r="L235" s="14" t="s">
        <v>56</v>
      </c>
      <c r="M235" s="14" t="s">
        <v>40</v>
      </c>
      <c r="N235" s="14" t="s">
        <v>78</v>
      </c>
      <c r="O235" s="14" t="s">
        <v>41</v>
      </c>
    </row>
    <row r="236" spans="2:15" ht="21" customHeight="1" x14ac:dyDescent="0.25">
      <c r="B236" s="22" t="s">
        <v>14</v>
      </c>
      <c r="C236" s="23">
        <v>8</v>
      </c>
      <c r="D236" s="24" t="s">
        <v>37</v>
      </c>
      <c r="E236" s="22" t="s">
        <v>49</v>
      </c>
      <c r="F236" s="22" t="s">
        <v>42</v>
      </c>
      <c r="G236" s="25">
        <v>2</v>
      </c>
      <c r="H236" s="26">
        <v>12000000</v>
      </c>
      <c r="I236" s="22">
        <v>3</v>
      </c>
      <c r="J236" s="27">
        <v>1.3888888888888889E-3</v>
      </c>
      <c r="K236" s="22" t="s">
        <v>18</v>
      </c>
      <c r="L236" s="22" t="s">
        <v>19</v>
      </c>
      <c r="M236" s="22" t="s">
        <v>43</v>
      </c>
      <c r="N236" s="22" t="s">
        <v>76</v>
      </c>
      <c r="O236" s="22" t="s">
        <v>31</v>
      </c>
    </row>
    <row r="237" spans="2:15" ht="21" customHeight="1" x14ac:dyDescent="0.25">
      <c r="B237" s="14" t="s">
        <v>14</v>
      </c>
      <c r="C237" s="15">
        <v>22</v>
      </c>
      <c r="D237" s="16" t="s">
        <v>44</v>
      </c>
      <c r="E237" s="14" t="s">
        <v>38</v>
      </c>
      <c r="F237" s="14" t="s">
        <v>42</v>
      </c>
      <c r="G237" s="17">
        <v>3</v>
      </c>
      <c r="H237" s="1">
        <v>15000000</v>
      </c>
      <c r="I237" s="14">
        <v>1</v>
      </c>
      <c r="J237" s="18">
        <v>1.3888888888888889E-3</v>
      </c>
      <c r="K237" s="14" t="s">
        <v>18</v>
      </c>
      <c r="L237" s="14" t="s">
        <v>50</v>
      </c>
      <c r="M237" s="14" t="s">
        <v>40</v>
      </c>
      <c r="N237" s="14" t="s">
        <v>78</v>
      </c>
      <c r="O237" s="14" t="s">
        <v>62</v>
      </c>
    </row>
    <row r="238" spans="2:15" ht="21" customHeight="1" x14ac:dyDescent="0.25">
      <c r="B238" s="22" t="s">
        <v>14</v>
      </c>
      <c r="C238" s="23">
        <v>11</v>
      </c>
      <c r="D238" s="24" t="s">
        <v>44</v>
      </c>
      <c r="E238" s="22" t="s">
        <v>28</v>
      </c>
      <c r="F238" s="22" t="s">
        <v>45</v>
      </c>
      <c r="G238" s="25">
        <v>5</v>
      </c>
      <c r="H238" s="26">
        <v>21000000</v>
      </c>
      <c r="I238" s="22">
        <v>4</v>
      </c>
      <c r="J238" s="27">
        <v>1.3888888888888889E-3</v>
      </c>
      <c r="K238" s="22" t="s">
        <v>18</v>
      </c>
      <c r="L238" s="22" t="s">
        <v>19</v>
      </c>
      <c r="M238" s="22" t="s">
        <v>20</v>
      </c>
      <c r="N238" s="22" t="s">
        <v>76</v>
      </c>
      <c r="O238" s="22" t="s">
        <v>26</v>
      </c>
    </row>
    <row r="239" spans="2:15" ht="21" customHeight="1" x14ac:dyDescent="0.25">
      <c r="B239" s="14" t="s">
        <v>14</v>
      </c>
      <c r="C239" s="15">
        <v>17</v>
      </c>
      <c r="D239" s="16" t="s">
        <v>44</v>
      </c>
      <c r="E239" s="14" t="s">
        <v>16</v>
      </c>
      <c r="F239" s="14" t="s">
        <v>42</v>
      </c>
      <c r="G239" s="17">
        <v>3</v>
      </c>
      <c r="H239" s="1">
        <v>15000000</v>
      </c>
      <c r="I239" s="14">
        <v>1</v>
      </c>
      <c r="J239" s="18">
        <v>1.3888888888888889E-3</v>
      </c>
      <c r="K239" s="14" t="s">
        <v>18</v>
      </c>
      <c r="L239" s="14" t="s">
        <v>29</v>
      </c>
      <c r="M239" s="14" t="s">
        <v>48</v>
      </c>
      <c r="N239" s="14" t="s">
        <v>76</v>
      </c>
      <c r="O239" s="14" t="s">
        <v>31</v>
      </c>
    </row>
    <row r="240" spans="2:15" ht="21" customHeight="1" x14ac:dyDescent="0.25">
      <c r="B240" s="22" t="s">
        <v>14</v>
      </c>
      <c r="C240" s="23">
        <v>12</v>
      </c>
      <c r="D240" s="24" t="s">
        <v>57</v>
      </c>
      <c r="E240" s="22" t="s">
        <v>32</v>
      </c>
      <c r="F240" s="22" t="s">
        <v>17</v>
      </c>
      <c r="G240" s="25">
        <v>1</v>
      </c>
      <c r="H240" s="26">
        <v>19000000</v>
      </c>
      <c r="I240" s="22">
        <v>5</v>
      </c>
      <c r="J240" s="27">
        <v>1.3888888888888889E-3</v>
      </c>
      <c r="K240" s="22" t="s">
        <v>46</v>
      </c>
      <c r="L240" s="22" t="s">
        <v>35</v>
      </c>
      <c r="M240" s="22" t="s">
        <v>48</v>
      </c>
      <c r="N240" s="22" t="s">
        <v>66</v>
      </c>
      <c r="O240" s="22" t="s">
        <v>67</v>
      </c>
    </row>
    <row r="241" spans="2:15" ht="21" customHeight="1" x14ac:dyDescent="0.25">
      <c r="B241" s="14" t="s">
        <v>14</v>
      </c>
      <c r="C241" s="15">
        <v>11</v>
      </c>
      <c r="D241" s="16" t="s">
        <v>58</v>
      </c>
      <c r="E241" s="14" t="s">
        <v>16</v>
      </c>
      <c r="F241" s="14" t="s">
        <v>42</v>
      </c>
      <c r="G241" s="17">
        <v>4</v>
      </c>
      <c r="H241" s="1">
        <v>20000000</v>
      </c>
      <c r="I241" s="14">
        <v>1</v>
      </c>
      <c r="J241" s="18">
        <v>1.3888888888888889E-3</v>
      </c>
      <c r="K241" s="14" t="s">
        <v>18</v>
      </c>
      <c r="L241" s="14" t="s">
        <v>29</v>
      </c>
      <c r="M241" s="14" t="s">
        <v>30</v>
      </c>
      <c r="N241" s="14" t="s">
        <v>76</v>
      </c>
      <c r="O241" s="14" t="s">
        <v>31</v>
      </c>
    </row>
    <row r="242" spans="2:15" ht="21" customHeight="1" x14ac:dyDescent="0.25">
      <c r="B242" s="22" t="s">
        <v>70</v>
      </c>
      <c r="C242" s="23">
        <v>5</v>
      </c>
      <c r="D242" s="24" t="s">
        <v>59</v>
      </c>
      <c r="E242" s="22" t="s">
        <v>16</v>
      </c>
      <c r="F242" s="22" t="s">
        <v>23</v>
      </c>
      <c r="G242" s="25">
        <v>0</v>
      </c>
      <c r="H242" s="26">
        <v>0</v>
      </c>
      <c r="I242" s="22">
        <v>1</v>
      </c>
      <c r="J242" s="27">
        <v>1.3888888888888889E-3</v>
      </c>
      <c r="K242" s="22"/>
      <c r="L242" s="22"/>
      <c r="M242" s="22" t="s">
        <v>43</v>
      </c>
      <c r="N242" s="22" t="s">
        <v>78</v>
      </c>
      <c r="O242" s="22" t="s">
        <v>63</v>
      </c>
    </row>
    <row r="243" spans="2:15" ht="21" customHeight="1" x14ac:dyDescent="0.25">
      <c r="B243" s="14" t="s">
        <v>70</v>
      </c>
      <c r="C243" s="15">
        <v>29</v>
      </c>
      <c r="D243" s="16" t="s">
        <v>27</v>
      </c>
      <c r="E243" s="14" t="s">
        <v>16</v>
      </c>
      <c r="F243" s="14" t="s">
        <v>42</v>
      </c>
      <c r="G243" s="17">
        <v>0</v>
      </c>
      <c r="H243" s="1">
        <v>0</v>
      </c>
      <c r="I243" s="14">
        <v>4</v>
      </c>
      <c r="J243" s="18">
        <v>1.3888888888888889E-3</v>
      </c>
      <c r="K243" s="14"/>
      <c r="L243" s="14"/>
      <c r="M243" s="14" t="s">
        <v>48</v>
      </c>
      <c r="N243" s="14" t="s">
        <v>78</v>
      </c>
      <c r="O243" s="14" t="s">
        <v>62</v>
      </c>
    </row>
    <row r="244" spans="2:15" ht="21" customHeight="1" x14ac:dyDescent="0.25">
      <c r="B244" s="22" t="s">
        <v>70</v>
      </c>
      <c r="C244" s="23">
        <v>11</v>
      </c>
      <c r="D244" s="24" t="s">
        <v>37</v>
      </c>
      <c r="E244" s="22" t="s">
        <v>28</v>
      </c>
      <c r="F244" s="22" t="s">
        <v>42</v>
      </c>
      <c r="G244" s="25">
        <v>0</v>
      </c>
      <c r="H244" s="26">
        <v>0</v>
      </c>
      <c r="I244" s="22">
        <v>1</v>
      </c>
      <c r="J244" s="27">
        <v>1.3888888888888889E-3</v>
      </c>
      <c r="K244" s="22"/>
      <c r="L244" s="22"/>
      <c r="M244" s="22" t="s">
        <v>51</v>
      </c>
      <c r="N244" s="22" t="s">
        <v>77</v>
      </c>
      <c r="O244" s="22" t="s">
        <v>65</v>
      </c>
    </row>
    <row r="245" spans="2:15" ht="21" customHeight="1" x14ac:dyDescent="0.25">
      <c r="B245" s="14" t="s">
        <v>70</v>
      </c>
      <c r="C245" s="15">
        <v>23</v>
      </c>
      <c r="D245" s="16" t="s">
        <v>44</v>
      </c>
      <c r="E245" s="14" t="s">
        <v>38</v>
      </c>
      <c r="F245" s="14" t="s">
        <v>23</v>
      </c>
      <c r="G245" s="17">
        <v>0</v>
      </c>
      <c r="H245" s="1">
        <v>0</v>
      </c>
      <c r="I245" s="14">
        <v>1</v>
      </c>
      <c r="J245" s="18">
        <v>1.3888888888888889E-3</v>
      </c>
      <c r="K245" s="14"/>
      <c r="L245" s="14"/>
      <c r="M245" s="14" t="s">
        <v>30</v>
      </c>
      <c r="N245" s="14" t="s">
        <v>76</v>
      </c>
      <c r="O245" s="14" t="s">
        <v>31</v>
      </c>
    </row>
    <row r="246" spans="2:15" ht="21" customHeight="1" x14ac:dyDescent="0.25">
      <c r="B246" s="22" t="s">
        <v>70</v>
      </c>
      <c r="C246" s="23">
        <v>5</v>
      </c>
      <c r="D246" s="24" t="s">
        <v>59</v>
      </c>
      <c r="E246" s="22" t="s">
        <v>16</v>
      </c>
      <c r="F246" s="22" t="s">
        <v>23</v>
      </c>
      <c r="G246" s="25">
        <v>0</v>
      </c>
      <c r="H246" s="26">
        <v>0</v>
      </c>
      <c r="I246" s="22">
        <v>1</v>
      </c>
      <c r="J246" s="27">
        <v>1.3888888888888889E-3</v>
      </c>
      <c r="K246" s="22"/>
      <c r="L246" s="22"/>
      <c r="M246" s="22" t="s">
        <v>43</v>
      </c>
      <c r="N246" s="22" t="s">
        <v>78</v>
      </c>
      <c r="O246" s="22" t="s">
        <v>63</v>
      </c>
    </row>
    <row r="247" spans="2:15" ht="21" customHeight="1" x14ac:dyDescent="0.25">
      <c r="B247" s="14" t="s">
        <v>14</v>
      </c>
      <c r="C247" s="15">
        <v>2</v>
      </c>
      <c r="D247" s="16" t="s">
        <v>55</v>
      </c>
      <c r="E247" s="14" t="s">
        <v>32</v>
      </c>
      <c r="F247" s="14" t="s">
        <v>42</v>
      </c>
      <c r="G247" s="17">
        <v>4</v>
      </c>
      <c r="H247" s="1">
        <v>15000000</v>
      </c>
      <c r="I247" s="14">
        <v>3</v>
      </c>
      <c r="J247" s="18">
        <v>1.3888888888888889E-3</v>
      </c>
      <c r="K247" s="14" t="s">
        <v>18</v>
      </c>
      <c r="L247" s="14" t="s">
        <v>24</v>
      </c>
      <c r="M247" s="14" t="s">
        <v>25</v>
      </c>
      <c r="N247" s="14" t="s">
        <v>78</v>
      </c>
      <c r="O247" s="14" t="s">
        <v>41</v>
      </c>
    </row>
    <row r="248" spans="2:15" ht="21" customHeight="1" x14ac:dyDescent="0.25">
      <c r="B248" s="22" t="s">
        <v>14</v>
      </c>
      <c r="C248" s="23">
        <v>11</v>
      </c>
      <c r="D248" s="24" t="s">
        <v>57</v>
      </c>
      <c r="E248" s="22" t="s">
        <v>38</v>
      </c>
      <c r="F248" s="22" t="s">
        <v>42</v>
      </c>
      <c r="G248" s="25">
        <v>2</v>
      </c>
      <c r="H248" s="26">
        <v>12000000</v>
      </c>
      <c r="I248" s="22">
        <v>1</v>
      </c>
      <c r="J248" s="27">
        <v>1.3888888888888889E-3</v>
      </c>
      <c r="K248" s="22" t="s">
        <v>18</v>
      </c>
      <c r="L248" s="22" t="s">
        <v>19</v>
      </c>
      <c r="M248" s="22" t="s">
        <v>25</v>
      </c>
      <c r="N248" s="22" t="s">
        <v>78</v>
      </c>
      <c r="O248" s="22" t="s">
        <v>53</v>
      </c>
    </row>
    <row r="249" spans="2:15" ht="21" customHeight="1" x14ac:dyDescent="0.25">
      <c r="B249" s="14" t="s">
        <v>14</v>
      </c>
      <c r="C249" s="15">
        <v>1</v>
      </c>
      <c r="D249" s="16" t="s">
        <v>59</v>
      </c>
      <c r="E249" s="14" t="s">
        <v>32</v>
      </c>
      <c r="F249" s="14" t="s">
        <v>45</v>
      </c>
      <c r="G249" s="17">
        <v>1</v>
      </c>
      <c r="H249" s="1">
        <v>19000000</v>
      </c>
      <c r="I249" s="14">
        <v>2</v>
      </c>
      <c r="J249" s="18">
        <v>1.3888888888888889E-3</v>
      </c>
      <c r="K249" s="14" t="s">
        <v>46</v>
      </c>
      <c r="L249" s="14" t="s">
        <v>39</v>
      </c>
      <c r="M249" s="14" t="s">
        <v>30</v>
      </c>
      <c r="N249" s="14" t="s">
        <v>77</v>
      </c>
      <c r="O249" s="14" t="s">
        <v>65</v>
      </c>
    </row>
    <row r="250" spans="2:15" ht="21" customHeight="1" x14ac:dyDescent="0.25">
      <c r="B250" s="22" t="s">
        <v>14</v>
      </c>
      <c r="C250" s="23">
        <v>1</v>
      </c>
      <c r="D250" s="24" t="s">
        <v>60</v>
      </c>
      <c r="E250" s="22" t="s">
        <v>49</v>
      </c>
      <c r="F250" s="22" t="s">
        <v>23</v>
      </c>
      <c r="G250" s="25">
        <v>3</v>
      </c>
      <c r="H250" s="26">
        <v>15000000</v>
      </c>
      <c r="I250" s="22">
        <v>2</v>
      </c>
      <c r="J250" s="27">
        <v>1.3888888888888889E-3</v>
      </c>
      <c r="K250" s="22" t="s">
        <v>18</v>
      </c>
      <c r="L250" s="22" t="s">
        <v>56</v>
      </c>
      <c r="M250" s="22" t="s">
        <v>51</v>
      </c>
      <c r="N250" s="22" t="s">
        <v>76</v>
      </c>
      <c r="O250" s="22" t="s">
        <v>31</v>
      </c>
    </row>
    <row r="251" spans="2:15" ht="21" customHeight="1" x14ac:dyDescent="0.25">
      <c r="B251" s="14" t="s">
        <v>14</v>
      </c>
      <c r="C251" s="15">
        <v>12</v>
      </c>
      <c r="D251" s="16" t="s">
        <v>27</v>
      </c>
      <c r="E251" s="14" t="s">
        <v>73</v>
      </c>
      <c r="F251" s="14" t="s">
        <v>42</v>
      </c>
      <c r="G251" s="17">
        <v>2</v>
      </c>
      <c r="H251" s="1">
        <v>38000000</v>
      </c>
      <c r="I251" s="14">
        <v>6</v>
      </c>
      <c r="J251" s="18">
        <v>1.3888888888888889E-3</v>
      </c>
      <c r="K251" s="14" t="s">
        <v>46</v>
      </c>
      <c r="L251" s="14" t="s">
        <v>35</v>
      </c>
      <c r="M251" s="14" t="s">
        <v>30</v>
      </c>
      <c r="N251" s="14" t="s">
        <v>78</v>
      </c>
      <c r="O251" s="14" t="s">
        <v>63</v>
      </c>
    </row>
    <row r="252" spans="2:15" ht="21" customHeight="1" x14ac:dyDescent="0.25">
      <c r="B252" s="22" t="s">
        <v>14</v>
      </c>
      <c r="C252" s="23">
        <v>7</v>
      </c>
      <c r="D252" s="24" t="s">
        <v>27</v>
      </c>
      <c r="E252" s="22" t="s">
        <v>16</v>
      </c>
      <c r="F252" s="22" t="s">
        <v>23</v>
      </c>
      <c r="G252" s="25">
        <v>5</v>
      </c>
      <c r="H252" s="26">
        <v>21000000</v>
      </c>
      <c r="I252" s="22">
        <v>5</v>
      </c>
      <c r="J252" s="27">
        <v>1.3888888888888889E-3</v>
      </c>
      <c r="K252" s="22" t="s">
        <v>18</v>
      </c>
      <c r="L252" s="22" t="s">
        <v>24</v>
      </c>
      <c r="M252" s="22" t="s">
        <v>43</v>
      </c>
      <c r="N252" s="22" t="s">
        <v>76</v>
      </c>
      <c r="O252" s="22" t="s">
        <v>26</v>
      </c>
    </row>
    <row r="253" spans="2:15" ht="21" customHeight="1" x14ac:dyDescent="0.25">
      <c r="B253" s="14" t="s">
        <v>14</v>
      </c>
      <c r="C253" s="15">
        <v>11</v>
      </c>
      <c r="D253" s="16" t="s">
        <v>27</v>
      </c>
      <c r="E253" s="14" t="s">
        <v>28</v>
      </c>
      <c r="F253" s="14" t="s">
        <v>42</v>
      </c>
      <c r="G253" s="17">
        <v>5</v>
      </c>
      <c r="H253" s="1">
        <v>25000000</v>
      </c>
      <c r="I253" s="14">
        <v>5</v>
      </c>
      <c r="J253" s="18">
        <v>1.3888888888888889E-3</v>
      </c>
      <c r="K253" s="14" t="s">
        <v>18</v>
      </c>
      <c r="L253" s="14" t="s">
        <v>39</v>
      </c>
      <c r="M253" s="14" t="s">
        <v>33</v>
      </c>
      <c r="N253" s="14" t="s">
        <v>76</v>
      </c>
      <c r="O253" s="14" t="s">
        <v>31</v>
      </c>
    </row>
    <row r="254" spans="2:15" ht="21" customHeight="1" x14ac:dyDescent="0.25">
      <c r="B254" s="22" t="s">
        <v>14</v>
      </c>
      <c r="C254" s="23">
        <v>29</v>
      </c>
      <c r="D254" s="24" t="s">
        <v>27</v>
      </c>
      <c r="E254" s="22" t="s">
        <v>49</v>
      </c>
      <c r="F254" s="22" t="s">
        <v>42</v>
      </c>
      <c r="G254" s="25">
        <v>1</v>
      </c>
      <c r="H254" s="26">
        <v>7000000</v>
      </c>
      <c r="I254" s="22">
        <v>2</v>
      </c>
      <c r="J254" s="27">
        <v>1.3888888888888889E-3</v>
      </c>
      <c r="K254" s="22" t="s">
        <v>18</v>
      </c>
      <c r="L254" s="22" t="s">
        <v>47</v>
      </c>
      <c r="M254" s="22" t="s">
        <v>40</v>
      </c>
      <c r="N254" s="22" t="s">
        <v>66</v>
      </c>
      <c r="O254" s="22" t="s">
        <v>67</v>
      </c>
    </row>
    <row r="255" spans="2:15" ht="21" customHeight="1" x14ac:dyDescent="0.25">
      <c r="B255" s="14" t="s">
        <v>14</v>
      </c>
      <c r="C255" s="15">
        <v>3</v>
      </c>
      <c r="D255" s="16" t="s">
        <v>37</v>
      </c>
      <c r="E255" s="14" t="s">
        <v>38</v>
      </c>
      <c r="F255" s="14" t="s">
        <v>42</v>
      </c>
      <c r="G255" s="17">
        <v>2</v>
      </c>
      <c r="H255" s="1">
        <v>38000000</v>
      </c>
      <c r="I255" s="14">
        <v>3</v>
      </c>
      <c r="J255" s="18">
        <v>1.3888888888888889E-3</v>
      </c>
      <c r="K255" s="14" t="s">
        <v>46</v>
      </c>
      <c r="L255" s="14" t="s">
        <v>29</v>
      </c>
      <c r="M255" s="14" t="s">
        <v>30</v>
      </c>
      <c r="N255" s="14" t="s">
        <v>77</v>
      </c>
      <c r="O255" s="14" t="s">
        <v>65</v>
      </c>
    </row>
    <row r="256" spans="2:15" ht="21" customHeight="1" x14ac:dyDescent="0.25">
      <c r="B256" s="22" t="s">
        <v>14</v>
      </c>
      <c r="C256" s="23">
        <v>6</v>
      </c>
      <c r="D256" s="24" t="s">
        <v>37</v>
      </c>
      <c r="E256" s="22" t="s">
        <v>38</v>
      </c>
      <c r="F256" s="22" t="s">
        <v>42</v>
      </c>
      <c r="G256" s="25">
        <v>1</v>
      </c>
      <c r="H256" s="26">
        <v>19000000</v>
      </c>
      <c r="I256" s="22">
        <v>1</v>
      </c>
      <c r="J256" s="27">
        <v>1.3888888888888889E-3</v>
      </c>
      <c r="K256" s="22" t="s">
        <v>46</v>
      </c>
      <c r="L256" s="22" t="s">
        <v>19</v>
      </c>
      <c r="M256" s="22" t="s">
        <v>40</v>
      </c>
      <c r="N256" s="22" t="s">
        <v>66</v>
      </c>
      <c r="O256" s="22" t="s">
        <v>36</v>
      </c>
    </row>
    <row r="257" spans="2:15" ht="21" customHeight="1" x14ac:dyDescent="0.25">
      <c r="B257" s="14" t="s">
        <v>14</v>
      </c>
      <c r="C257" s="15">
        <v>26</v>
      </c>
      <c r="D257" s="16" t="s">
        <v>37</v>
      </c>
      <c r="E257" s="14" t="s">
        <v>16</v>
      </c>
      <c r="F257" s="14" t="s">
        <v>23</v>
      </c>
      <c r="G257" s="17">
        <v>4</v>
      </c>
      <c r="H257" s="1">
        <v>20000000</v>
      </c>
      <c r="I257" s="14">
        <v>3</v>
      </c>
      <c r="J257" s="18">
        <v>1.3888888888888889E-3</v>
      </c>
      <c r="K257" s="14" t="s">
        <v>61</v>
      </c>
      <c r="L257" s="14" t="s">
        <v>19</v>
      </c>
      <c r="M257" s="14" t="s">
        <v>48</v>
      </c>
      <c r="N257" s="14" t="s">
        <v>78</v>
      </c>
      <c r="O257" s="14" t="s">
        <v>63</v>
      </c>
    </row>
    <row r="258" spans="2:15" ht="21" customHeight="1" x14ac:dyDescent="0.25">
      <c r="B258" s="22" t="s">
        <v>14</v>
      </c>
      <c r="C258" s="23">
        <v>1</v>
      </c>
      <c r="D258" s="24" t="s">
        <v>37</v>
      </c>
      <c r="E258" s="22" t="s">
        <v>16</v>
      </c>
      <c r="F258" s="22" t="s">
        <v>17</v>
      </c>
      <c r="G258" s="25">
        <v>1</v>
      </c>
      <c r="H258" s="26">
        <v>7000000</v>
      </c>
      <c r="I258" s="22">
        <v>4</v>
      </c>
      <c r="J258" s="27">
        <v>1.3888888888888889E-3</v>
      </c>
      <c r="K258" s="22" t="s">
        <v>18</v>
      </c>
      <c r="L258" s="22" t="s">
        <v>29</v>
      </c>
      <c r="M258" s="22" t="s">
        <v>30</v>
      </c>
      <c r="N258" s="22" t="s">
        <v>76</v>
      </c>
      <c r="O258" s="22" t="s">
        <v>31</v>
      </c>
    </row>
    <row r="259" spans="2:15" ht="21" customHeight="1" x14ac:dyDescent="0.25">
      <c r="B259" s="14" t="s">
        <v>14</v>
      </c>
      <c r="C259" s="15">
        <v>1</v>
      </c>
      <c r="D259" s="16" t="s">
        <v>37</v>
      </c>
      <c r="E259" s="14" t="s">
        <v>32</v>
      </c>
      <c r="F259" s="14" t="s">
        <v>23</v>
      </c>
      <c r="G259" s="17">
        <v>2</v>
      </c>
      <c r="H259" s="1">
        <v>12000000</v>
      </c>
      <c r="I259" s="14">
        <v>4</v>
      </c>
      <c r="J259" s="18">
        <v>1.3888888888888889E-3</v>
      </c>
      <c r="K259" s="14" t="s">
        <v>18</v>
      </c>
      <c r="L259" s="14" t="s">
        <v>56</v>
      </c>
      <c r="M259" s="14" t="s">
        <v>30</v>
      </c>
      <c r="N259" s="14" t="s">
        <v>78</v>
      </c>
      <c r="O259" s="14" t="s">
        <v>66</v>
      </c>
    </row>
    <row r="260" spans="2:15" ht="21" customHeight="1" x14ac:dyDescent="0.25">
      <c r="B260" s="22" t="s">
        <v>14</v>
      </c>
      <c r="C260" s="23">
        <v>30</v>
      </c>
      <c r="D260" s="24" t="s">
        <v>37</v>
      </c>
      <c r="E260" s="22" t="s">
        <v>38</v>
      </c>
      <c r="F260" s="22" t="s">
        <v>42</v>
      </c>
      <c r="G260" s="25">
        <v>3</v>
      </c>
      <c r="H260" s="26">
        <v>15000000</v>
      </c>
      <c r="I260" s="22">
        <v>2</v>
      </c>
      <c r="J260" s="27">
        <v>1.3888888888888889E-3</v>
      </c>
      <c r="K260" s="22" t="s">
        <v>18</v>
      </c>
      <c r="L260" s="22" t="s">
        <v>50</v>
      </c>
      <c r="M260" s="22" t="s">
        <v>48</v>
      </c>
      <c r="N260" s="22" t="s">
        <v>76</v>
      </c>
      <c r="O260" s="22" t="s">
        <v>26</v>
      </c>
    </row>
    <row r="261" spans="2:15" ht="21" customHeight="1" x14ac:dyDescent="0.25">
      <c r="B261" s="14" t="s">
        <v>14</v>
      </c>
      <c r="C261" s="15">
        <v>3</v>
      </c>
      <c r="D261" s="16" t="s">
        <v>44</v>
      </c>
      <c r="E261" s="14" t="s">
        <v>32</v>
      </c>
      <c r="F261" s="14" t="s">
        <v>23</v>
      </c>
      <c r="G261" s="17">
        <v>4</v>
      </c>
      <c r="H261" s="1">
        <v>20000000</v>
      </c>
      <c r="I261" s="14">
        <v>6</v>
      </c>
      <c r="J261" s="18">
        <v>1.3888888888888889E-3</v>
      </c>
      <c r="K261" s="14" t="s">
        <v>61</v>
      </c>
      <c r="L261" s="14" t="s">
        <v>29</v>
      </c>
      <c r="M261" s="14" t="s">
        <v>33</v>
      </c>
      <c r="N261" s="14" t="s">
        <v>77</v>
      </c>
      <c r="O261" s="14" t="s">
        <v>54</v>
      </c>
    </row>
    <row r="262" spans="2:15" ht="21" customHeight="1" x14ac:dyDescent="0.25">
      <c r="B262" s="22" t="s">
        <v>14</v>
      </c>
      <c r="C262" s="23">
        <v>3</v>
      </c>
      <c r="D262" s="24" t="s">
        <v>44</v>
      </c>
      <c r="E262" s="22" t="s">
        <v>38</v>
      </c>
      <c r="F262" s="22" t="s">
        <v>45</v>
      </c>
      <c r="G262" s="25">
        <v>5</v>
      </c>
      <c r="H262" s="26">
        <v>25000000</v>
      </c>
      <c r="I262" s="22">
        <v>2</v>
      </c>
      <c r="J262" s="27">
        <v>1.3888888888888889E-3</v>
      </c>
      <c r="K262" s="22" t="s">
        <v>18</v>
      </c>
      <c r="L262" s="22" t="s">
        <v>64</v>
      </c>
      <c r="M262" s="22" t="s">
        <v>43</v>
      </c>
      <c r="N262" s="22" t="s">
        <v>78</v>
      </c>
      <c r="O262" s="22" t="s">
        <v>53</v>
      </c>
    </row>
    <row r="263" spans="2:15" ht="21" customHeight="1" x14ac:dyDescent="0.25">
      <c r="B263" s="14" t="s">
        <v>14</v>
      </c>
      <c r="C263" s="15">
        <v>10</v>
      </c>
      <c r="D263" s="16" t="s">
        <v>44</v>
      </c>
      <c r="E263" s="14" t="s">
        <v>32</v>
      </c>
      <c r="F263" s="14" t="s">
        <v>42</v>
      </c>
      <c r="G263" s="17">
        <v>2</v>
      </c>
      <c r="H263" s="1">
        <v>12000000</v>
      </c>
      <c r="I263" s="14">
        <v>1</v>
      </c>
      <c r="J263" s="18">
        <v>1.3888888888888889E-3</v>
      </c>
      <c r="K263" s="14" t="s">
        <v>18</v>
      </c>
      <c r="L263" s="14" t="s">
        <v>47</v>
      </c>
      <c r="M263" s="14" t="s">
        <v>43</v>
      </c>
      <c r="N263" s="14" t="s">
        <v>78</v>
      </c>
      <c r="O263" s="14" t="s">
        <v>66</v>
      </c>
    </row>
    <row r="264" spans="2:15" ht="21" customHeight="1" x14ac:dyDescent="0.25">
      <c r="B264" s="22" t="s">
        <v>14</v>
      </c>
      <c r="C264" s="23">
        <v>2</v>
      </c>
      <c r="D264" s="24" t="s">
        <v>44</v>
      </c>
      <c r="E264" s="22" t="s">
        <v>28</v>
      </c>
      <c r="F264" s="22" t="s">
        <v>23</v>
      </c>
      <c r="G264" s="25">
        <v>5</v>
      </c>
      <c r="H264" s="26">
        <v>25000000</v>
      </c>
      <c r="I264" s="22">
        <v>1</v>
      </c>
      <c r="J264" s="27">
        <v>1.3888888888888889E-3</v>
      </c>
      <c r="K264" s="22" t="s">
        <v>18</v>
      </c>
      <c r="L264" s="22" t="s">
        <v>29</v>
      </c>
      <c r="M264" s="22" t="s">
        <v>48</v>
      </c>
      <c r="N264" s="22" t="s">
        <v>76</v>
      </c>
      <c r="O264" s="22" t="s">
        <v>52</v>
      </c>
    </row>
    <row r="265" spans="2:15" ht="21" customHeight="1" x14ac:dyDescent="0.25">
      <c r="B265" s="14" t="s">
        <v>14</v>
      </c>
      <c r="C265" s="15">
        <v>16</v>
      </c>
      <c r="D265" s="16" t="s">
        <v>69</v>
      </c>
      <c r="E265" s="14" t="s">
        <v>16</v>
      </c>
      <c r="F265" s="14" t="s">
        <v>23</v>
      </c>
      <c r="G265" s="17">
        <v>3</v>
      </c>
      <c r="H265" s="1">
        <v>12000000</v>
      </c>
      <c r="I265" s="14">
        <v>3</v>
      </c>
      <c r="J265" s="18">
        <v>1.3888888888888889E-3</v>
      </c>
      <c r="K265" s="14" t="s">
        <v>18</v>
      </c>
      <c r="L265" s="14" t="s">
        <v>35</v>
      </c>
      <c r="M265" s="14" t="s">
        <v>33</v>
      </c>
      <c r="N265" s="14" t="s">
        <v>66</v>
      </c>
      <c r="O265" s="14" t="s">
        <v>36</v>
      </c>
    </row>
    <row r="266" spans="2:15" ht="21" customHeight="1" x14ac:dyDescent="0.25">
      <c r="B266" s="22" t="s">
        <v>14</v>
      </c>
      <c r="C266" s="23">
        <v>1</v>
      </c>
      <c r="D266" s="24" t="s">
        <v>69</v>
      </c>
      <c r="E266" s="22" t="s">
        <v>28</v>
      </c>
      <c r="F266" s="22" t="s">
        <v>42</v>
      </c>
      <c r="G266" s="25">
        <v>2</v>
      </c>
      <c r="H266" s="26">
        <v>10000000</v>
      </c>
      <c r="I266" s="22">
        <v>2</v>
      </c>
      <c r="J266" s="27">
        <v>1.3888888888888889E-3</v>
      </c>
      <c r="K266" s="22" t="s">
        <v>18</v>
      </c>
      <c r="L266" s="22" t="s">
        <v>39</v>
      </c>
      <c r="M266" s="22" t="s">
        <v>51</v>
      </c>
      <c r="N266" s="22" t="s">
        <v>77</v>
      </c>
      <c r="O266" s="22" t="s">
        <v>65</v>
      </c>
    </row>
    <row r="267" spans="2:15" ht="21" customHeight="1" x14ac:dyDescent="0.25">
      <c r="B267" s="14" t="s">
        <v>14</v>
      </c>
      <c r="C267" s="15">
        <v>2</v>
      </c>
      <c r="D267" s="16" t="s">
        <v>55</v>
      </c>
      <c r="E267" s="14" t="s">
        <v>32</v>
      </c>
      <c r="F267" s="14" t="s">
        <v>42</v>
      </c>
      <c r="G267" s="17">
        <v>4</v>
      </c>
      <c r="H267" s="1">
        <v>15000000</v>
      </c>
      <c r="I267" s="14">
        <v>3</v>
      </c>
      <c r="J267" s="18">
        <v>1.3888888888888889E-3</v>
      </c>
      <c r="K267" s="14" t="s">
        <v>18</v>
      </c>
      <c r="L267" s="14" t="s">
        <v>24</v>
      </c>
      <c r="M267" s="14" t="s">
        <v>25</v>
      </c>
      <c r="N267" s="14" t="s">
        <v>78</v>
      </c>
      <c r="O267" s="14" t="s">
        <v>41</v>
      </c>
    </row>
    <row r="268" spans="2:15" ht="21" customHeight="1" x14ac:dyDescent="0.25">
      <c r="B268" s="22" t="s">
        <v>14</v>
      </c>
      <c r="C268" s="23">
        <v>11</v>
      </c>
      <c r="D268" s="24" t="s">
        <v>57</v>
      </c>
      <c r="E268" s="22" t="s">
        <v>38</v>
      </c>
      <c r="F268" s="22" t="s">
        <v>42</v>
      </c>
      <c r="G268" s="25">
        <v>2</v>
      </c>
      <c r="H268" s="26">
        <v>12000000</v>
      </c>
      <c r="I268" s="22">
        <v>1</v>
      </c>
      <c r="J268" s="27">
        <v>1.3888888888888889E-3</v>
      </c>
      <c r="K268" s="22" t="s">
        <v>18</v>
      </c>
      <c r="L268" s="22" t="s">
        <v>19</v>
      </c>
      <c r="M268" s="22" t="s">
        <v>25</v>
      </c>
      <c r="N268" s="22" t="s">
        <v>78</v>
      </c>
      <c r="O268" s="22" t="s">
        <v>53</v>
      </c>
    </row>
    <row r="269" spans="2:15" ht="21" customHeight="1" x14ac:dyDescent="0.25">
      <c r="B269" s="14" t="s">
        <v>14</v>
      </c>
      <c r="C269" s="15">
        <v>1</v>
      </c>
      <c r="D269" s="16" t="s">
        <v>59</v>
      </c>
      <c r="E269" s="14" t="s">
        <v>32</v>
      </c>
      <c r="F269" s="14" t="s">
        <v>45</v>
      </c>
      <c r="G269" s="17">
        <v>1</v>
      </c>
      <c r="H269" s="1">
        <v>19000000</v>
      </c>
      <c r="I269" s="14">
        <v>2</v>
      </c>
      <c r="J269" s="18">
        <v>1.3888888888888889E-3</v>
      </c>
      <c r="K269" s="14" t="s">
        <v>46</v>
      </c>
      <c r="L269" s="14" t="s">
        <v>39</v>
      </c>
      <c r="M269" s="14" t="s">
        <v>30</v>
      </c>
      <c r="N269" s="14" t="s">
        <v>77</v>
      </c>
      <c r="O269" s="14" t="s">
        <v>65</v>
      </c>
    </row>
    <row r="270" spans="2:15" ht="21" customHeight="1" x14ac:dyDescent="0.25">
      <c r="B270" s="22" t="s">
        <v>14</v>
      </c>
      <c r="C270" s="23">
        <v>1</v>
      </c>
      <c r="D270" s="24" t="s">
        <v>60</v>
      </c>
      <c r="E270" s="22" t="s">
        <v>49</v>
      </c>
      <c r="F270" s="22" t="s">
        <v>23</v>
      </c>
      <c r="G270" s="25">
        <v>3</v>
      </c>
      <c r="H270" s="26">
        <v>15000000</v>
      </c>
      <c r="I270" s="22">
        <v>2</v>
      </c>
      <c r="J270" s="27">
        <v>1.3888888888888889E-3</v>
      </c>
      <c r="K270" s="22" t="s">
        <v>18</v>
      </c>
      <c r="L270" s="22" t="s">
        <v>56</v>
      </c>
      <c r="M270" s="22" t="s">
        <v>51</v>
      </c>
      <c r="N270" s="22" t="s">
        <v>76</v>
      </c>
      <c r="O270" s="22" t="s">
        <v>31</v>
      </c>
    </row>
    <row r="271" spans="2:15" ht="21" customHeight="1" x14ac:dyDescent="0.25">
      <c r="B271" s="14" t="s">
        <v>70</v>
      </c>
      <c r="C271" s="15">
        <v>23</v>
      </c>
      <c r="D271" s="16" t="s">
        <v>27</v>
      </c>
      <c r="E271" s="14" t="s">
        <v>73</v>
      </c>
      <c r="F271" s="14" t="s">
        <v>23</v>
      </c>
      <c r="G271" s="17">
        <v>0</v>
      </c>
      <c r="H271" s="1">
        <v>0</v>
      </c>
      <c r="I271" s="14">
        <v>1</v>
      </c>
      <c r="J271" s="18">
        <v>1.3888888888888889E-3</v>
      </c>
      <c r="K271" s="14"/>
      <c r="L271" s="14"/>
      <c r="M271" s="14" t="s">
        <v>48</v>
      </c>
      <c r="N271" s="14" t="s">
        <v>77</v>
      </c>
      <c r="O271" s="14" t="s">
        <v>54</v>
      </c>
    </row>
    <row r="272" spans="2:15" ht="21" customHeight="1" x14ac:dyDescent="0.25">
      <c r="B272" s="22" t="s">
        <v>70</v>
      </c>
      <c r="C272" s="23">
        <v>9</v>
      </c>
      <c r="D272" s="24" t="s">
        <v>37</v>
      </c>
      <c r="E272" s="22" t="s">
        <v>32</v>
      </c>
      <c r="F272" s="22" t="s">
        <v>68</v>
      </c>
      <c r="G272" s="25">
        <v>0</v>
      </c>
      <c r="H272" s="26">
        <v>0</v>
      </c>
      <c r="I272" s="22">
        <v>1</v>
      </c>
      <c r="J272" s="27">
        <v>1.3888888888888889E-3</v>
      </c>
      <c r="K272" s="22"/>
      <c r="L272" s="22"/>
      <c r="M272" s="22" t="s">
        <v>33</v>
      </c>
      <c r="N272" s="22" t="s">
        <v>77</v>
      </c>
      <c r="O272" s="22" t="s">
        <v>54</v>
      </c>
    </row>
    <row r="273" spans="2:15" ht="21" customHeight="1" x14ac:dyDescent="0.25">
      <c r="B273" s="14" t="s">
        <v>70</v>
      </c>
      <c r="C273" s="15">
        <v>23</v>
      </c>
      <c r="D273" s="16" t="s">
        <v>37</v>
      </c>
      <c r="E273" s="14" t="s">
        <v>32</v>
      </c>
      <c r="F273" s="14" t="s">
        <v>45</v>
      </c>
      <c r="G273" s="17">
        <v>0</v>
      </c>
      <c r="H273" s="1">
        <v>0</v>
      </c>
      <c r="I273" s="14">
        <v>1</v>
      </c>
      <c r="J273" s="18">
        <v>1.3888888888888889E-3</v>
      </c>
      <c r="K273" s="14"/>
      <c r="L273" s="14"/>
      <c r="M273" s="14" t="s">
        <v>20</v>
      </c>
      <c r="N273" s="14" t="s">
        <v>66</v>
      </c>
      <c r="O273" s="14" t="s">
        <v>36</v>
      </c>
    </row>
    <row r="274" spans="2:15" ht="21" customHeight="1" x14ac:dyDescent="0.25">
      <c r="B274" s="22" t="s">
        <v>70</v>
      </c>
      <c r="C274" s="23">
        <v>4</v>
      </c>
      <c r="D274" s="24" t="s">
        <v>37</v>
      </c>
      <c r="E274" s="22" t="s">
        <v>16</v>
      </c>
      <c r="F274" s="22" t="s">
        <v>42</v>
      </c>
      <c r="G274" s="25">
        <v>0</v>
      </c>
      <c r="H274" s="26">
        <v>0</v>
      </c>
      <c r="I274" s="22">
        <v>2</v>
      </c>
      <c r="J274" s="27">
        <v>1.3888888888888889E-3</v>
      </c>
      <c r="K274" s="22"/>
      <c r="L274" s="22"/>
      <c r="M274" s="22" t="s">
        <v>43</v>
      </c>
      <c r="N274" s="22" t="s">
        <v>76</v>
      </c>
      <c r="O274" s="22" t="s">
        <v>52</v>
      </c>
    </row>
    <row r="275" spans="2:15" ht="21" customHeight="1" x14ac:dyDescent="0.25">
      <c r="B275" s="14" t="s">
        <v>70</v>
      </c>
      <c r="C275" s="15">
        <v>8</v>
      </c>
      <c r="D275" s="16" t="s">
        <v>69</v>
      </c>
      <c r="E275" s="14" t="s">
        <v>16</v>
      </c>
      <c r="F275" s="14" t="s">
        <v>17</v>
      </c>
      <c r="G275" s="17">
        <v>0</v>
      </c>
      <c r="H275" s="1">
        <v>0</v>
      </c>
      <c r="I275" s="14">
        <v>6</v>
      </c>
      <c r="J275" s="18">
        <v>1.3888888888888889E-3</v>
      </c>
      <c r="K275" s="14"/>
      <c r="L275" s="14"/>
      <c r="M275" s="14" t="s">
        <v>43</v>
      </c>
      <c r="N275" s="14" t="s">
        <v>76</v>
      </c>
      <c r="O275" s="14" t="s">
        <v>75</v>
      </c>
    </row>
    <row r="276" spans="2:15" ht="21" customHeight="1" x14ac:dyDescent="0.25">
      <c r="B276" s="22" t="s">
        <v>70</v>
      </c>
      <c r="C276" s="23">
        <v>10</v>
      </c>
      <c r="D276" s="24" t="s">
        <v>69</v>
      </c>
      <c r="E276" s="22" t="s">
        <v>32</v>
      </c>
      <c r="F276" s="22" t="s">
        <v>42</v>
      </c>
      <c r="G276" s="25">
        <v>0</v>
      </c>
      <c r="H276" s="26">
        <v>0</v>
      </c>
      <c r="I276" s="22">
        <v>1</v>
      </c>
      <c r="J276" s="27">
        <v>1.3888888888888889E-3</v>
      </c>
      <c r="K276" s="22"/>
      <c r="L276" s="22"/>
      <c r="M276" s="22" t="s">
        <v>51</v>
      </c>
      <c r="N276" s="22" t="s">
        <v>66</v>
      </c>
      <c r="O276" s="22" t="s">
        <v>36</v>
      </c>
    </row>
    <row r="277" spans="2:15" ht="21" customHeight="1" x14ac:dyDescent="0.25">
      <c r="B277" s="14" t="s">
        <v>14</v>
      </c>
      <c r="C277" s="15">
        <v>11</v>
      </c>
      <c r="D277" s="16" t="s">
        <v>57</v>
      </c>
      <c r="E277" s="14" t="s">
        <v>16</v>
      </c>
      <c r="F277" s="14" t="s">
        <v>23</v>
      </c>
      <c r="G277" s="17">
        <v>4</v>
      </c>
      <c r="H277" s="1">
        <v>20000000</v>
      </c>
      <c r="I277" s="14">
        <v>1</v>
      </c>
      <c r="J277" s="18">
        <v>1.3888888888888889E-3</v>
      </c>
      <c r="K277" s="14" t="s">
        <v>18</v>
      </c>
      <c r="L277" s="14" t="s">
        <v>47</v>
      </c>
      <c r="M277" s="14" t="s">
        <v>25</v>
      </c>
      <c r="N277" s="14" t="s">
        <v>66</v>
      </c>
      <c r="O277" s="14" t="s">
        <v>67</v>
      </c>
    </row>
    <row r="278" spans="2:15" ht="21" customHeight="1" x14ac:dyDescent="0.25">
      <c r="B278" s="22" t="s">
        <v>14</v>
      </c>
      <c r="C278" s="23">
        <v>1</v>
      </c>
      <c r="D278" s="24" t="s">
        <v>15</v>
      </c>
      <c r="E278" s="22" t="s">
        <v>49</v>
      </c>
      <c r="F278" s="22" t="s">
        <v>42</v>
      </c>
      <c r="G278" s="25">
        <v>2</v>
      </c>
      <c r="H278" s="26">
        <v>12000000</v>
      </c>
      <c r="I278" s="22">
        <v>1</v>
      </c>
      <c r="J278" s="27">
        <v>1.3888888888888889E-3</v>
      </c>
      <c r="K278" s="22" t="s">
        <v>18</v>
      </c>
      <c r="L278" s="22" t="s">
        <v>29</v>
      </c>
      <c r="M278" s="22" t="s">
        <v>33</v>
      </c>
      <c r="N278" s="22" t="s">
        <v>76</v>
      </c>
      <c r="O278" s="22" t="s">
        <v>71</v>
      </c>
    </row>
    <row r="279" spans="2:15" ht="21" customHeight="1" x14ac:dyDescent="0.25">
      <c r="B279" s="14" t="s">
        <v>14</v>
      </c>
      <c r="C279" s="15">
        <v>13</v>
      </c>
      <c r="D279" s="16" t="s">
        <v>60</v>
      </c>
      <c r="E279" s="14" t="s">
        <v>16</v>
      </c>
      <c r="F279" s="14" t="s">
        <v>23</v>
      </c>
      <c r="G279" s="17">
        <v>5</v>
      </c>
      <c r="H279" s="1">
        <v>21000000</v>
      </c>
      <c r="I279" s="14">
        <v>4</v>
      </c>
      <c r="J279" s="18">
        <v>1.3888888888888889E-3</v>
      </c>
      <c r="K279" s="14" t="s">
        <v>18</v>
      </c>
      <c r="L279" s="14" t="s">
        <v>50</v>
      </c>
      <c r="M279" s="14" t="s">
        <v>40</v>
      </c>
      <c r="N279" s="14" t="s">
        <v>66</v>
      </c>
      <c r="O279" s="14" t="s">
        <v>36</v>
      </c>
    </row>
    <row r="280" spans="2:15" ht="21" customHeight="1" x14ac:dyDescent="0.25">
      <c r="B280" s="22" t="s">
        <v>14</v>
      </c>
      <c r="C280" s="23">
        <v>28</v>
      </c>
      <c r="D280" s="24" t="s">
        <v>22</v>
      </c>
      <c r="E280" s="22" t="s">
        <v>38</v>
      </c>
      <c r="F280" s="22" t="s">
        <v>42</v>
      </c>
      <c r="G280" s="25">
        <v>4</v>
      </c>
      <c r="H280" s="26">
        <v>11000000</v>
      </c>
      <c r="I280" s="22">
        <v>2</v>
      </c>
      <c r="J280" s="27">
        <v>1.3888888888888889E-3</v>
      </c>
      <c r="K280" s="22" t="s">
        <v>61</v>
      </c>
      <c r="L280" s="22" t="s">
        <v>19</v>
      </c>
      <c r="M280" s="22" t="s">
        <v>40</v>
      </c>
      <c r="N280" s="22" t="s">
        <v>77</v>
      </c>
      <c r="O280" s="22" t="s">
        <v>54</v>
      </c>
    </row>
    <row r="281" spans="2:15" ht="21" customHeight="1" x14ac:dyDescent="0.25">
      <c r="B281" s="14" t="s">
        <v>14</v>
      </c>
      <c r="C281" s="15">
        <v>27</v>
      </c>
      <c r="D281" s="16" t="s">
        <v>37</v>
      </c>
      <c r="E281" s="14" t="s">
        <v>16</v>
      </c>
      <c r="F281" s="14" t="s">
        <v>42</v>
      </c>
      <c r="G281" s="17">
        <v>1</v>
      </c>
      <c r="H281" s="1">
        <v>19000000</v>
      </c>
      <c r="I281" s="14">
        <v>2</v>
      </c>
      <c r="J281" s="18">
        <v>1.3888888888888889E-3</v>
      </c>
      <c r="K281" s="14" t="s">
        <v>46</v>
      </c>
      <c r="L281" s="14" t="s">
        <v>56</v>
      </c>
      <c r="M281" s="14" t="s">
        <v>43</v>
      </c>
      <c r="N281" s="14" t="s">
        <v>78</v>
      </c>
      <c r="O281" s="14" t="s">
        <v>53</v>
      </c>
    </row>
    <row r="282" spans="2:15" ht="21" customHeight="1" x14ac:dyDescent="0.25">
      <c r="B282" s="22" t="s">
        <v>14</v>
      </c>
      <c r="C282" s="23">
        <v>9</v>
      </c>
      <c r="D282" s="24" t="s">
        <v>37</v>
      </c>
      <c r="E282" s="22" t="s">
        <v>16</v>
      </c>
      <c r="F282" s="22" t="s">
        <v>17</v>
      </c>
      <c r="G282" s="25">
        <v>3</v>
      </c>
      <c r="H282" s="26">
        <v>15000000</v>
      </c>
      <c r="I282" s="22">
        <v>1</v>
      </c>
      <c r="J282" s="27">
        <v>1.3888888888888889E-3</v>
      </c>
      <c r="K282" s="22" t="s">
        <v>18</v>
      </c>
      <c r="L282" s="22" t="s">
        <v>47</v>
      </c>
      <c r="M282" s="22" t="s">
        <v>51</v>
      </c>
      <c r="N282" s="22" t="s">
        <v>76</v>
      </c>
      <c r="O282" s="22" t="s">
        <v>26</v>
      </c>
    </row>
    <row r="283" spans="2:15" ht="21" customHeight="1" x14ac:dyDescent="0.25">
      <c r="B283" s="14" t="s">
        <v>14</v>
      </c>
      <c r="C283" s="15">
        <v>19</v>
      </c>
      <c r="D283" s="16" t="s">
        <v>37</v>
      </c>
      <c r="E283" s="14" t="s">
        <v>16</v>
      </c>
      <c r="F283" s="14" t="s">
        <v>42</v>
      </c>
      <c r="G283" s="17">
        <v>5</v>
      </c>
      <c r="H283" s="1">
        <v>25000000</v>
      </c>
      <c r="I283" s="14">
        <v>3</v>
      </c>
      <c r="J283" s="18">
        <v>1.3888888888888889E-3</v>
      </c>
      <c r="K283" s="14" t="s">
        <v>18</v>
      </c>
      <c r="L283" s="14" t="s">
        <v>19</v>
      </c>
      <c r="M283" s="14" t="s">
        <v>48</v>
      </c>
      <c r="N283" s="14" t="s">
        <v>76</v>
      </c>
      <c r="O283" s="14" t="s">
        <v>26</v>
      </c>
    </row>
    <row r="284" spans="2:15" ht="21" customHeight="1" x14ac:dyDescent="0.25">
      <c r="B284" s="22" t="s">
        <v>14</v>
      </c>
      <c r="C284" s="23">
        <v>3</v>
      </c>
      <c r="D284" s="24" t="s">
        <v>44</v>
      </c>
      <c r="E284" s="22" t="s">
        <v>16</v>
      </c>
      <c r="F284" s="22" t="s">
        <v>42</v>
      </c>
      <c r="G284" s="25">
        <v>2</v>
      </c>
      <c r="H284" s="26">
        <v>12000000</v>
      </c>
      <c r="I284" s="22">
        <v>4</v>
      </c>
      <c r="J284" s="27">
        <v>1.3888888888888889E-3</v>
      </c>
      <c r="K284" s="22" t="s">
        <v>18</v>
      </c>
      <c r="L284" s="22" t="s">
        <v>19</v>
      </c>
      <c r="M284" s="22" t="s">
        <v>20</v>
      </c>
      <c r="N284" s="22" t="s">
        <v>77</v>
      </c>
      <c r="O284" s="22" t="s">
        <v>65</v>
      </c>
    </row>
    <row r="285" spans="2:15" ht="21" customHeight="1" x14ac:dyDescent="0.25">
      <c r="B285" s="14" t="s">
        <v>14</v>
      </c>
      <c r="C285" s="15">
        <v>12</v>
      </c>
      <c r="D285" s="16" t="s">
        <v>44</v>
      </c>
      <c r="E285" s="14" t="s">
        <v>49</v>
      </c>
      <c r="F285" s="14" t="s">
        <v>17</v>
      </c>
      <c r="G285" s="17">
        <v>3</v>
      </c>
      <c r="H285" s="1">
        <v>15000000</v>
      </c>
      <c r="I285" s="14">
        <v>2</v>
      </c>
      <c r="J285" s="18">
        <v>1.3888888888888889E-3</v>
      </c>
      <c r="K285" s="14" t="s">
        <v>18</v>
      </c>
      <c r="L285" s="14" t="s">
        <v>64</v>
      </c>
      <c r="M285" s="14" t="s">
        <v>43</v>
      </c>
      <c r="N285" s="14" t="s">
        <v>77</v>
      </c>
      <c r="O285" s="14" t="s">
        <v>34</v>
      </c>
    </row>
    <row r="286" spans="2:15" ht="21" customHeight="1" x14ac:dyDescent="0.25">
      <c r="B286" s="22" t="s">
        <v>14</v>
      </c>
      <c r="C286" s="23">
        <v>15</v>
      </c>
      <c r="D286" s="24" t="s">
        <v>69</v>
      </c>
      <c r="E286" s="22" t="s">
        <v>16</v>
      </c>
      <c r="F286" s="22" t="s">
        <v>23</v>
      </c>
      <c r="G286" s="25">
        <v>2</v>
      </c>
      <c r="H286" s="26">
        <v>38000000</v>
      </c>
      <c r="I286" s="22">
        <v>1</v>
      </c>
      <c r="J286" s="27">
        <v>1.3888888888888889E-3</v>
      </c>
      <c r="K286" s="22" t="s">
        <v>46</v>
      </c>
      <c r="L286" s="22" t="s">
        <v>29</v>
      </c>
      <c r="M286" s="22" t="s">
        <v>33</v>
      </c>
      <c r="N286" s="22" t="s">
        <v>76</v>
      </c>
      <c r="O286" s="22" t="s">
        <v>71</v>
      </c>
    </row>
    <row r="287" spans="2:15" ht="21" customHeight="1" x14ac:dyDescent="0.25">
      <c r="B287" s="14" t="s">
        <v>14</v>
      </c>
      <c r="C287" s="15">
        <v>11</v>
      </c>
      <c r="D287" s="16" t="s">
        <v>57</v>
      </c>
      <c r="E287" s="14" t="s">
        <v>16</v>
      </c>
      <c r="F287" s="14" t="s">
        <v>23</v>
      </c>
      <c r="G287" s="17">
        <v>4</v>
      </c>
      <c r="H287" s="1">
        <v>20000000</v>
      </c>
      <c r="I287" s="14">
        <v>1</v>
      </c>
      <c r="J287" s="18">
        <v>1.3888888888888889E-3</v>
      </c>
      <c r="K287" s="14" t="s">
        <v>18</v>
      </c>
      <c r="L287" s="14" t="s">
        <v>47</v>
      </c>
      <c r="M287" s="14" t="s">
        <v>25</v>
      </c>
      <c r="N287" s="14" t="s">
        <v>66</v>
      </c>
      <c r="O287" s="14" t="s">
        <v>67</v>
      </c>
    </row>
    <row r="288" spans="2:15" ht="21" customHeight="1" x14ac:dyDescent="0.25">
      <c r="B288" s="22" t="s">
        <v>14</v>
      </c>
      <c r="C288" s="23">
        <v>1</v>
      </c>
      <c r="D288" s="24" t="s">
        <v>15</v>
      </c>
      <c r="E288" s="22" t="s">
        <v>49</v>
      </c>
      <c r="F288" s="22" t="s">
        <v>42</v>
      </c>
      <c r="G288" s="25">
        <v>2</v>
      </c>
      <c r="H288" s="26">
        <v>12000000</v>
      </c>
      <c r="I288" s="22">
        <v>1</v>
      </c>
      <c r="J288" s="27">
        <v>1.3888888888888889E-3</v>
      </c>
      <c r="K288" s="22" t="s">
        <v>18</v>
      </c>
      <c r="L288" s="22" t="s">
        <v>29</v>
      </c>
      <c r="M288" s="22" t="s">
        <v>33</v>
      </c>
      <c r="N288" s="22" t="s">
        <v>76</v>
      </c>
      <c r="O288" s="22" t="s">
        <v>71</v>
      </c>
    </row>
    <row r="289" spans="2:15" ht="21" customHeight="1" x14ac:dyDescent="0.25">
      <c r="B289" s="14" t="s">
        <v>14</v>
      </c>
      <c r="C289" s="15">
        <v>13</v>
      </c>
      <c r="D289" s="16" t="s">
        <v>60</v>
      </c>
      <c r="E289" s="14" t="s">
        <v>16</v>
      </c>
      <c r="F289" s="14" t="s">
        <v>23</v>
      </c>
      <c r="G289" s="17">
        <v>5</v>
      </c>
      <c r="H289" s="1">
        <v>21000000</v>
      </c>
      <c r="I289" s="14">
        <v>4</v>
      </c>
      <c r="J289" s="18">
        <v>1.3888888888888889E-3</v>
      </c>
      <c r="K289" s="14" t="s">
        <v>18</v>
      </c>
      <c r="L289" s="14" t="s">
        <v>50</v>
      </c>
      <c r="M289" s="14" t="s">
        <v>40</v>
      </c>
      <c r="N289" s="14" t="s">
        <v>66</v>
      </c>
      <c r="O289" s="14" t="s">
        <v>36</v>
      </c>
    </row>
    <row r="290" spans="2:15" ht="21" customHeight="1" x14ac:dyDescent="0.25">
      <c r="B290" s="22" t="s">
        <v>14</v>
      </c>
      <c r="C290" s="23">
        <v>28</v>
      </c>
      <c r="D290" s="24" t="s">
        <v>22</v>
      </c>
      <c r="E290" s="22" t="s">
        <v>38</v>
      </c>
      <c r="F290" s="22" t="s">
        <v>42</v>
      </c>
      <c r="G290" s="25">
        <v>4</v>
      </c>
      <c r="H290" s="26">
        <v>11000000</v>
      </c>
      <c r="I290" s="22">
        <v>2</v>
      </c>
      <c r="J290" s="27">
        <v>1.3888888888888889E-3</v>
      </c>
      <c r="K290" s="22" t="s">
        <v>61</v>
      </c>
      <c r="L290" s="22" t="s">
        <v>19</v>
      </c>
      <c r="M290" s="22" t="s">
        <v>40</v>
      </c>
      <c r="N290" s="22" t="s">
        <v>77</v>
      </c>
      <c r="O290" s="22" t="s">
        <v>54</v>
      </c>
    </row>
    <row r="291" spans="2:15" ht="21" customHeight="1" x14ac:dyDescent="0.25">
      <c r="B291" s="14" t="s">
        <v>70</v>
      </c>
      <c r="C291" s="15">
        <v>12</v>
      </c>
      <c r="D291" s="16" t="s">
        <v>55</v>
      </c>
      <c r="E291" s="14" t="s">
        <v>16</v>
      </c>
      <c r="F291" s="14" t="s">
        <v>23</v>
      </c>
      <c r="G291" s="17">
        <v>0</v>
      </c>
      <c r="H291" s="1">
        <v>0</v>
      </c>
      <c r="I291" s="14">
        <v>1</v>
      </c>
      <c r="J291" s="18">
        <v>1.3888888888888889E-3</v>
      </c>
      <c r="K291" s="14"/>
      <c r="L291" s="14"/>
      <c r="M291" s="14" t="s">
        <v>33</v>
      </c>
      <c r="N291" s="14" t="s">
        <v>76</v>
      </c>
      <c r="O291" s="14" t="s">
        <v>75</v>
      </c>
    </row>
    <row r="292" spans="2:15" ht="21" customHeight="1" x14ac:dyDescent="0.25">
      <c r="B292" s="22" t="s">
        <v>70</v>
      </c>
      <c r="C292" s="23">
        <v>30</v>
      </c>
      <c r="D292" s="24" t="s">
        <v>69</v>
      </c>
      <c r="E292" s="22" t="s">
        <v>28</v>
      </c>
      <c r="F292" s="22" t="s">
        <v>45</v>
      </c>
      <c r="G292" s="25">
        <v>0</v>
      </c>
      <c r="H292" s="26">
        <v>0</v>
      </c>
      <c r="I292" s="22">
        <v>5</v>
      </c>
      <c r="J292" s="27">
        <v>1.3888888888888889E-3</v>
      </c>
      <c r="K292" s="22"/>
      <c r="L292" s="22"/>
      <c r="M292" s="22" t="s">
        <v>30</v>
      </c>
      <c r="N292" s="22" t="s">
        <v>78</v>
      </c>
      <c r="O292" s="22" t="s">
        <v>66</v>
      </c>
    </row>
    <row r="293" spans="2:15" ht="21" customHeight="1" x14ac:dyDescent="0.25">
      <c r="B293" s="14" t="s">
        <v>70</v>
      </c>
      <c r="C293" s="15">
        <v>30</v>
      </c>
      <c r="D293" s="16" t="s">
        <v>69</v>
      </c>
      <c r="E293" s="14" t="s">
        <v>28</v>
      </c>
      <c r="F293" s="14" t="s">
        <v>42</v>
      </c>
      <c r="G293" s="17">
        <v>0</v>
      </c>
      <c r="H293" s="1">
        <v>0</v>
      </c>
      <c r="I293" s="14">
        <v>3</v>
      </c>
      <c r="J293" s="18">
        <v>1.3888888888888889E-3</v>
      </c>
      <c r="K293" s="14"/>
      <c r="L293" s="14"/>
      <c r="M293" s="14" t="s">
        <v>51</v>
      </c>
      <c r="N293" s="14" t="s">
        <v>78</v>
      </c>
      <c r="O293" s="14" t="s">
        <v>53</v>
      </c>
    </row>
    <row r="294" spans="2:15" ht="21" customHeight="1" x14ac:dyDescent="0.25">
      <c r="B294" s="22" t="s">
        <v>70</v>
      </c>
      <c r="C294" s="23">
        <v>12</v>
      </c>
      <c r="D294" s="24" t="s">
        <v>55</v>
      </c>
      <c r="E294" s="22" t="s">
        <v>16</v>
      </c>
      <c r="F294" s="22" t="s">
        <v>23</v>
      </c>
      <c r="G294" s="25">
        <v>0</v>
      </c>
      <c r="H294" s="26">
        <v>0</v>
      </c>
      <c r="I294" s="22">
        <v>1</v>
      </c>
      <c r="J294" s="27">
        <v>1.3888888888888889E-3</v>
      </c>
      <c r="K294" s="22"/>
      <c r="L294" s="22"/>
      <c r="M294" s="22" t="s">
        <v>33</v>
      </c>
      <c r="N294" s="22" t="s">
        <v>76</v>
      </c>
      <c r="O294" s="22" t="s">
        <v>75</v>
      </c>
    </row>
    <row r="295" spans="2:15" ht="21" customHeight="1" x14ac:dyDescent="0.25">
      <c r="B295" s="14" t="s">
        <v>14</v>
      </c>
      <c r="C295" s="15">
        <v>11</v>
      </c>
      <c r="D295" s="16" t="s">
        <v>57</v>
      </c>
      <c r="E295" s="14" t="s">
        <v>38</v>
      </c>
      <c r="F295" s="14" t="s">
        <v>42</v>
      </c>
      <c r="G295" s="17">
        <v>2</v>
      </c>
      <c r="H295" s="1">
        <v>38000000</v>
      </c>
      <c r="I295" s="14">
        <v>5</v>
      </c>
      <c r="J295" s="18">
        <v>1.3888888888888889E-3</v>
      </c>
      <c r="K295" s="14" t="s">
        <v>46</v>
      </c>
      <c r="L295" s="14" t="s">
        <v>50</v>
      </c>
      <c r="M295" s="14" t="s">
        <v>33</v>
      </c>
      <c r="N295" s="14" t="s">
        <v>76</v>
      </c>
      <c r="O295" s="14" t="s">
        <v>26</v>
      </c>
    </row>
    <row r="296" spans="2:15" ht="21" customHeight="1" x14ac:dyDescent="0.25">
      <c r="B296" s="22" t="s">
        <v>14</v>
      </c>
      <c r="C296" s="23">
        <v>15</v>
      </c>
      <c r="D296" s="24" t="s">
        <v>22</v>
      </c>
      <c r="E296" s="22" t="s">
        <v>16</v>
      </c>
      <c r="F296" s="22" t="s">
        <v>23</v>
      </c>
      <c r="G296" s="25">
        <v>3</v>
      </c>
      <c r="H296" s="26">
        <v>15000000</v>
      </c>
      <c r="I296" s="22">
        <v>2</v>
      </c>
      <c r="J296" s="27">
        <v>1.3888888888888889E-3</v>
      </c>
      <c r="K296" s="22" t="s">
        <v>18</v>
      </c>
      <c r="L296" s="22" t="s">
        <v>56</v>
      </c>
      <c r="M296" s="22" t="s">
        <v>43</v>
      </c>
      <c r="N296" s="22" t="s">
        <v>78</v>
      </c>
      <c r="O296" s="22" t="s">
        <v>53</v>
      </c>
    </row>
    <row r="297" spans="2:15" ht="21" customHeight="1" x14ac:dyDescent="0.25">
      <c r="B297" s="14" t="s">
        <v>14</v>
      </c>
      <c r="C297" s="15">
        <v>30</v>
      </c>
      <c r="D297" s="16" t="s">
        <v>27</v>
      </c>
      <c r="E297" s="14" t="s">
        <v>38</v>
      </c>
      <c r="F297" s="14" t="s">
        <v>23</v>
      </c>
      <c r="G297" s="17">
        <v>1</v>
      </c>
      <c r="H297" s="1">
        <v>19000000</v>
      </c>
      <c r="I297" s="14">
        <v>4</v>
      </c>
      <c r="J297" s="18">
        <v>1.3888888888888889E-3</v>
      </c>
      <c r="K297" s="14" t="s">
        <v>46</v>
      </c>
      <c r="L297" s="14" t="s">
        <v>29</v>
      </c>
      <c r="M297" s="14" t="s">
        <v>51</v>
      </c>
      <c r="N297" s="14" t="s">
        <v>78</v>
      </c>
      <c r="O297" s="14" t="s">
        <v>21</v>
      </c>
    </row>
    <row r="298" spans="2:15" ht="21" customHeight="1" x14ac:dyDescent="0.25">
      <c r="B298" s="22" t="s">
        <v>14</v>
      </c>
      <c r="C298" s="23">
        <v>23</v>
      </c>
      <c r="D298" s="24" t="s">
        <v>27</v>
      </c>
      <c r="E298" s="22" t="s">
        <v>16</v>
      </c>
      <c r="F298" s="22" t="s">
        <v>23</v>
      </c>
      <c r="G298" s="25">
        <v>2</v>
      </c>
      <c r="H298" s="26">
        <v>12000000</v>
      </c>
      <c r="I298" s="22">
        <v>2</v>
      </c>
      <c r="J298" s="27">
        <v>1.3888888888888889E-3</v>
      </c>
      <c r="K298" s="22" t="s">
        <v>18</v>
      </c>
      <c r="L298" s="22" t="s">
        <v>39</v>
      </c>
      <c r="M298" s="22" t="s">
        <v>25</v>
      </c>
      <c r="N298" s="22" t="s">
        <v>77</v>
      </c>
      <c r="O298" s="22" t="s">
        <v>54</v>
      </c>
    </row>
    <row r="299" spans="2:15" ht="21" customHeight="1" x14ac:dyDescent="0.25">
      <c r="B299" s="14" t="s">
        <v>14</v>
      </c>
      <c r="C299" s="15">
        <v>30</v>
      </c>
      <c r="D299" s="16" t="s">
        <v>27</v>
      </c>
      <c r="E299" s="14" t="s">
        <v>38</v>
      </c>
      <c r="F299" s="14" t="s">
        <v>42</v>
      </c>
      <c r="G299" s="17">
        <v>4</v>
      </c>
      <c r="H299" s="1">
        <v>20000000</v>
      </c>
      <c r="I299" s="14">
        <v>4</v>
      </c>
      <c r="J299" s="18">
        <v>1.3888888888888889E-3</v>
      </c>
      <c r="K299" s="14" t="s">
        <v>18</v>
      </c>
      <c r="L299" s="14" t="s">
        <v>19</v>
      </c>
      <c r="M299" s="14" t="s">
        <v>30</v>
      </c>
      <c r="N299" s="14" t="s">
        <v>78</v>
      </c>
      <c r="O299" s="14" t="s">
        <v>41</v>
      </c>
    </row>
    <row r="300" spans="2:15" ht="21" customHeight="1" x14ac:dyDescent="0.25">
      <c r="B300" s="22" t="s">
        <v>14</v>
      </c>
      <c r="C300" s="23">
        <v>11</v>
      </c>
      <c r="D300" s="24" t="s">
        <v>27</v>
      </c>
      <c r="E300" s="22" t="s">
        <v>38</v>
      </c>
      <c r="F300" s="22" t="s">
        <v>23</v>
      </c>
      <c r="G300" s="25">
        <v>3</v>
      </c>
      <c r="H300" s="26">
        <v>15000000</v>
      </c>
      <c r="I300" s="22">
        <v>3</v>
      </c>
      <c r="J300" s="27">
        <v>1.3888888888888889E-3</v>
      </c>
      <c r="K300" s="22" t="s">
        <v>18</v>
      </c>
      <c r="L300" s="22" t="s">
        <v>29</v>
      </c>
      <c r="M300" s="22" t="s">
        <v>40</v>
      </c>
      <c r="N300" s="22" t="s">
        <v>76</v>
      </c>
      <c r="O300" s="22" t="s">
        <v>52</v>
      </c>
    </row>
    <row r="301" spans="2:15" ht="21" customHeight="1" x14ac:dyDescent="0.25">
      <c r="B301" s="14" t="s">
        <v>14</v>
      </c>
      <c r="C301" s="15">
        <v>4</v>
      </c>
      <c r="D301" s="16" t="s">
        <v>27</v>
      </c>
      <c r="E301" s="14" t="s">
        <v>16</v>
      </c>
      <c r="F301" s="14" t="s">
        <v>17</v>
      </c>
      <c r="G301" s="17">
        <v>3</v>
      </c>
      <c r="H301" s="1">
        <v>11000000</v>
      </c>
      <c r="I301" s="14">
        <v>2</v>
      </c>
      <c r="J301" s="18">
        <v>1.3888888888888889E-3</v>
      </c>
      <c r="K301" s="14" t="s">
        <v>18</v>
      </c>
      <c r="L301" s="14" t="s">
        <v>29</v>
      </c>
      <c r="M301" s="14" t="s">
        <v>48</v>
      </c>
      <c r="N301" s="14" t="s">
        <v>66</v>
      </c>
      <c r="O301" s="14" t="s">
        <v>67</v>
      </c>
    </row>
    <row r="302" spans="2:15" ht="21" customHeight="1" x14ac:dyDescent="0.25">
      <c r="B302" s="22" t="s">
        <v>14</v>
      </c>
      <c r="C302" s="23">
        <v>12</v>
      </c>
      <c r="D302" s="24" t="s">
        <v>27</v>
      </c>
      <c r="E302" s="22" t="s">
        <v>16</v>
      </c>
      <c r="F302" s="22" t="s">
        <v>23</v>
      </c>
      <c r="G302" s="25">
        <v>2</v>
      </c>
      <c r="H302" s="26">
        <v>12000000</v>
      </c>
      <c r="I302" s="22">
        <v>1</v>
      </c>
      <c r="J302" s="27">
        <v>1.3888888888888889E-3</v>
      </c>
      <c r="K302" s="22" t="s">
        <v>18</v>
      </c>
      <c r="L302" s="22" t="s">
        <v>56</v>
      </c>
      <c r="M302" s="22" t="s">
        <v>48</v>
      </c>
      <c r="N302" s="22" t="s">
        <v>76</v>
      </c>
      <c r="O302" s="22" t="s">
        <v>52</v>
      </c>
    </row>
    <row r="303" spans="2:15" ht="21" customHeight="1" x14ac:dyDescent="0.25">
      <c r="B303" s="14" t="s">
        <v>14</v>
      </c>
      <c r="C303" s="15">
        <v>9</v>
      </c>
      <c r="D303" s="16" t="s">
        <v>27</v>
      </c>
      <c r="E303" s="14" t="s">
        <v>38</v>
      </c>
      <c r="F303" s="14" t="s">
        <v>68</v>
      </c>
      <c r="G303" s="17">
        <v>5</v>
      </c>
      <c r="H303" s="1">
        <v>21000000</v>
      </c>
      <c r="I303" s="14">
        <v>1</v>
      </c>
      <c r="J303" s="18">
        <v>1.3888888888888889E-3</v>
      </c>
      <c r="K303" s="14" t="s">
        <v>18</v>
      </c>
      <c r="L303" s="14" t="s">
        <v>35</v>
      </c>
      <c r="M303" s="14" t="s">
        <v>51</v>
      </c>
      <c r="N303" s="14" t="s">
        <v>76</v>
      </c>
      <c r="O303" s="14" t="s">
        <v>52</v>
      </c>
    </row>
    <row r="304" spans="2:15" ht="21" customHeight="1" x14ac:dyDescent="0.25">
      <c r="B304" s="22" t="s">
        <v>14</v>
      </c>
      <c r="C304" s="23">
        <v>26</v>
      </c>
      <c r="D304" s="24" t="s">
        <v>37</v>
      </c>
      <c r="E304" s="22" t="s">
        <v>32</v>
      </c>
      <c r="F304" s="22" t="s">
        <v>42</v>
      </c>
      <c r="G304" s="25">
        <v>2</v>
      </c>
      <c r="H304" s="26">
        <v>38000000</v>
      </c>
      <c r="I304" s="22">
        <v>3</v>
      </c>
      <c r="J304" s="27">
        <v>1.3888888888888889E-3</v>
      </c>
      <c r="K304" s="22" t="s">
        <v>46</v>
      </c>
      <c r="L304" s="22" t="s">
        <v>39</v>
      </c>
      <c r="M304" s="22" t="s">
        <v>48</v>
      </c>
      <c r="N304" s="22" t="s">
        <v>78</v>
      </c>
      <c r="O304" s="22" t="s">
        <v>53</v>
      </c>
    </row>
    <row r="305" spans="2:15" ht="21" customHeight="1" x14ac:dyDescent="0.25">
      <c r="B305" s="14" t="s">
        <v>14</v>
      </c>
      <c r="C305" s="15">
        <v>18</v>
      </c>
      <c r="D305" s="16" t="s">
        <v>37</v>
      </c>
      <c r="E305" s="14" t="s">
        <v>49</v>
      </c>
      <c r="F305" s="14" t="s">
        <v>42</v>
      </c>
      <c r="G305" s="17">
        <v>4</v>
      </c>
      <c r="H305" s="1">
        <v>11000000</v>
      </c>
      <c r="I305" s="14">
        <v>2</v>
      </c>
      <c r="J305" s="18">
        <v>1.3888888888888889E-3</v>
      </c>
      <c r="K305" s="14" t="s">
        <v>61</v>
      </c>
      <c r="L305" s="14" t="s">
        <v>64</v>
      </c>
      <c r="M305" s="14" t="s">
        <v>20</v>
      </c>
      <c r="N305" s="14" t="s">
        <v>66</v>
      </c>
      <c r="O305" s="14" t="s">
        <v>36</v>
      </c>
    </row>
    <row r="306" spans="2:15" ht="21" customHeight="1" x14ac:dyDescent="0.25">
      <c r="B306" s="22" t="s">
        <v>14</v>
      </c>
      <c r="C306" s="23">
        <v>29</v>
      </c>
      <c r="D306" s="24" t="s">
        <v>37</v>
      </c>
      <c r="E306" s="22" t="s">
        <v>49</v>
      </c>
      <c r="F306" s="22" t="s">
        <v>23</v>
      </c>
      <c r="G306" s="25">
        <v>3</v>
      </c>
      <c r="H306" s="26">
        <v>15000000</v>
      </c>
      <c r="I306" s="22">
        <v>2</v>
      </c>
      <c r="J306" s="27">
        <v>1.3888888888888889E-3</v>
      </c>
      <c r="K306" s="22" t="s">
        <v>18</v>
      </c>
      <c r="L306" s="22" t="s">
        <v>19</v>
      </c>
      <c r="M306" s="22" t="s">
        <v>33</v>
      </c>
      <c r="N306" s="22" t="s">
        <v>77</v>
      </c>
      <c r="O306" s="22" t="s">
        <v>34</v>
      </c>
    </row>
    <row r="307" spans="2:15" ht="21" customHeight="1" x14ac:dyDescent="0.25">
      <c r="B307" s="14" t="s">
        <v>14</v>
      </c>
      <c r="C307" s="15">
        <v>27</v>
      </c>
      <c r="D307" s="16" t="s">
        <v>37</v>
      </c>
      <c r="E307" s="14" t="s">
        <v>49</v>
      </c>
      <c r="F307" s="14" t="s">
        <v>42</v>
      </c>
      <c r="G307" s="17">
        <v>5</v>
      </c>
      <c r="H307" s="1">
        <v>25000000</v>
      </c>
      <c r="I307" s="14">
        <v>4</v>
      </c>
      <c r="J307" s="18">
        <v>1.3888888888888889E-3</v>
      </c>
      <c r="K307" s="14" t="s">
        <v>18</v>
      </c>
      <c r="L307" s="14" t="s">
        <v>56</v>
      </c>
      <c r="M307" s="14" t="s">
        <v>43</v>
      </c>
      <c r="N307" s="14" t="s">
        <v>76</v>
      </c>
      <c r="O307" s="14" t="s">
        <v>31</v>
      </c>
    </row>
    <row r="308" spans="2:15" ht="21" customHeight="1" x14ac:dyDescent="0.25">
      <c r="B308" s="22" t="s">
        <v>14</v>
      </c>
      <c r="C308" s="23">
        <v>15</v>
      </c>
      <c r="D308" s="24" t="s">
        <v>44</v>
      </c>
      <c r="E308" s="22" t="s">
        <v>38</v>
      </c>
      <c r="F308" s="22" t="s">
        <v>17</v>
      </c>
      <c r="G308" s="25">
        <v>4</v>
      </c>
      <c r="H308" s="26">
        <v>15000000</v>
      </c>
      <c r="I308" s="22">
        <v>1</v>
      </c>
      <c r="J308" s="27">
        <v>1.3888888888888889E-3</v>
      </c>
      <c r="K308" s="22" t="s">
        <v>18</v>
      </c>
      <c r="L308" s="22" t="s">
        <v>56</v>
      </c>
      <c r="M308" s="22" t="s">
        <v>30</v>
      </c>
      <c r="N308" s="22" t="s">
        <v>76</v>
      </c>
      <c r="O308" s="22" t="s">
        <v>52</v>
      </c>
    </row>
    <row r="309" spans="2:15" ht="21" customHeight="1" x14ac:dyDescent="0.25">
      <c r="B309" s="14" t="s">
        <v>14</v>
      </c>
      <c r="C309" s="15">
        <v>16</v>
      </c>
      <c r="D309" s="16" t="s">
        <v>44</v>
      </c>
      <c r="E309" s="14" t="s">
        <v>73</v>
      </c>
      <c r="F309" s="14" t="s">
        <v>23</v>
      </c>
      <c r="G309" s="17">
        <v>2</v>
      </c>
      <c r="H309" s="1">
        <v>12000000</v>
      </c>
      <c r="I309" s="14">
        <v>3</v>
      </c>
      <c r="J309" s="18">
        <v>1.3888888888888889E-3</v>
      </c>
      <c r="K309" s="14" t="s">
        <v>18</v>
      </c>
      <c r="L309" s="14" t="s">
        <v>50</v>
      </c>
      <c r="M309" s="14" t="s">
        <v>43</v>
      </c>
      <c r="N309" s="14" t="s">
        <v>66</v>
      </c>
      <c r="O309" s="14" t="s">
        <v>36</v>
      </c>
    </row>
    <row r="310" spans="2:15" ht="21" customHeight="1" x14ac:dyDescent="0.25">
      <c r="B310" s="22" t="s">
        <v>14</v>
      </c>
      <c r="C310" s="23">
        <v>27</v>
      </c>
      <c r="D310" s="24" t="s">
        <v>44</v>
      </c>
      <c r="E310" s="22" t="s">
        <v>49</v>
      </c>
      <c r="F310" s="22" t="s">
        <v>17</v>
      </c>
      <c r="G310" s="25">
        <v>5</v>
      </c>
      <c r="H310" s="26">
        <v>20000000</v>
      </c>
      <c r="I310" s="22">
        <v>1</v>
      </c>
      <c r="J310" s="27">
        <v>1.3888888888888889E-3</v>
      </c>
      <c r="K310" s="22" t="s">
        <v>18</v>
      </c>
      <c r="L310" s="22" t="s">
        <v>19</v>
      </c>
      <c r="M310" s="22" t="s">
        <v>30</v>
      </c>
      <c r="N310" s="22" t="s">
        <v>78</v>
      </c>
      <c r="O310" s="22" t="s">
        <v>63</v>
      </c>
    </row>
    <row r="311" spans="2:15" ht="21" customHeight="1" x14ac:dyDescent="0.25">
      <c r="B311" s="14" t="s">
        <v>14</v>
      </c>
      <c r="C311" s="15">
        <v>3</v>
      </c>
      <c r="D311" s="16" t="s">
        <v>44</v>
      </c>
      <c r="E311" s="14" t="s">
        <v>32</v>
      </c>
      <c r="F311" s="14" t="s">
        <v>23</v>
      </c>
      <c r="G311" s="17">
        <v>2</v>
      </c>
      <c r="H311" s="1">
        <v>12000000</v>
      </c>
      <c r="I311" s="14">
        <v>4</v>
      </c>
      <c r="J311" s="18">
        <v>1.3888888888888889E-3</v>
      </c>
      <c r="K311" s="14" t="s">
        <v>18</v>
      </c>
      <c r="L311" s="14" t="s">
        <v>19</v>
      </c>
      <c r="M311" s="14" t="s">
        <v>43</v>
      </c>
      <c r="N311" s="14" t="s">
        <v>66</v>
      </c>
      <c r="O311" s="14" t="s">
        <v>67</v>
      </c>
    </row>
    <row r="312" spans="2:15" ht="21" customHeight="1" x14ac:dyDescent="0.25">
      <c r="B312" s="22" t="s">
        <v>14</v>
      </c>
      <c r="C312" s="23">
        <v>26</v>
      </c>
      <c r="D312" s="24" t="s">
        <v>44</v>
      </c>
      <c r="E312" s="22" t="s">
        <v>38</v>
      </c>
      <c r="F312" s="22" t="s">
        <v>23</v>
      </c>
      <c r="G312" s="25">
        <v>3</v>
      </c>
      <c r="H312" s="26">
        <v>12000000</v>
      </c>
      <c r="I312" s="22">
        <v>1</v>
      </c>
      <c r="J312" s="27">
        <v>1.3888888888888889E-3</v>
      </c>
      <c r="K312" s="22" t="s">
        <v>18</v>
      </c>
      <c r="L312" s="22" t="s">
        <v>19</v>
      </c>
      <c r="M312" s="22" t="s">
        <v>51</v>
      </c>
      <c r="N312" s="22" t="s">
        <v>77</v>
      </c>
      <c r="O312" s="22" t="s">
        <v>65</v>
      </c>
    </row>
    <row r="313" spans="2:15" ht="21" customHeight="1" x14ac:dyDescent="0.25">
      <c r="B313" s="14" t="s">
        <v>14</v>
      </c>
      <c r="C313" s="15">
        <v>22</v>
      </c>
      <c r="D313" s="16" t="s">
        <v>69</v>
      </c>
      <c r="E313" s="14" t="s">
        <v>16</v>
      </c>
      <c r="F313" s="14" t="s">
        <v>42</v>
      </c>
      <c r="G313" s="17">
        <v>2</v>
      </c>
      <c r="H313" s="1">
        <v>12000000</v>
      </c>
      <c r="I313" s="14">
        <v>4</v>
      </c>
      <c r="J313" s="18">
        <v>1.3888888888888889E-3</v>
      </c>
      <c r="K313" s="14" t="s">
        <v>18</v>
      </c>
      <c r="L313" s="14" t="s">
        <v>64</v>
      </c>
      <c r="M313" s="14" t="s">
        <v>33</v>
      </c>
      <c r="N313" s="14" t="s">
        <v>78</v>
      </c>
      <c r="O313" s="14" t="s">
        <v>53</v>
      </c>
    </row>
    <row r="314" spans="2:15" ht="21" customHeight="1" x14ac:dyDescent="0.25">
      <c r="B314" s="22" t="s">
        <v>14</v>
      </c>
      <c r="C314" s="23">
        <v>24</v>
      </c>
      <c r="D314" s="24" t="s">
        <v>69</v>
      </c>
      <c r="E314" s="22" t="s">
        <v>16</v>
      </c>
      <c r="F314" s="22" t="s">
        <v>42</v>
      </c>
      <c r="G314" s="25">
        <v>1</v>
      </c>
      <c r="H314" s="26">
        <v>7000000</v>
      </c>
      <c r="I314" s="22">
        <v>2</v>
      </c>
      <c r="J314" s="27">
        <v>1.3888888888888889E-3</v>
      </c>
      <c r="K314" s="22" t="s">
        <v>18</v>
      </c>
      <c r="L314" s="22" t="s">
        <v>56</v>
      </c>
      <c r="M314" s="22" t="s">
        <v>33</v>
      </c>
      <c r="N314" s="22" t="s">
        <v>77</v>
      </c>
      <c r="O314" s="22" t="s">
        <v>65</v>
      </c>
    </row>
    <row r="315" spans="2:15" ht="21" customHeight="1" x14ac:dyDescent="0.25">
      <c r="B315" s="14" t="s">
        <v>14</v>
      </c>
      <c r="C315" s="15">
        <v>24</v>
      </c>
      <c r="D315" s="16" t="s">
        <v>69</v>
      </c>
      <c r="E315" s="14" t="s">
        <v>16</v>
      </c>
      <c r="F315" s="14" t="s">
        <v>68</v>
      </c>
      <c r="G315" s="17">
        <v>5</v>
      </c>
      <c r="H315" s="1">
        <v>25000000</v>
      </c>
      <c r="I315" s="14">
        <v>2</v>
      </c>
      <c r="J315" s="18">
        <v>1.3888888888888889E-3</v>
      </c>
      <c r="K315" s="14" t="s">
        <v>18</v>
      </c>
      <c r="L315" s="14" t="s">
        <v>19</v>
      </c>
      <c r="M315" s="14" t="s">
        <v>43</v>
      </c>
      <c r="N315" s="14" t="s">
        <v>66</v>
      </c>
      <c r="O315" s="14" t="s">
        <v>36</v>
      </c>
    </row>
    <row r="316" spans="2:15" ht="21" customHeight="1" x14ac:dyDescent="0.25">
      <c r="B316" s="22" t="s">
        <v>14</v>
      </c>
      <c r="C316" s="23">
        <v>11</v>
      </c>
      <c r="D316" s="24" t="s">
        <v>57</v>
      </c>
      <c r="E316" s="22" t="s">
        <v>38</v>
      </c>
      <c r="F316" s="22" t="s">
        <v>42</v>
      </c>
      <c r="G316" s="25">
        <v>2</v>
      </c>
      <c r="H316" s="26">
        <v>38000000</v>
      </c>
      <c r="I316" s="22">
        <v>5</v>
      </c>
      <c r="J316" s="27">
        <v>1.3888888888888889E-3</v>
      </c>
      <c r="K316" s="22" t="s">
        <v>46</v>
      </c>
      <c r="L316" s="22" t="s">
        <v>50</v>
      </c>
      <c r="M316" s="22" t="s">
        <v>33</v>
      </c>
      <c r="N316" s="22" t="s">
        <v>76</v>
      </c>
      <c r="O316" s="22" t="s">
        <v>26</v>
      </c>
    </row>
    <row r="317" spans="2:15" ht="21" customHeight="1" x14ac:dyDescent="0.25">
      <c r="B317" s="14" t="s">
        <v>14</v>
      </c>
      <c r="C317" s="15">
        <v>15</v>
      </c>
      <c r="D317" s="16" t="s">
        <v>22</v>
      </c>
      <c r="E317" s="14" t="s">
        <v>16</v>
      </c>
      <c r="F317" s="14" t="s">
        <v>23</v>
      </c>
      <c r="G317" s="17">
        <v>3</v>
      </c>
      <c r="H317" s="1">
        <v>15000000</v>
      </c>
      <c r="I317" s="14">
        <v>2</v>
      </c>
      <c r="J317" s="18">
        <v>1.3888888888888889E-3</v>
      </c>
      <c r="K317" s="14" t="s">
        <v>18</v>
      </c>
      <c r="L317" s="14" t="s">
        <v>56</v>
      </c>
      <c r="M317" s="14" t="s">
        <v>43</v>
      </c>
      <c r="N317" s="14" t="s">
        <v>78</v>
      </c>
      <c r="O317" s="14" t="s">
        <v>53</v>
      </c>
    </row>
    <row r="318" spans="2:15" ht="21" customHeight="1" x14ac:dyDescent="0.25">
      <c r="B318" s="22" t="s">
        <v>70</v>
      </c>
      <c r="C318" s="23">
        <v>17</v>
      </c>
      <c r="D318" s="24" t="s">
        <v>58</v>
      </c>
      <c r="E318" s="22" t="s">
        <v>28</v>
      </c>
      <c r="F318" s="22" t="s">
        <v>23</v>
      </c>
      <c r="G318" s="25">
        <v>0</v>
      </c>
      <c r="H318" s="26">
        <v>0</v>
      </c>
      <c r="I318" s="22">
        <v>2</v>
      </c>
      <c r="J318" s="27">
        <v>1.3888888888888889E-3</v>
      </c>
      <c r="K318" s="22"/>
      <c r="L318" s="22"/>
      <c r="M318" s="22" t="s">
        <v>30</v>
      </c>
      <c r="N318" s="22" t="s">
        <v>76</v>
      </c>
      <c r="O318" s="22" t="s">
        <v>31</v>
      </c>
    </row>
    <row r="319" spans="2:15" ht="21" customHeight="1" x14ac:dyDescent="0.25">
      <c r="B319" s="14" t="s">
        <v>70</v>
      </c>
      <c r="C319" s="15">
        <v>6</v>
      </c>
      <c r="D319" s="16" t="s">
        <v>22</v>
      </c>
      <c r="E319" s="14" t="s">
        <v>16</v>
      </c>
      <c r="F319" s="14" t="s">
        <v>17</v>
      </c>
      <c r="G319" s="17">
        <v>0</v>
      </c>
      <c r="H319" s="1">
        <v>0</v>
      </c>
      <c r="I319" s="14">
        <v>1</v>
      </c>
      <c r="J319" s="18">
        <v>1.3888888888888889E-3</v>
      </c>
      <c r="K319" s="14"/>
      <c r="L319" s="14"/>
      <c r="M319" s="14" t="s">
        <v>43</v>
      </c>
      <c r="N319" s="14" t="s">
        <v>77</v>
      </c>
      <c r="O319" s="14" t="s">
        <v>65</v>
      </c>
    </row>
    <row r="320" spans="2:15" ht="21" customHeight="1" x14ac:dyDescent="0.25">
      <c r="B320" s="22" t="s">
        <v>70</v>
      </c>
      <c r="C320" s="23">
        <v>18</v>
      </c>
      <c r="D320" s="24" t="s">
        <v>27</v>
      </c>
      <c r="E320" s="22" t="s">
        <v>16</v>
      </c>
      <c r="F320" s="22" t="s">
        <v>23</v>
      </c>
      <c r="G320" s="25">
        <v>0</v>
      </c>
      <c r="H320" s="26">
        <v>0</v>
      </c>
      <c r="I320" s="22">
        <v>1</v>
      </c>
      <c r="J320" s="27">
        <v>1.3888888888888889E-3</v>
      </c>
      <c r="K320" s="22"/>
      <c r="L320" s="22"/>
      <c r="M320" s="22" t="s">
        <v>51</v>
      </c>
      <c r="N320" s="22" t="s">
        <v>77</v>
      </c>
      <c r="O320" s="22" t="s">
        <v>54</v>
      </c>
    </row>
    <row r="321" spans="2:15" ht="21" customHeight="1" x14ac:dyDescent="0.25">
      <c r="B321" s="14" t="s">
        <v>70</v>
      </c>
      <c r="C321" s="15">
        <v>11</v>
      </c>
      <c r="D321" s="16" t="s">
        <v>44</v>
      </c>
      <c r="E321" s="14" t="s">
        <v>73</v>
      </c>
      <c r="F321" s="14" t="s">
        <v>42</v>
      </c>
      <c r="G321" s="17">
        <v>0</v>
      </c>
      <c r="H321" s="1">
        <v>0</v>
      </c>
      <c r="I321" s="14">
        <v>4</v>
      </c>
      <c r="J321" s="18">
        <v>1.3888888888888889E-3</v>
      </c>
      <c r="K321" s="14"/>
      <c r="L321" s="14"/>
      <c r="M321" s="14" t="s">
        <v>48</v>
      </c>
      <c r="N321" s="14" t="s">
        <v>76</v>
      </c>
      <c r="O321" s="14" t="s">
        <v>26</v>
      </c>
    </row>
    <row r="322" spans="2:15" ht="21" customHeight="1" x14ac:dyDescent="0.25">
      <c r="B322" s="22" t="s">
        <v>70</v>
      </c>
      <c r="C322" s="23">
        <v>21</v>
      </c>
      <c r="D322" s="24" t="s">
        <v>69</v>
      </c>
      <c r="E322" s="22" t="s">
        <v>49</v>
      </c>
      <c r="F322" s="22" t="s">
        <v>23</v>
      </c>
      <c r="G322" s="25">
        <v>0</v>
      </c>
      <c r="H322" s="26">
        <v>0</v>
      </c>
      <c r="I322" s="22">
        <v>1</v>
      </c>
      <c r="J322" s="27">
        <v>1.3888888888888889E-3</v>
      </c>
      <c r="K322" s="22"/>
      <c r="L322" s="22"/>
      <c r="M322" s="22" t="s">
        <v>40</v>
      </c>
      <c r="N322" s="22" t="s">
        <v>78</v>
      </c>
      <c r="O322" s="22" t="s">
        <v>63</v>
      </c>
    </row>
    <row r="323" spans="2:15" ht="21" customHeight="1" x14ac:dyDescent="0.25">
      <c r="B323" s="14" t="s">
        <v>70</v>
      </c>
      <c r="C323" s="15">
        <v>17</v>
      </c>
      <c r="D323" s="16" t="s">
        <v>58</v>
      </c>
      <c r="E323" s="14" t="s">
        <v>28</v>
      </c>
      <c r="F323" s="14" t="s">
        <v>23</v>
      </c>
      <c r="G323" s="17">
        <v>0</v>
      </c>
      <c r="H323" s="1">
        <v>0</v>
      </c>
      <c r="I323" s="14">
        <v>2</v>
      </c>
      <c r="J323" s="18">
        <v>1.3888888888888889E-3</v>
      </c>
      <c r="K323" s="14"/>
      <c r="L323" s="14"/>
      <c r="M323" s="14" t="s">
        <v>30</v>
      </c>
      <c r="N323" s="14" t="s">
        <v>76</v>
      </c>
      <c r="O323" s="14" t="s">
        <v>31</v>
      </c>
    </row>
    <row r="324" spans="2:15" ht="21" customHeight="1" x14ac:dyDescent="0.25">
      <c r="B324" s="22" t="s">
        <v>14</v>
      </c>
      <c r="C324" s="23">
        <v>12</v>
      </c>
      <c r="D324" s="24" t="s">
        <v>55</v>
      </c>
      <c r="E324" s="22" t="s">
        <v>28</v>
      </c>
      <c r="F324" s="22" t="s">
        <v>23</v>
      </c>
      <c r="G324" s="25">
        <v>2</v>
      </c>
      <c r="H324" s="26">
        <v>12000000</v>
      </c>
      <c r="I324" s="22">
        <v>1</v>
      </c>
      <c r="J324" s="27">
        <v>1.3888888888888889E-3</v>
      </c>
      <c r="K324" s="22" t="s">
        <v>18</v>
      </c>
      <c r="L324" s="22" t="s">
        <v>29</v>
      </c>
      <c r="M324" s="22" t="s">
        <v>33</v>
      </c>
      <c r="N324" s="22" t="s">
        <v>76</v>
      </c>
      <c r="O324" s="22" t="s">
        <v>71</v>
      </c>
    </row>
    <row r="325" spans="2:15" ht="21" customHeight="1" x14ac:dyDescent="0.25">
      <c r="B325" s="14" t="s">
        <v>14</v>
      </c>
      <c r="C325" s="15">
        <v>1</v>
      </c>
      <c r="D325" s="16" t="s">
        <v>15</v>
      </c>
      <c r="E325" s="14" t="s">
        <v>32</v>
      </c>
      <c r="F325" s="14" t="s">
        <v>42</v>
      </c>
      <c r="G325" s="17">
        <v>4</v>
      </c>
      <c r="H325" s="1">
        <v>20000000</v>
      </c>
      <c r="I325" s="14">
        <v>1</v>
      </c>
      <c r="J325" s="18">
        <v>1.3888888888888889E-3</v>
      </c>
      <c r="K325" s="14" t="s">
        <v>18</v>
      </c>
      <c r="L325" s="14" t="s">
        <v>35</v>
      </c>
      <c r="M325" s="14" t="s">
        <v>33</v>
      </c>
      <c r="N325" s="14" t="s">
        <v>76</v>
      </c>
      <c r="O325" s="14" t="s">
        <v>75</v>
      </c>
    </row>
    <row r="326" spans="2:15" ht="21" customHeight="1" x14ac:dyDescent="0.25">
      <c r="B326" s="22" t="s">
        <v>14</v>
      </c>
      <c r="C326" s="23">
        <v>27</v>
      </c>
      <c r="D326" s="24" t="s">
        <v>22</v>
      </c>
      <c r="E326" s="22" t="s">
        <v>16</v>
      </c>
      <c r="F326" s="22" t="s">
        <v>23</v>
      </c>
      <c r="G326" s="25">
        <v>4</v>
      </c>
      <c r="H326" s="26">
        <v>11000000</v>
      </c>
      <c r="I326" s="22">
        <v>1</v>
      </c>
      <c r="J326" s="27">
        <v>1.3888888888888889E-3</v>
      </c>
      <c r="K326" s="22" t="s">
        <v>61</v>
      </c>
      <c r="L326" s="22" t="s">
        <v>47</v>
      </c>
      <c r="M326" s="22" t="s">
        <v>25</v>
      </c>
      <c r="N326" s="22" t="s">
        <v>77</v>
      </c>
      <c r="O326" s="22" t="s">
        <v>54</v>
      </c>
    </row>
    <row r="327" spans="2:15" ht="21" customHeight="1" x14ac:dyDescent="0.25">
      <c r="B327" s="14" t="s">
        <v>14</v>
      </c>
      <c r="C327" s="15">
        <v>26</v>
      </c>
      <c r="D327" s="16" t="s">
        <v>22</v>
      </c>
      <c r="E327" s="14" t="s">
        <v>73</v>
      </c>
      <c r="F327" s="14" t="s">
        <v>17</v>
      </c>
      <c r="G327" s="17">
        <v>3</v>
      </c>
      <c r="H327" s="1">
        <v>15000000</v>
      </c>
      <c r="I327" s="14">
        <v>1</v>
      </c>
      <c r="J327" s="18">
        <v>1.3888888888888889E-3</v>
      </c>
      <c r="K327" s="14" t="s">
        <v>18</v>
      </c>
      <c r="L327" s="14" t="s">
        <v>64</v>
      </c>
      <c r="M327" s="14" t="s">
        <v>43</v>
      </c>
      <c r="N327" s="14" t="s">
        <v>76</v>
      </c>
      <c r="O327" s="14" t="s">
        <v>31</v>
      </c>
    </row>
    <row r="328" spans="2:15" ht="21" customHeight="1" x14ac:dyDescent="0.25">
      <c r="B328" s="22" t="s">
        <v>14</v>
      </c>
      <c r="C328" s="23">
        <v>30</v>
      </c>
      <c r="D328" s="24" t="s">
        <v>27</v>
      </c>
      <c r="E328" s="22" t="s">
        <v>32</v>
      </c>
      <c r="F328" s="22" t="s">
        <v>42</v>
      </c>
      <c r="G328" s="25">
        <v>3</v>
      </c>
      <c r="H328" s="26">
        <v>15000000</v>
      </c>
      <c r="I328" s="22">
        <v>1</v>
      </c>
      <c r="J328" s="27">
        <v>1.3888888888888889E-3</v>
      </c>
      <c r="K328" s="22" t="s">
        <v>18</v>
      </c>
      <c r="L328" s="22" t="s">
        <v>29</v>
      </c>
      <c r="M328" s="22" t="s">
        <v>43</v>
      </c>
      <c r="N328" s="22" t="s">
        <v>77</v>
      </c>
      <c r="O328" s="22" t="s">
        <v>65</v>
      </c>
    </row>
    <row r="329" spans="2:15" ht="21" customHeight="1" x14ac:dyDescent="0.25">
      <c r="B329" s="14" t="s">
        <v>14</v>
      </c>
      <c r="C329" s="15">
        <v>11</v>
      </c>
      <c r="D329" s="16" t="s">
        <v>27</v>
      </c>
      <c r="E329" s="14" t="s">
        <v>32</v>
      </c>
      <c r="F329" s="14" t="s">
        <v>17</v>
      </c>
      <c r="G329" s="17">
        <v>2</v>
      </c>
      <c r="H329" s="1">
        <v>12000000</v>
      </c>
      <c r="I329" s="14">
        <v>5</v>
      </c>
      <c r="J329" s="18">
        <v>1.3888888888888889E-3</v>
      </c>
      <c r="K329" s="14" t="s">
        <v>18</v>
      </c>
      <c r="L329" s="14" t="s">
        <v>24</v>
      </c>
      <c r="M329" s="14" t="s">
        <v>48</v>
      </c>
      <c r="N329" s="14" t="s">
        <v>78</v>
      </c>
      <c r="O329" s="14" t="s">
        <v>62</v>
      </c>
    </row>
    <row r="330" spans="2:15" ht="21" customHeight="1" x14ac:dyDescent="0.25">
      <c r="B330" s="22" t="s">
        <v>14</v>
      </c>
      <c r="C330" s="23">
        <v>28</v>
      </c>
      <c r="D330" s="24" t="s">
        <v>37</v>
      </c>
      <c r="E330" s="22" t="s">
        <v>16</v>
      </c>
      <c r="F330" s="22" t="s">
        <v>17</v>
      </c>
      <c r="G330" s="25">
        <v>5</v>
      </c>
      <c r="H330" s="26">
        <v>21000000</v>
      </c>
      <c r="I330" s="22">
        <v>3</v>
      </c>
      <c r="J330" s="27">
        <v>1.3888888888888889E-3</v>
      </c>
      <c r="K330" s="22" t="s">
        <v>18</v>
      </c>
      <c r="L330" s="22" t="s">
        <v>39</v>
      </c>
      <c r="M330" s="22" t="s">
        <v>25</v>
      </c>
      <c r="N330" s="22" t="s">
        <v>76</v>
      </c>
      <c r="O330" s="22" t="s">
        <v>52</v>
      </c>
    </row>
    <row r="331" spans="2:15" ht="21" customHeight="1" x14ac:dyDescent="0.25">
      <c r="B331" s="14" t="s">
        <v>14</v>
      </c>
      <c r="C331" s="15">
        <v>8</v>
      </c>
      <c r="D331" s="16" t="s">
        <v>37</v>
      </c>
      <c r="E331" s="14" t="s">
        <v>49</v>
      </c>
      <c r="F331" s="14" t="s">
        <v>17</v>
      </c>
      <c r="G331" s="17">
        <v>2</v>
      </c>
      <c r="H331" s="1">
        <v>12000000</v>
      </c>
      <c r="I331" s="14">
        <v>2</v>
      </c>
      <c r="J331" s="18">
        <v>1.3888888888888889E-3</v>
      </c>
      <c r="K331" s="14" t="s">
        <v>18</v>
      </c>
      <c r="L331" s="14" t="s">
        <v>39</v>
      </c>
      <c r="M331" s="14" t="s">
        <v>33</v>
      </c>
      <c r="N331" s="14" t="s">
        <v>78</v>
      </c>
      <c r="O331" s="14" t="s">
        <v>66</v>
      </c>
    </row>
    <row r="332" spans="2:15" ht="21" customHeight="1" x14ac:dyDescent="0.25">
      <c r="B332" s="22" t="s">
        <v>14</v>
      </c>
      <c r="C332" s="23">
        <v>25</v>
      </c>
      <c r="D332" s="24" t="s">
        <v>37</v>
      </c>
      <c r="E332" s="22" t="s">
        <v>16</v>
      </c>
      <c r="F332" s="22" t="s">
        <v>23</v>
      </c>
      <c r="G332" s="25">
        <v>5</v>
      </c>
      <c r="H332" s="26">
        <v>25000000</v>
      </c>
      <c r="I332" s="22">
        <v>1</v>
      </c>
      <c r="J332" s="27">
        <v>1.3888888888888889E-3</v>
      </c>
      <c r="K332" s="22" t="s">
        <v>18</v>
      </c>
      <c r="L332" s="22" t="s">
        <v>19</v>
      </c>
      <c r="M332" s="22" t="s">
        <v>48</v>
      </c>
      <c r="N332" s="22" t="s">
        <v>66</v>
      </c>
      <c r="O332" s="22" t="s">
        <v>36</v>
      </c>
    </row>
    <row r="333" spans="2:15" ht="21" customHeight="1" x14ac:dyDescent="0.25">
      <c r="B333" s="14" t="s">
        <v>14</v>
      </c>
      <c r="C333" s="15">
        <v>2</v>
      </c>
      <c r="D333" s="16" t="s">
        <v>37</v>
      </c>
      <c r="E333" s="14" t="s">
        <v>32</v>
      </c>
      <c r="F333" s="14" t="s">
        <v>23</v>
      </c>
      <c r="G333" s="17">
        <v>3</v>
      </c>
      <c r="H333" s="1">
        <v>15000000</v>
      </c>
      <c r="I333" s="14">
        <v>3</v>
      </c>
      <c r="J333" s="18">
        <v>1.3888888888888889E-3</v>
      </c>
      <c r="K333" s="14" t="s">
        <v>18</v>
      </c>
      <c r="L333" s="14" t="s">
        <v>19</v>
      </c>
      <c r="M333" s="14" t="s">
        <v>51</v>
      </c>
      <c r="N333" s="14" t="s">
        <v>78</v>
      </c>
      <c r="O333" s="14" t="s">
        <v>66</v>
      </c>
    </row>
    <row r="334" spans="2:15" ht="21" customHeight="1" x14ac:dyDescent="0.25">
      <c r="B334" s="22" t="s">
        <v>14</v>
      </c>
      <c r="C334" s="23">
        <v>29</v>
      </c>
      <c r="D334" s="24" t="s">
        <v>37</v>
      </c>
      <c r="E334" s="22" t="s">
        <v>16</v>
      </c>
      <c r="F334" s="22" t="s">
        <v>23</v>
      </c>
      <c r="G334" s="25">
        <v>2</v>
      </c>
      <c r="H334" s="26">
        <v>12000000</v>
      </c>
      <c r="I334" s="22">
        <v>1</v>
      </c>
      <c r="J334" s="27">
        <v>1.3888888888888889E-3</v>
      </c>
      <c r="K334" s="22" t="s">
        <v>18</v>
      </c>
      <c r="L334" s="22" t="s">
        <v>56</v>
      </c>
      <c r="M334" s="22" t="s">
        <v>51</v>
      </c>
      <c r="N334" s="22" t="s">
        <v>76</v>
      </c>
      <c r="O334" s="22" t="s">
        <v>31</v>
      </c>
    </row>
    <row r="335" spans="2:15" ht="21" customHeight="1" x14ac:dyDescent="0.25">
      <c r="B335" s="14" t="s">
        <v>14</v>
      </c>
      <c r="C335" s="15">
        <v>6</v>
      </c>
      <c r="D335" s="16" t="s">
        <v>44</v>
      </c>
      <c r="E335" s="14" t="s">
        <v>28</v>
      </c>
      <c r="F335" s="14" t="s">
        <v>23</v>
      </c>
      <c r="G335" s="17">
        <v>3</v>
      </c>
      <c r="H335" s="1">
        <v>15000000</v>
      </c>
      <c r="I335" s="14">
        <v>1</v>
      </c>
      <c r="J335" s="18">
        <v>1.3888888888888889E-3</v>
      </c>
      <c r="K335" s="14" t="s">
        <v>18</v>
      </c>
      <c r="L335" s="14" t="s">
        <v>19</v>
      </c>
      <c r="M335" s="14" t="s">
        <v>30</v>
      </c>
      <c r="N335" s="14" t="s">
        <v>76</v>
      </c>
      <c r="O335" s="14" t="s">
        <v>52</v>
      </c>
    </row>
    <row r="336" spans="2:15" ht="21" customHeight="1" x14ac:dyDescent="0.25">
      <c r="B336" s="22" t="s">
        <v>14</v>
      </c>
      <c r="C336" s="23">
        <v>19</v>
      </c>
      <c r="D336" s="24" t="s">
        <v>44</v>
      </c>
      <c r="E336" s="22" t="s">
        <v>16</v>
      </c>
      <c r="F336" s="22" t="s">
        <v>23</v>
      </c>
      <c r="G336" s="25">
        <v>3</v>
      </c>
      <c r="H336" s="26">
        <v>15000000</v>
      </c>
      <c r="I336" s="22">
        <v>5</v>
      </c>
      <c r="J336" s="27">
        <v>1.3888888888888889E-3</v>
      </c>
      <c r="K336" s="22" t="s">
        <v>18</v>
      </c>
      <c r="L336" s="22" t="s">
        <v>56</v>
      </c>
      <c r="M336" s="22" t="s">
        <v>30</v>
      </c>
      <c r="N336" s="22" t="s">
        <v>76</v>
      </c>
      <c r="O336" s="22" t="s">
        <v>52</v>
      </c>
    </row>
    <row r="337" spans="2:15" ht="21" customHeight="1" x14ac:dyDescent="0.25">
      <c r="B337" s="14" t="s">
        <v>14</v>
      </c>
      <c r="C337" s="15">
        <v>22</v>
      </c>
      <c r="D337" s="16" t="s">
        <v>44</v>
      </c>
      <c r="E337" s="14" t="s">
        <v>49</v>
      </c>
      <c r="F337" s="14" t="s">
        <v>23</v>
      </c>
      <c r="G337" s="17">
        <v>2</v>
      </c>
      <c r="H337" s="1">
        <v>12000000</v>
      </c>
      <c r="I337" s="14">
        <v>2</v>
      </c>
      <c r="J337" s="18">
        <v>1.3888888888888889E-3</v>
      </c>
      <c r="K337" s="14" t="s">
        <v>18</v>
      </c>
      <c r="L337" s="14" t="s">
        <v>29</v>
      </c>
      <c r="M337" s="14" t="s">
        <v>25</v>
      </c>
      <c r="N337" s="14" t="s">
        <v>78</v>
      </c>
      <c r="O337" s="14" t="s">
        <v>53</v>
      </c>
    </row>
    <row r="338" spans="2:15" ht="21" customHeight="1" x14ac:dyDescent="0.25">
      <c r="B338" s="22" t="s">
        <v>14</v>
      </c>
      <c r="C338" s="23">
        <v>3</v>
      </c>
      <c r="D338" s="24" t="s">
        <v>44</v>
      </c>
      <c r="E338" s="22" t="s">
        <v>28</v>
      </c>
      <c r="F338" s="22" t="s">
        <v>42</v>
      </c>
      <c r="G338" s="25">
        <v>5</v>
      </c>
      <c r="H338" s="26">
        <v>25000000</v>
      </c>
      <c r="I338" s="22">
        <v>3</v>
      </c>
      <c r="J338" s="27">
        <v>1.3888888888888889E-3</v>
      </c>
      <c r="K338" s="22" t="s">
        <v>18</v>
      </c>
      <c r="L338" s="22" t="s">
        <v>39</v>
      </c>
      <c r="M338" s="22" t="s">
        <v>40</v>
      </c>
      <c r="N338" s="22" t="s">
        <v>78</v>
      </c>
      <c r="O338" s="22" t="s">
        <v>41</v>
      </c>
    </row>
    <row r="339" spans="2:15" ht="21" customHeight="1" x14ac:dyDescent="0.25">
      <c r="B339" s="14" t="s">
        <v>14</v>
      </c>
      <c r="C339" s="15">
        <v>2</v>
      </c>
      <c r="D339" s="16" t="s">
        <v>44</v>
      </c>
      <c r="E339" s="14" t="s">
        <v>28</v>
      </c>
      <c r="F339" s="14" t="s">
        <v>42</v>
      </c>
      <c r="G339" s="17">
        <v>5</v>
      </c>
      <c r="H339" s="1">
        <v>25000000</v>
      </c>
      <c r="I339" s="14">
        <v>1</v>
      </c>
      <c r="J339" s="18">
        <v>1.3888888888888889E-3</v>
      </c>
      <c r="K339" s="14" t="s">
        <v>18</v>
      </c>
      <c r="L339" s="14" t="s">
        <v>56</v>
      </c>
      <c r="M339" s="14" t="s">
        <v>51</v>
      </c>
      <c r="N339" s="14" t="s">
        <v>78</v>
      </c>
      <c r="O339" s="14" t="s">
        <v>66</v>
      </c>
    </row>
    <row r="340" spans="2:15" ht="21" customHeight="1" x14ac:dyDescent="0.25">
      <c r="B340" s="22" t="s">
        <v>14</v>
      </c>
      <c r="C340" s="23">
        <v>1</v>
      </c>
      <c r="D340" s="24" t="s">
        <v>69</v>
      </c>
      <c r="E340" s="22" t="s">
        <v>32</v>
      </c>
      <c r="F340" s="22" t="s">
        <v>42</v>
      </c>
      <c r="G340" s="25">
        <v>4</v>
      </c>
      <c r="H340" s="26">
        <v>20000000</v>
      </c>
      <c r="I340" s="22">
        <v>4</v>
      </c>
      <c r="J340" s="27">
        <v>1.3888888888888889E-3</v>
      </c>
      <c r="K340" s="22" t="s">
        <v>18</v>
      </c>
      <c r="L340" s="22" t="s">
        <v>24</v>
      </c>
      <c r="M340" s="22" t="s">
        <v>51</v>
      </c>
      <c r="N340" s="22" t="s">
        <v>76</v>
      </c>
      <c r="O340" s="22" t="s">
        <v>52</v>
      </c>
    </row>
    <row r="341" spans="2:15" ht="21" customHeight="1" x14ac:dyDescent="0.25">
      <c r="B341" s="14" t="s">
        <v>14</v>
      </c>
      <c r="C341" s="15">
        <v>17</v>
      </c>
      <c r="D341" s="16" t="s">
        <v>69</v>
      </c>
      <c r="E341" s="14" t="s">
        <v>73</v>
      </c>
      <c r="F341" s="14" t="s">
        <v>17</v>
      </c>
      <c r="G341" s="17">
        <v>3</v>
      </c>
      <c r="H341" s="1">
        <v>15000000</v>
      </c>
      <c r="I341" s="14">
        <v>5</v>
      </c>
      <c r="J341" s="18">
        <v>1.3888888888888889E-3</v>
      </c>
      <c r="K341" s="14" t="s">
        <v>18</v>
      </c>
      <c r="L341" s="14" t="s">
        <v>39</v>
      </c>
      <c r="M341" s="14" t="s">
        <v>51</v>
      </c>
      <c r="N341" s="14" t="s">
        <v>77</v>
      </c>
      <c r="O341" s="14" t="s">
        <v>54</v>
      </c>
    </row>
    <row r="342" spans="2:15" ht="21" customHeight="1" x14ac:dyDescent="0.25">
      <c r="B342" s="22" t="s">
        <v>14</v>
      </c>
      <c r="C342" s="23">
        <v>2</v>
      </c>
      <c r="D342" s="24" t="s">
        <v>69</v>
      </c>
      <c r="E342" s="22" t="s">
        <v>32</v>
      </c>
      <c r="F342" s="22" t="s">
        <v>17</v>
      </c>
      <c r="G342" s="25">
        <v>2</v>
      </c>
      <c r="H342" s="26">
        <v>12000000</v>
      </c>
      <c r="I342" s="22">
        <v>2</v>
      </c>
      <c r="J342" s="27">
        <v>1.3888888888888889E-3</v>
      </c>
      <c r="K342" s="22" t="s">
        <v>18</v>
      </c>
      <c r="L342" s="22" t="s">
        <v>56</v>
      </c>
      <c r="M342" s="22" t="s">
        <v>20</v>
      </c>
      <c r="N342" s="22" t="s">
        <v>78</v>
      </c>
      <c r="O342" s="22" t="s">
        <v>41</v>
      </c>
    </row>
    <row r="343" spans="2:15" ht="21" customHeight="1" x14ac:dyDescent="0.25">
      <c r="B343" s="14" t="s">
        <v>14</v>
      </c>
      <c r="C343" s="15">
        <v>12</v>
      </c>
      <c r="D343" s="16" t="s">
        <v>55</v>
      </c>
      <c r="E343" s="14" t="s">
        <v>28</v>
      </c>
      <c r="F343" s="14" t="s">
        <v>23</v>
      </c>
      <c r="G343" s="17">
        <v>2</v>
      </c>
      <c r="H343" s="1">
        <v>12000000</v>
      </c>
      <c r="I343" s="14">
        <v>1</v>
      </c>
      <c r="J343" s="18">
        <v>1.3888888888888889E-3</v>
      </c>
      <c r="K343" s="14" t="s">
        <v>18</v>
      </c>
      <c r="L343" s="14" t="s">
        <v>29</v>
      </c>
      <c r="M343" s="14" t="s">
        <v>33</v>
      </c>
      <c r="N343" s="14" t="s">
        <v>76</v>
      </c>
      <c r="O343" s="14" t="s">
        <v>71</v>
      </c>
    </row>
    <row r="344" spans="2:15" ht="21" customHeight="1" x14ac:dyDescent="0.25">
      <c r="B344" s="22" t="s">
        <v>14</v>
      </c>
      <c r="C344" s="23">
        <v>1</v>
      </c>
      <c r="D344" s="24" t="s">
        <v>15</v>
      </c>
      <c r="E344" s="22" t="s">
        <v>32</v>
      </c>
      <c r="F344" s="22" t="s">
        <v>42</v>
      </c>
      <c r="G344" s="25">
        <v>4</v>
      </c>
      <c r="H344" s="26">
        <v>20000000</v>
      </c>
      <c r="I344" s="22">
        <v>1</v>
      </c>
      <c r="J344" s="27">
        <v>1.3888888888888889E-3</v>
      </c>
      <c r="K344" s="22" t="s">
        <v>18</v>
      </c>
      <c r="L344" s="22" t="s">
        <v>35</v>
      </c>
      <c r="M344" s="22" t="s">
        <v>33</v>
      </c>
      <c r="N344" s="22" t="s">
        <v>76</v>
      </c>
      <c r="O344" s="22" t="s">
        <v>75</v>
      </c>
    </row>
    <row r="345" spans="2:15" ht="21" customHeight="1" x14ac:dyDescent="0.25">
      <c r="B345" s="14" t="s">
        <v>14</v>
      </c>
      <c r="C345" s="15">
        <v>27</v>
      </c>
      <c r="D345" s="16" t="s">
        <v>22</v>
      </c>
      <c r="E345" s="14" t="s">
        <v>16</v>
      </c>
      <c r="F345" s="14" t="s">
        <v>23</v>
      </c>
      <c r="G345" s="17">
        <v>4</v>
      </c>
      <c r="H345" s="1">
        <v>11000000</v>
      </c>
      <c r="I345" s="14">
        <v>1</v>
      </c>
      <c r="J345" s="18">
        <v>1.3888888888888889E-3</v>
      </c>
      <c r="K345" s="14" t="s">
        <v>61</v>
      </c>
      <c r="L345" s="14" t="s">
        <v>47</v>
      </c>
      <c r="M345" s="14" t="s">
        <v>25</v>
      </c>
      <c r="N345" s="14" t="s">
        <v>77</v>
      </c>
      <c r="O345" s="14" t="s">
        <v>54</v>
      </c>
    </row>
    <row r="346" spans="2:15" ht="21" customHeight="1" x14ac:dyDescent="0.25">
      <c r="B346" s="22" t="s">
        <v>70</v>
      </c>
      <c r="C346" s="23">
        <v>6</v>
      </c>
      <c r="D346" s="24" t="s">
        <v>55</v>
      </c>
      <c r="E346" s="22" t="s">
        <v>16</v>
      </c>
      <c r="F346" s="22" t="s">
        <v>17</v>
      </c>
      <c r="G346" s="25">
        <v>0</v>
      </c>
      <c r="H346" s="26">
        <v>0</v>
      </c>
      <c r="I346" s="22">
        <v>4</v>
      </c>
      <c r="J346" s="27">
        <v>1.3888888888888889E-3</v>
      </c>
      <c r="K346" s="22"/>
      <c r="L346" s="22"/>
      <c r="M346" s="22" t="s">
        <v>51</v>
      </c>
      <c r="N346" s="22" t="s">
        <v>78</v>
      </c>
      <c r="O346" s="22" t="s">
        <v>53</v>
      </c>
    </row>
    <row r="347" spans="2:15" ht="21" customHeight="1" x14ac:dyDescent="0.25">
      <c r="B347" s="14" t="s">
        <v>70</v>
      </c>
      <c r="C347" s="15">
        <v>28</v>
      </c>
      <c r="D347" s="16" t="s">
        <v>59</v>
      </c>
      <c r="E347" s="14" t="s">
        <v>38</v>
      </c>
      <c r="F347" s="14" t="s">
        <v>17</v>
      </c>
      <c r="G347" s="17">
        <v>0</v>
      </c>
      <c r="H347" s="1">
        <v>0</v>
      </c>
      <c r="I347" s="14">
        <v>1</v>
      </c>
      <c r="J347" s="18">
        <v>1.3888888888888889E-3</v>
      </c>
      <c r="K347" s="14"/>
      <c r="L347" s="14"/>
      <c r="M347" s="14" t="s">
        <v>48</v>
      </c>
      <c r="N347" s="14" t="s">
        <v>78</v>
      </c>
      <c r="O347" s="14" t="s">
        <v>41</v>
      </c>
    </row>
    <row r="348" spans="2:15" ht="21" customHeight="1" x14ac:dyDescent="0.25">
      <c r="B348" s="22" t="s">
        <v>70</v>
      </c>
      <c r="C348" s="23">
        <v>5</v>
      </c>
      <c r="D348" s="24" t="s">
        <v>37</v>
      </c>
      <c r="E348" s="22" t="s">
        <v>32</v>
      </c>
      <c r="F348" s="22" t="s">
        <v>42</v>
      </c>
      <c r="G348" s="25">
        <v>0</v>
      </c>
      <c r="H348" s="26">
        <v>0</v>
      </c>
      <c r="I348" s="22">
        <v>3</v>
      </c>
      <c r="J348" s="27">
        <v>1.3888888888888889E-3</v>
      </c>
      <c r="K348" s="22"/>
      <c r="L348" s="22"/>
      <c r="M348" s="22" t="s">
        <v>30</v>
      </c>
      <c r="N348" s="22" t="s">
        <v>66</v>
      </c>
      <c r="O348" s="22" t="s">
        <v>36</v>
      </c>
    </row>
    <row r="349" spans="2:15" ht="21" customHeight="1" x14ac:dyDescent="0.25">
      <c r="B349" s="14" t="s">
        <v>70</v>
      </c>
      <c r="C349" s="15">
        <v>4</v>
      </c>
      <c r="D349" s="16" t="s">
        <v>69</v>
      </c>
      <c r="E349" s="14" t="s">
        <v>38</v>
      </c>
      <c r="F349" s="14" t="s">
        <v>68</v>
      </c>
      <c r="G349" s="17">
        <v>0</v>
      </c>
      <c r="H349" s="1">
        <v>0</v>
      </c>
      <c r="I349" s="14">
        <v>4</v>
      </c>
      <c r="J349" s="18">
        <v>1.3888888888888889E-3</v>
      </c>
      <c r="K349" s="14"/>
      <c r="L349" s="14"/>
      <c r="M349" s="14" t="s">
        <v>33</v>
      </c>
      <c r="N349" s="14" t="s">
        <v>77</v>
      </c>
      <c r="O349" s="14" t="s">
        <v>54</v>
      </c>
    </row>
    <row r="350" spans="2:15" ht="21" customHeight="1" x14ac:dyDescent="0.25">
      <c r="B350" s="22" t="s">
        <v>70</v>
      </c>
      <c r="C350" s="23">
        <v>28</v>
      </c>
      <c r="D350" s="24" t="s">
        <v>69</v>
      </c>
      <c r="E350" s="22" t="s">
        <v>38</v>
      </c>
      <c r="F350" s="22" t="s">
        <v>45</v>
      </c>
      <c r="G350" s="25">
        <v>0</v>
      </c>
      <c r="H350" s="26">
        <v>0</v>
      </c>
      <c r="I350" s="22">
        <v>2</v>
      </c>
      <c r="J350" s="27">
        <v>1.3888888888888889E-3</v>
      </c>
      <c r="K350" s="22"/>
      <c r="L350" s="22"/>
      <c r="M350" s="22" t="s">
        <v>33</v>
      </c>
      <c r="N350" s="22" t="s">
        <v>76</v>
      </c>
      <c r="O350" s="22" t="s">
        <v>31</v>
      </c>
    </row>
    <row r="351" spans="2:15" ht="21" customHeight="1" x14ac:dyDescent="0.25">
      <c r="B351" s="14" t="s">
        <v>70</v>
      </c>
      <c r="C351" s="15">
        <v>10</v>
      </c>
      <c r="D351" s="16" t="s">
        <v>69</v>
      </c>
      <c r="E351" s="14" t="s">
        <v>16</v>
      </c>
      <c r="F351" s="14" t="s">
        <v>23</v>
      </c>
      <c r="G351" s="17">
        <v>0</v>
      </c>
      <c r="H351" s="1">
        <v>0</v>
      </c>
      <c r="I351" s="14">
        <v>1</v>
      </c>
      <c r="J351" s="18">
        <v>1.3888888888888889E-3</v>
      </c>
      <c r="K351" s="14"/>
      <c r="L351" s="14"/>
      <c r="M351" s="14" t="s">
        <v>40</v>
      </c>
      <c r="N351" s="14" t="s">
        <v>76</v>
      </c>
      <c r="O351" s="14" t="s">
        <v>26</v>
      </c>
    </row>
    <row r="352" spans="2:15" ht="21" customHeight="1" x14ac:dyDescent="0.25">
      <c r="B352" s="22" t="s">
        <v>70</v>
      </c>
      <c r="C352" s="23">
        <v>30</v>
      </c>
      <c r="D352" s="24" t="s">
        <v>69</v>
      </c>
      <c r="E352" s="22" t="s">
        <v>38</v>
      </c>
      <c r="F352" s="22" t="s">
        <v>23</v>
      </c>
      <c r="G352" s="25">
        <v>0</v>
      </c>
      <c r="H352" s="26">
        <v>0</v>
      </c>
      <c r="I352" s="22">
        <v>2</v>
      </c>
      <c r="J352" s="27">
        <v>1.3888888888888889E-3</v>
      </c>
      <c r="K352" s="22"/>
      <c r="L352" s="22"/>
      <c r="M352" s="22" t="s">
        <v>20</v>
      </c>
      <c r="N352" s="22" t="s">
        <v>78</v>
      </c>
      <c r="O352" s="22" t="s">
        <v>62</v>
      </c>
    </row>
    <row r="353" spans="2:15" ht="21" customHeight="1" x14ac:dyDescent="0.25">
      <c r="B353" s="14" t="s">
        <v>70</v>
      </c>
      <c r="C353" s="15">
        <v>6</v>
      </c>
      <c r="D353" s="16" t="s">
        <v>55</v>
      </c>
      <c r="E353" s="14" t="s">
        <v>16</v>
      </c>
      <c r="F353" s="14" t="s">
        <v>17</v>
      </c>
      <c r="G353" s="17">
        <v>0</v>
      </c>
      <c r="H353" s="1">
        <v>0</v>
      </c>
      <c r="I353" s="14">
        <v>4</v>
      </c>
      <c r="J353" s="18">
        <v>1.3888888888888889E-3</v>
      </c>
      <c r="K353" s="14"/>
      <c r="L353" s="14"/>
      <c r="M353" s="14" t="s">
        <v>51</v>
      </c>
      <c r="N353" s="14" t="s">
        <v>78</v>
      </c>
      <c r="O353" s="14" t="s">
        <v>53</v>
      </c>
    </row>
    <row r="354" spans="2:15" ht="21" customHeight="1" x14ac:dyDescent="0.25">
      <c r="B354" s="22" t="s">
        <v>70</v>
      </c>
      <c r="C354" s="23">
        <v>28</v>
      </c>
      <c r="D354" s="24" t="s">
        <v>59</v>
      </c>
      <c r="E354" s="22" t="s">
        <v>38</v>
      </c>
      <c r="F354" s="22" t="s">
        <v>17</v>
      </c>
      <c r="G354" s="25">
        <v>0</v>
      </c>
      <c r="H354" s="26">
        <v>0</v>
      </c>
      <c r="I354" s="22">
        <v>1</v>
      </c>
      <c r="J354" s="27">
        <v>1.3888888888888889E-3</v>
      </c>
      <c r="K354" s="22"/>
      <c r="L354" s="22"/>
      <c r="M354" s="22" t="s">
        <v>48</v>
      </c>
      <c r="N354" s="22" t="s">
        <v>78</v>
      </c>
      <c r="O354" s="22" t="s">
        <v>41</v>
      </c>
    </row>
    <row r="355" spans="2:15" ht="21" customHeight="1" x14ac:dyDescent="0.25">
      <c r="B355" s="14" t="s">
        <v>14</v>
      </c>
      <c r="C355" s="15">
        <v>4</v>
      </c>
      <c r="D355" s="16" t="s">
        <v>15</v>
      </c>
      <c r="E355" s="14" t="s">
        <v>28</v>
      </c>
      <c r="F355" s="14" t="s">
        <v>42</v>
      </c>
      <c r="G355" s="17">
        <v>5</v>
      </c>
      <c r="H355" s="1">
        <v>20000000</v>
      </c>
      <c r="I355" s="14">
        <v>1</v>
      </c>
      <c r="J355" s="18">
        <v>1.3888888888888889E-3</v>
      </c>
      <c r="K355" s="14" t="s">
        <v>18</v>
      </c>
      <c r="L355" s="14" t="s">
        <v>35</v>
      </c>
      <c r="M355" s="14" t="s">
        <v>51</v>
      </c>
      <c r="N355" s="14" t="s">
        <v>77</v>
      </c>
      <c r="O355" s="14" t="s">
        <v>54</v>
      </c>
    </row>
    <row r="356" spans="2:15" ht="21" customHeight="1" x14ac:dyDescent="0.25">
      <c r="B356" s="22" t="s">
        <v>14</v>
      </c>
      <c r="C356" s="23">
        <v>6</v>
      </c>
      <c r="D356" s="24" t="s">
        <v>59</v>
      </c>
      <c r="E356" s="22" t="s">
        <v>28</v>
      </c>
      <c r="F356" s="22" t="s">
        <v>68</v>
      </c>
      <c r="G356" s="25">
        <v>2</v>
      </c>
      <c r="H356" s="26">
        <v>12000000</v>
      </c>
      <c r="I356" s="22">
        <v>1</v>
      </c>
      <c r="J356" s="27">
        <v>1.3888888888888889E-3</v>
      </c>
      <c r="K356" s="22" t="s">
        <v>18</v>
      </c>
      <c r="L356" s="22" t="s">
        <v>35</v>
      </c>
      <c r="M356" s="22" t="s">
        <v>33</v>
      </c>
      <c r="N356" s="22" t="s">
        <v>76</v>
      </c>
      <c r="O356" s="22" t="s">
        <v>52</v>
      </c>
    </row>
    <row r="357" spans="2:15" ht="21" customHeight="1" x14ac:dyDescent="0.25">
      <c r="B357" s="14" t="s">
        <v>14</v>
      </c>
      <c r="C357" s="15">
        <v>12</v>
      </c>
      <c r="D357" s="16" t="s">
        <v>60</v>
      </c>
      <c r="E357" s="14" t="s">
        <v>32</v>
      </c>
      <c r="F357" s="14" t="s">
        <v>45</v>
      </c>
      <c r="G357" s="17">
        <v>2</v>
      </c>
      <c r="H357" s="1">
        <v>12000000</v>
      </c>
      <c r="I357" s="14">
        <v>5</v>
      </c>
      <c r="J357" s="18">
        <v>1.3888888888888889E-3</v>
      </c>
      <c r="K357" s="14" t="s">
        <v>18</v>
      </c>
      <c r="L357" s="14" t="s">
        <v>39</v>
      </c>
      <c r="M357" s="14" t="s">
        <v>30</v>
      </c>
      <c r="N357" s="14" t="s">
        <v>66</v>
      </c>
      <c r="O357" s="14" t="s">
        <v>67</v>
      </c>
    </row>
    <row r="358" spans="2:15" ht="21" customHeight="1" x14ac:dyDescent="0.25">
      <c r="B358" s="22" t="s">
        <v>14</v>
      </c>
      <c r="C358" s="23">
        <v>11</v>
      </c>
      <c r="D358" s="24" t="s">
        <v>22</v>
      </c>
      <c r="E358" s="22" t="s">
        <v>38</v>
      </c>
      <c r="F358" s="22" t="s">
        <v>42</v>
      </c>
      <c r="G358" s="25">
        <v>2</v>
      </c>
      <c r="H358" s="26">
        <v>12000000</v>
      </c>
      <c r="I358" s="22">
        <v>1</v>
      </c>
      <c r="J358" s="27">
        <v>1.3888888888888889E-3</v>
      </c>
      <c r="K358" s="22" t="s">
        <v>18</v>
      </c>
      <c r="L358" s="22" t="s">
        <v>24</v>
      </c>
      <c r="M358" s="22" t="s">
        <v>43</v>
      </c>
      <c r="N358" s="22" t="s">
        <v>76</v>
      </c>
      <c r="O358" s="22" t="s">
        <v>26</v>
      </c>
    </row>
    <row r="359" spans="2:15" ht="21" customHeight="1" x14ac:dyDescent="0.25">
      <c r="B359" s="14" t="s">
        <v>14</v>
      </c>
      <c r="C359" s="15">
        <v>2</v>
      </c>
      <c r="D359" s="16" t="s">
        <v>37</v>
      </c>
      <c r="E359" s="14" t="s">
        <v>16</v>
      </c>
      <c r="F359" s="14" t="s">
        <v>23</v>
      </c>
      <c r="G359" s="17">
        <v>3</v>
      </c>
      <c r="H359" s="1">
        <v>15000000</v>
      </c>
      <c r="I359" s="14">
        <v>1</v>
      </c>
      <c r="J359" s="18">
        <v>1.3888888888888889E-3</v>
      </c>
      <c r="K359" s="14" t="s">
        <v>18</v>
      </c>
      <c r="L359" s="14" t="s">
        <v>39</v>
      </c>
      <c r="M359" s="14" t="s">
        <v>20</v>
      </c>
      <c r="N359" s="14" t="s">
        <v>78</v>
      </c>
      <c r="O359" s="14" t="s">
        <v>66</v>
      </c>
    </row>
    <row r="360" spans="2:15" ht="21" customHeight="1" x14ac:dyDescent="0.25">
      <c r="B360" s="22" t="s">
        <v>14</v>
      </c>
      <c r="C360" s="23">
        <v>8</v>
      </c>
      <c r="D360" s="24" t="s">
        <v>37</v>
      </c>
      <c r="E360" s="22" t="s">
        <v>16</v>
      </c>
      <c r="F360" s="22" t="s">
        <v>42</v>
      </c>
      <c r="G360" s="25">
        <v>3</v>
      </c>
      <c r="H360" s="26">
        <v>15000000</v>
      </c>
      <c r="I360" s="22">
        <v>4</v>
      </c>
      <c r="J360" s="27">
        <v>1.3888888888888889E-3</v>
      </c>
      <c r="K360" s="22" t="s">
        <v>18</v>
      </c>
      <c r="L360" s="22" t="s">
        <v>47</v>
      </c>
      <c r="M360" s="22" t="s">
        <v>51</v>
      </c>
      <c r="N360" s="22" t="s">
        <v>77</v>
      </c>
      <c r="O360" s="22" t="s">
        <v>54</v>
      </c>
    </row>
    <row r="361" spans="2:15" ht="21" customHeight="1" x14ac:dyDescent="0.25">
      <c r="B361" s="14" t="s">
        <v>14</v>
      </c>
      <c r="C361" s="15">
        <v>17</v>
      </c>
      <c r="D361" s="16" t="s">
        <v>44</v>
      </c>
      <c r="E361" s="14" t="s">
        <v>32</v>
      </c>
      <c r="F361" s="14" t="s">
        <v>23</v>
      </c>
      <c r="G361" s="17">
        <v>4</v>
      </c>
      <c r="H361" s="1">
        <v>11000000</v>
      </c>
      <c r="I361" s="14">
        <v>2</v>
      </c>
      <c r="J361" s="18">
        <v>1.3888888888888889E-3</v>
      </c>
      <c r="K361" s="14" t="s">
        <v>61</v>
      </c>
      <c r="L361" s="14" t="s">
        <v>19</v>
      </c>
      <c r="M361" s="14" t="s">
        <v>51</v>
      </c>
      <c r="N361" s="14" t="s">
        <v>78</v>
      </c>
      <c r="O361" s="14" t="s">
        <v>21</v>
      </c>
    </row>
    <row r="362" spans="2:15" ht="21" customHeight="1" x14ac:dyDescent="0.25">
      <c r="B362" s="22" t="s">
        <v>14</v>
      </c>
      <c r="C362" s="23">
        <v>10</v>
      </c>
      <c r="D362" s="24" t="s">
        <v>69</v>
      </c>
      <c r="E362" s="22" t="s">
        <v>32</v>
      </c>
      <c r="F362" s="22" t="s">
        <v>23</v>
      </c>
      <c r="G362" s="25">
        <v>4</v>
      </c>
      <c r="H362" s="26">
        <v>20000000</v>
      </c>
      <c r="I362" s="22">
        <v>1</v>
      </c>
      <c r="J362" s="27">
        <v>1.3888888888888889E-3</v>
      </c>
      <c r="K362" s="22" t="s">
        <v>18</v>
      </c>
      <c r="L362" s="22" t="s">
        <v>19</v>
      </c>
      <c r="M362" s="22" t="s">
        <v>48</v>
      </c>
      <c r="N362" s="22" t="s">
        <v>66</v>
      </c>
      <c r="O362" s="22" t="s">
        <v>67</v>
      </c>
    </row>
    <row r="363" spans="2:15" ht="21" customHeight="1" x14ac:dyDescent="0.25">
      <c r="B363" s="14" t="s">
        <v>14</v>
      </c>
      <c r="C363" s="15">
        <v>17</v>
      </c>
      <c r="D363" s="16" t="s">
        <v>69</v>
      </c>
      <c r="E363" s="14" t="s">
        <v>49</v>
      </c>
      <c r="F363" s="14" t="s">
        <v>17</v>
      </c>
      <c r="G363" s="17">
        <v>1</v>
      </c>
      <c r="H363" s="1">
        <v>7000000</v>
      </c>
      <c r="I363" s="14">
        <v>5</v>
      </c>
      <c r="J363" s="18">
        <v>1.3888888888888889E-3</v>
      </c>
      <c r="K363" s="14" t="s">
        <v>18</v>
      </c>
      <c r="L363" s="14" t="s">
        <v>64</v>
      </c>
      <c r="M363" s="14" t="s">
        <v>48</v>
      </c>
      <c r="N363" s="14" t="s">
        <v>66</v>
      </c>
      <c r="O363" s="14" t="s">
        <v>36</v>
      </c>
    </row>
    <row r="364" spans="2:15" ht="21" customHeight="1" x14ac:dyDescent="0.25">
      <c r="B364" s="22" t="s">
        <v>14</v>
      </c>
      <c r="C364" s="23">
        <v>4</v>
      </c>
      <c r="D364" s="24" t="s">
        <v>15</v>
      </c>
      <c r="E364" s="22" t="s">
        <v>28</v>
      </c>
      <c r="F364" s="22" t="s">
        <v>42</v>
      </c>
      <c r="G364" s="25">
        <v>5</v>
      </c>
      <c r="H364" s="26">
        <v>20000000</v>
      </c>
      <c r="I364" s="22">
        <v>1</v>
      </c>
      <c r="J364" s="27">
        <v>1.3888888888888889E-3</v>
      </c>
      <c r="K364" s="22" t="s">
        <v>18</v>
      </c>
      <c r="L364" s="22" t="s">
        <v>35</v>
      </c>
      <c r="M364" s="22" t="s">
        <v>51</v>
      </c>
      <c r="N364" s="22" t="s">
        <v>77</v>
      </c>
      <c r="O364" s="22" t="s">
        <v>54</v>
      </c>
    </row>
    <row r="365" spans="2:15" ht="21" customHeight="1" x14ac:dyDescent="0.25">
      <c r="B365" s="14" t="s">
        <v>14</v>
      </c>
      <c r="C365" s="15">
        <v>6</v>
      </c>
      <c r="D365" s="16" t="s">
        <v>59</v>
      </c>
      <c r="E365" s="14" t="s">
        <v>28</v>
      </c>
      <c r="F365" s="14" t="s">
        <v>68</v>
      </c>
      <c r="G365" s="17">
        <v>2</v>
      </c>
      <c r="H365" s="1">
        <v>12000000</v>
      </c>
      <c r="I365" s="14">
        <v>1</v>
      </c>
      <c r="J365" s="18">
        <v>1.3888888888888889E-3</v>
      </c>
      <c r="K365" s="14" t="s">
        <v>18</v>
      </c>
      <c r="L365" s="14" t="s">
        <v>35</v>
      </c>
      <c r="M365" s="14" t="s">
        <v>33</v>
      </c>
      <c r="N365" s="14" t="s">
        <v>76</v>
      </c>
      <c r="O365" s="14" t="s">
        <v>52</v>
      </c>
    </row>
    <row r="366" spans="2:15" ht="21" customHeight="1" x14ac:dyDescent="0.25">
      <c r="B366" s="22" t="s">
        <v>14</v>
      </c>
      <c r="C366" s="23">
        <v>12</v>
      </c>
      <c r="D366" s="24" t="s">
        <v>60</v>
      </c>
      <c r="E366" s="22" t="s">
        <v>32</v>
      </c>
      <c r="F366" s="22" t="s">
        <v>45</v>
      </c>
      <c r="G366" s="25">
        <v>2</v>
      </c>
      <c r="H366" s="26">
        <v>12000000</v>
      </c>
      <c r="I366" s="22">
        <v>5</v>
      </c>
      <c r="J366" s="27">
        <v>1.3888888888888889E-3</v>
      </c>
      <c r="K366" s="22" t="s">
        <v>18</v>
      </c>
      <c r="L366" s="22" t="s">
        <v>39</v>
      </c>
      <c r="M366" s="22" t="s">
        <v>30</v>
      </c>
      <c r="N366" s="22" t="s">
        <v>66</v>
      </c>
      <c r="O366" s="22" t="s">
        <v>67</v>
      </c>
    </row>
    <row r="367" spans="2:15" ht="21" customHeight="1" x14ac:dyDescent="0.25">
      <c r="B367" s="14" t="s">
        <v>70</v>
      </c>
      <c r="C367" s="15">
        <v>2</v>
      </c>
      <c r="D367" s="16" t="s">
        <v>59</v>
      </c>
      <c r="E367" s="14" t="s">
        <v>16</v>
      </c>
      <c r="F367" s="14" t="s">
        <v>42</v>
      </c>
      <c r="G367" s="17">
        <v>0</v>
      </c>
      <c r="H367" s="1">
        <v>0</v>
      </c>
      <c r="I367" s="14">
        <v>1</v>
      </c>
      <c r="J367" s="18">
        <v>1.3888888888888889E-3</v>
      </c>
      <c r="K367" s="14"/>
      <c r="L367" s="14"/>
      <c r="M367" s="14" t="s">
        <v>25</v>
      </c>
      <c r="N367" s="14" t="s">
        <v>77</v>
      </c>
      <c r="O367" s="14" t="s">
        <v>65</v>
      </c>
    </row>
    <row r="368" spans="2:15" ht="21" customHeight="1" x14ac:dyDescent="0.25">
      <c r="B368" s="22" t="s">
        <v>70</v>
      </c>
      <c r="C368" s="23">
        <v>30</v>
      </c>
      <c r="D368" s="24" t="s">
        <v>27</v>
      </c>
      <c r="E368" s="22" t="s">
        <v>16</v>
      </c>
      <c r="F368" s="22" t="s">
        <v>23</v>
      </c>
      <c r="G368" s="25">
        <v>0</v>
      </c>
      <c r="H368" s="26">
        <v>0</v>
      </c>
      <c r="I368" s="22">
        <v>2</v>
      </c>
      <c r="J368" s="27">
        <v>1.3888888888888889E-3</v>
      </c>
      <c r="K368" s="22"/>
      <c r="L368" s="22"/>
      <c r="M368" s="22" t="s">
        <v>43</v>
      </c>
      <c r="N368" s="22" t="s">
        <v>76</v>
      </c>
      <c r="O368" s="22" t="s">
        <v>31</v>
      </c>
    </row>
    <row r="369" spans="2:15" ht="21" customHeight="1" x14ac:dyDescent="0.25">
      <c r="B369" s="14" t="s">
        <v>70</v>
      </c>
      <c r="C369" s="15">
        <v>8</v>
      </c>
      <c r="D369" s="16" t="s">
        <v>37</v>
      </c>
      <c r="E369" s="14" t="s">
        <v>38</v>
      </c>
      <c r="F369" s="14" t="s">
        <v>23</v>
      </c>
      <c r="G369" s="17">
        <v>0</v>
      </c>
      <c r="H369" s="1">
        <v>0</v>
      </c>
      <c r="I369" s="14">
        <v>1</v>
      </c>
      <c r="J369" s="18">
        <v>1.3888888888888889E-3</v>
      </c>
      <c r="K369" s="14"/>
      <c r="L369" s="14"/>
      <c r="M369" s="14" t="s">
        <v>30</v>
      </c>
      <c r="N369" s="14" t="s">
        <v>78</v>
      </c>
      <c r="O369" s="14" t="s">
        <v>62</v>
      </c>
    </row>
    <row r="370" spans="2:15" ht="21" customHeight="1" x14ac:dyDescent="0.25">
      <c r="B370" s="22" t="s">
        <v>70</v>
      </c>
      <c r="C370" s="23">
        <v>20</v>
      </c>
      <c r="D370" s="24" t="s">
        <v>44</v>
      </c>
      <c r="E370" s="22" t="s">
        <v>32</v>
      </c>
      <c r="F370" s="22" t="s">
        <v>17</v>
      </c>
      <c r="G370" s="25">
        <v>0</v>
      </c>
      <c r="H370" s="26">
        <v>0</v>
      </c>
      <c r="I370" s="22">
        <v>2</v>
      </c>
      <c r="J370" s="27">
        <v>1.3888888888888889E-3</v>
      </c>
      <c r="K370" s="22"/>
      <c r="L370" s="22"/>
      <c r="M370" s="22" t="s">
        <v>33</v>
      </c>
      <c r="N370" s="22" t="s">
        <v>78</v>
      </c>
      <c r="O370" s="22" t="s">
        <v>62</v>
      </c>
    </row>
    <row r="371" spans="2:15" ht="21" customHeight="1" x14ac:dyDescent="0.25">
      <c r="B371" s="14" t="s">
        <v>70</v>
      </c>
      <c r="C371" s="15">
        <v>2</v>
      </c>
      <c r="D371" s="16" t="s">
        <v>59</v>
      </c>
      <c r="E371" s="14" t="s">
        <v>16</v>
      </c>
      <c r="F371" s="14" t="s">
        <v>42</v>
      </c>
      <c r="G371" s="17">
        <v>0</v>
      </c>
      <c r="H371" s="1">
        <v>0</v>
      </c>
      <c r="I371" s="14">
        <v>1</v>
      </c>
      <c r="J371" s="18">
        <v>1.3888888888888889E-3</v>
      </c>
      <c r="K371" s="14"/>
      <c r="L371" s="14"/>
      <c r="M371" s="14" t="s">
        <v>25</v>
      </c>
      <c r="N371" s="14" t="s">
        <v>77</v>
      </c>
      <c r="O371" s="14" t="s">
        <v>65</v>
      </c>
    </row>
    <row r="372" spans="2:15" ht="21" customHeight="1" x14ac:dyDescent="0.25">
      <c r="B372" s="22" t="s">
        <v>14</v>
      </c>
      <c r="C372" s="23">
        <v>10</v>
      </c>
      <c r="D372" s="24" t="s">
        <v>55</v>
      </c>
      <c r="E372" s="22" t="s">
        <v>32</v>
      </c>
      <c r="F372" s="22" t="s">
        <v>42</v>
      </c>
      <c r="G372" s="25">
        <v>2</v>
      </c>
      <c r="H372" s="26">
        <v>12000000</v>
      </c>
      <c r="I372" s="22">
        <v>1</v>
      </c>
      <c r="J372" s="27">
        <v>1.3888888888888889E-3</v>
      </c>
      <c r="K372" s="22" t="s">
        <v>18</v>
      </c>
      <c r="L372" s="22" t="s">
        <v>19</v>
      </c>
      <c r="M372" s="22" t="s">
        <v>20</v>
      </c>
      <c r="N372" s="22" t="s">
        <v>77</v>
      </c>
      <c r="O372" s="22" t="s">
        <v>34</v>
      </c>
    </row>
    <row r="373" spans="2:15" ht="21" customHeight="1" x14ac:dyDescent="0.25">
      <c r="B373" s="14" t="s">
        <v>14</v>
      </c>
      <c r="C373" s="15">
        <v>1</v>
      </c>
      <c r="D373" s="16" t="s">
        <v>55</v>
      </c>
      <c r="E373" s="14" t="s">
        <v>32</v>
      </c>
      <c r="F373" s="14" t="s">
        <v>42</v>
      </c>
      <c r="G373" s="17">
        <v>3</v>
      </c>
      <c r="H373" s="1">
        <v>11000000</v>
      </c>
      <c r="I373" s="14">
        <v>2</v>
      </c>
      <c r="J373" s="18">
        <v>1.3888888888888889E-3</v>
      </c>
      <c r="K373" s="14" t="s">
        <v>18</v>
      </c>
      <c r="L373" s="14" t="s">
        <v>64</v>
      </c>
      <c r="M373" s="14" t="s">
        <v>20</v>
      </c>
      <c r="N373" s="14" t="s">
        <v>78</v>
      </c>
      <c r="O373" s="14" t="s">
        <v>63</v>
      </c>
    </row>
    <row r="374" spans="2:15" ht="21" customHeight="1" x14ac:dyDescent="0.25">
      <c r="B374" s="22" t="s">
        <v>14</v>
      </c>
      <c r="C374" s="23">
        <v>11</v>
      </c>
      <c r="D374" s="24" t="s">
        <v>57</v>
      </c>
      <c r="E374" s="22" t="s">
        <v>16</v>
      </c>
      <c r="F374" s="22" t="s">
        <v>17</v>
      </c>
      <c r="G374" s="25">
        <v>2</v>
      </c>
      <c r="H374" s="26">
        <v>10000000</v>
      </c>
      <c r="I374" s="22">
        <v>2</v>
      </c>
      <c r="J374" s="27">
        <v>1.3888888888888889E-3</v>
      </c>
      <c r="K374" s="22" t="s">
        <v>18</v>
      </c>
      <c r="L374" s="22" t="s">
        <v>56</v>
      </c>
      <c r="M374" s="22" t="s">
        <v>48</v>
      </c>
      <c r="N374" s="22" t="s">
        <v>66</v>
      </c>
      <c r="O374" s="22" t="s">
        <v>36</v>
      </c>
    </row>
    <row r="375" spans="2:15" ht="21" customHeight="1" x14ac:dyDescent="0.25">
      <c r="B375" s="14" t="s">
        <v>14</v>
      </c>
      <c r="C375" s="15">
        <v>3</v>
      </c>
      <c r="D375" s="16" t="s">
        <v>59</v>
      </c>
      <c r="E375" s="14" t="s">
        <v>49</v>
      </c>
      <c r="F375" s="14" t="s">
        <v>42</v>
      </c>
      <c r="G375" s="17">
        <v>2</v>
      </c>
      <c r="H375" s="1">
        <v>38000000</v>
      </c>
      <c r="I375" s="14">
        <v>1</v>
      </c>
      <c r="J375" s="18">
        <v>1.3888888888888889E-3</v>
      </c>
      <c r="K375" s="14" t="s">
        <v>46</v>
      </c>
      <c r="L375" s="14" t="s">
        <v>19</v>
      </c>
      <c r="M375" s="14" t="s">
        <v>30</v>
      </c>
      <c r="N375" s="14" t="s">
        <v>77</v>
      </c>
      <c r="O375" s="14" t="s">
        <v>65</v>
      </c>
    </row>
    <row r="376" spans="2:15" ht="21" customHeight="1" x14ac:dyDescent="0.25">
      <c r="B376" s="22" t="s">
        <v>14</v>
      </c>
      <c r="C376" s="23">
        <v>20</v>
      </c>
      <c r="D376" s="24" t="s">
        <v>72</v>
      </c>
      <c r="E376" s="22" t="s">
        <v>28</v>
      </c>
      <c r="F376" s="22" t="s">
        <v>42</v>
      </c>
      <c r="G376" s="25">
        <v>1</v>
      </c>
      <c r="H376" s="26">
        <v>19000000</v>
      </c>
      <c r="I376" s="22">
        <v>5</v>
      </c>
      <c r="J376" s="27">
        <v>1.3888888888888889E-3</v>
      </c>
      <c r="K376" s="22" t="s">
        <v>46</v>
      </c>
      <c r="L376" s="22" t="s">
        <v>29</v>
      </c>
      <c r="M376" s="22" t="s">
        <v>43</v>
      </c>
      <c r="N376" s="22" t="s">
        <v>66</v>
      </c>
      <c r="O376" s="22" t="s">
        <v>67</v>
      </c>
    </row>
    <row r="377" spans="2:15" ht="21" customHeight="1" x14ac:dyDescent="0.25">
      <c r="B377" s="14" t="s">
        <v>14</v>
      </c>
      <c r="C377" s="15">
        <v>11</v>
      </c>
      <c r="D377" s="16" t="s">
        <v>22</v>
      </c>
      <c r="E377" s="14" t="s">
        <v>16</v>
      </c>
      <c r="F377" s="14" t="s">
        <v>42</v>
      </c>
      <c r="G377" s="17">
        <v>3</v>
      </c>
      <c r="H377" s="1">
        <v>15000000</v>
      </c>
      <c r="I377" s="14">
        <v>4</v>
      </c>
      <c r="J377" s="18">
        <v>1.3888888888888889E-3</v>
      </c>
      <c r="K377" s="14" t="s">
        <v>18</v>
      </c>
      <c r="L377" s="14" t="s">
        <v>29</v>
      </c>
      <c r="M377" s="14" t="s">
        <v>51</v>
      </c>
      <c r="N377" s="14" t="s">
        <v>66</v>
      </c>
      <c r="O377" s="14" t="s">
        <v>67</v>
      </c>
    </row>
    <row r="378" spans="2:15" ht="21" customHeight="1" x14ac:dyDescent="0.25">
      <c r="B378" s="22" t="s">
        <v>14</v>
      </c>
      <c r="C378" s="23">
        <v>28</v>
      </c>
      <c r="D378" s="24" t="s">
        <v>27</v>
      </c>
      <c r="E378" s="22" t="s">
        <v>32</v>
      </c>
      <c r="F378" s="22" t="s">
        <v>23</v>
      </c>
      <c r="G378" s="25">
        <v>1</v>
      </c>
      <c r="H378" s="26">
        <v>19000000</v>
      </c>
      <c r="I378" s="22">
        <v>4</v>
      </c>
      <c r="J378" s="27">
        <v>1.3888888888888889E-3</v>
      </c>
      <c r="K378" s="22" t="s">
        <v>74</v>
      </c>
      <c r="L378" s="22" t="s">
        <v>35</v>
      </c>
      <c r="M378" s="22" t="s">
        <v>43</v>
      </c>
      <c r="N378" s="22" t="s">
        <v>66</v>
      </c>
      <c r="O378" s="22" t="s">
        <v>36</v>
      </c>
    </row>
    <row r="379" spans="2:15" ht="21" customHeight="1" x14ac:dyDescent="0.25">
      <c r="B379" s="14" t="s">
        <v>14</v>
      </c>
      <c r="C379" s="15">
        <v>30</v>
      </c>
      <c r="D379" s="16" t="s">
        <v>27</v>
      </c>
      <c r="E379" s="14" t="s">
        <v>32</v>
      </c>
      <c r="F379" s="14" t="s">
        <v>42</v>
      </c>
      <c r="G379" s="17">
        <v>2</v>
      </c>
      <c r="H379" s="1">
        <v>38000000</v>
      </c>
      <c r="I379" s="14">
        <v>1</v>
      </c>
      <c r="J379" s="18">
        <v>1.3888888888888889E-3</v>
      </c>
      <c r="K379" s="14" t="s">
        <v>46</v>
      </c>
      <c r="L379" s="14" t="s">
        <v>39</v>
      </c>
      <c r="M379" s="14" t="s">
        <v>30</v>
      </c>
      <c r="N379" s="14" t="s">
        <v>77</v>
      </c>
      <c r="O379" s="14" t="s">
        <v>54</v>
      </c>
    </row>
    <row r="380" spans="2:15" ht="21" customHeight="1" x14ac:dyDescent="0.25">
      <c r="B380" s="22" t="s">
        <v>14</v>
      </c>
      <c r="C380" s="23">
        <v>11</v>
      </c>
      <c r="D380" s="24" t="s">
        <v>27</v>
      </c>
      <c r="E380" s="22" t="s">
        <v>32</v>
      </c>
      <c r="F380" s="22" t="s">
        <v>42</v>
      </c>
      <c r="G380" s="25">
        <v>5</v>
      </c>
      <c r="H380" s="26">
        <v>25000000</v>
      </c>
      <c r="I380" s="22">
        <v>2</v>
      </c>
      <c r="J380" s="27">
        <v>1.3888888888888889E-3</v>
      </c>
      <c r="K380" s="22" t="s">
        <v>18</v>
      </c>
      <c r="L380" s="22" t="s">
        <v>29</v>
      </c>
      <c r="M380" s="22" t="s">
        <v>30</v>
      </c>
      <c r="N380" s="22" t="s">
        <v>76</v>
      </c>
      <c r="O380" s="22" t="s">
        <v>75</v>
      </c>
    </row>
    <row r="381" spans="2:15" ht="21" customHeight="1" x14ac:dyDescent="0.25">
      <c r="B381" s="14" t="s">
        <v>14</v>
      </c>
      <c r="C381" s="15">
        <v>12</v>
      </c>
      <c r="D381" s="16" t="s">
        <v>27</v>
      </c>
      <c r="E381" s="14" t="s">
        <v>32</v>
      </c>
      <c r="F381" s="14" t="s">
        <v>42</v>
      </c>
      <c r="G381" s="17">
        <v>5</v>
      </c>
      <c r="H381" s="1">
        <v>25000000</v>
      </c>
      <c r="I381" s="14">
        <v>5</v>
      </c>
      <c r="J381" s="18">
        <v>1.3888888888888889E-3</v>
      </c>
      <c r="K381" s="14" t="s">
        <v>18</v>
      </c>
      <c r="L381" s="14" t="s">
        <v>56</v>
      </c>
      <c r="M381" s="14" t="s">
        <v>30</v>
      </c>
      <c r="N381" s="14" t="s">
        <v>78</v>
      </c>
      <c r="O381" s="14" t="s">
        <v>63</v>
      </c>
    </row>
    <row r="382" spans="2:15" ht="21" customHeight="1" x14ac:dyDescent="0.25">
      <c r="B382" s="22" t="s">
        <v>14</v>
      </c>
      <c r="C382" s="23">
        <v>17</v>
      </c>
      <c r="D382" s="24" t="s">
        <v>27</v>
      </c>
      <c r="E382" s="22" t="s">
        <v>28</v>
      </c>
      <c r="F382" s="22" t="s">
        <v>42</v>
      </c>
      <c r="G382" s="25">
        <v>2</v>
      </c>
      <c r="H382" s="26">
        <v>12000000</v>
      </c>
      <c r="I382" s="22">
        <v>4</v>
      </c>
      <c r="J382" s="27">
        <v>1.3888888888888889E-3</v>
      </c>
      <c r="K382" s="22" t="s">
        <v>18</v>
      </c>
      <c r="L382" s="22" t="s">
        <v>39</v>
      </c>
      <c r="M382" s="22" t="s">
        <v>48</v>
      </c>
      <c r="N382" s="22" t="s">
        <v>77</v>
      </c>
      <c r="O382" s="22" t="s">
        <v>54</v>
      </c>
    </row>
    <row r="383" spans="2:15" ht="21" customHeight="1" x14ac:dyDescent="0.25">
      <c r="B383" s="14" t="s">
        <v>14</v>
      </c>
      <c r="C383" s="15">
        <v>29</v>
      </c>
      <c r="D383" s="16" t="s">
        <v>27</v>
      </c>
      <c r="E383" s="14" t="s">
        <v>32</v>
      </c>
      <c r="F383" s="14" t="s">
        <v>23</v>
      </c>
      <c r="G383" s="17">
        <v>4</v>
      </c>
      <c r="H383" s="1">
        <v>15000000</v>
      </c>
      <c r="I383" s="14">
        <v>3</v>
      </c>
      <c r="J383" s="18">
        <v>1.3888888888888889E-3</v>
      </c>
      <c r="K383" s="14" t="s">
        <v>18</v>
      </c>
      <c r="L383" s="14" t="s">
        <v>24</v>
      </c>
      <c r="M383" s="14" t="s">
        <v>51</v>
      </c>
      <c r="N383" s="14" t="s">
        <v>78</v>
      </c>
      <c r="O383" s="14" t="s">
        <v>53</v>
      </c>
    </row>
    <row r="384" spans="2:15" ht="21" customHeight="1" x14ac:dyDescent="0.25">
      <c r="B384" s="22" t="s">
        <v>14</v>
      </c>
      <c r="C384" s="23">
        <v>8</v>
      </c>
      <c r="D384" s="24" t="s">
        <v>37</v>
      </c>
      <c r="E384" s="22" t="s">
        <v>28</v>
      </c>
      <c r="F384" s="22" t="s">
        <v>23</v>
      </c>
      <c r="G384" s="25">
        <v>1</v>
      </c>
      <c r="H384" s="26">
        <v>7000000</v>
      </c>
      <c r="I384" s="22">
        <v>1</v>
      </c>
      <c r="J384" s="27">
        <v>1.3888888888888889E-3</v>
      </c>
      <c r="K384" s="22" t="s">
        <v>18</v>
      </c>
      <c r="L384" s="22" t="s">
        <v>56</v>
      </c>
      <c r="M384" s="22" t="s">
        <v>48</v>
      </c>
      <c r="N384" s="22" t="s">
        <v>78</v>
      </c>
      <c r="O384" s="22" t="s">
        <v>41</v>
      </c>
    </row>
    <row r="385" spans="2:15" ht="21" customHeight="1" x14ac:dyDescent="0.25">
      <c r="B385" s="14" t="s">
        <v>14</v>
      </c>
      <c r="C385" s="15">
        <v>27</v>
      </c>
      <c r="D385" s="16" t="s">
        <v>37</v>
      </c>
      <c r="E385" s="14" t="s">
        <v>38</v>
      </c>
      <c r="F385" s="14" t="s">
        <v>23</v>
      </c>
      <c r="G385" s="17">
        <v>1</v>
      </c>
      <c r="H385" s="1">
        <v>7000000</v>
      </c>
      <c r="I385" s="14">
        <v>1</v>
      </c>
      <c r="J385" s="18">
        <v>1.3888888888888889E-3</v>
      </c>
      <c r="K385" s="14" t="s">
        <v>18</v>
      </c>
      <c r="L385" s="14" t="s">
        <v>19</v>
      </c>
      <c r="M385" s="14" t="s">
        <v>25</v>
      </c>
      <c r="N385" s="14" t="s">
        <v>77</v>
      </c>
      <c r="O385" s="14" t="s">
        <v>54</v>
      </c>
    </row>
    <row r="386" spans="2:15" ht="21" customHeight="1" x14ac:dyDescent="0.25">
      <c r="B386" s="22" t="s">
        <v>14</v>
      </c>
      <c r="C386" s="23">
        <v>2</v>
      </c>
      <c r="D386" s="24" t="s">
        <v>44</v>
      </c>
      <c r="E386" s="22" t="s">
        <v>38</v>
      </c>
      <c r="F386" s="22" t="s">
        <v>23</v>
      </c>
      <c r="G386" s="25">
        <v>4</v>
      </c>
      <c r="H386" s="26">
        <v>20000000</v>
      </c>
      <c r="I386" s="22">
        <v>1</v>
      </c>
      <c r="J386" s="27">
        <v>1.3888888888888889E-3</v>
      </c>
      <c r="K386" s="22" t="s">
        <v>61</v>
      </c>
      <c r="L386" s="22" t="s">
        <v>24</v>
      </c>
      <c r="M386" s="22" t="s">
        <v>40</v>
      </c>
      <c r="N386" s="22" t="s">
        <v>76</v>
      </c>
      <c r="O386" s="22" t="s">
        <v>52</v>
      </c>
    </row>
    <row r="387" spans="2:15" ht="21" customHeight="1" x14ac:dyDescent="0.25">
      <c r="B387" s="14" t="s">
        <v>14</v>
      </c>
      <c r="C387" s="15">
        <v>1</v>
      </c>
      <c r="D387" s="16" t="s">
        <v>44</v>
      </c>
      <c r="E387" s="14" t="s">
        <v>28</v>
      </c>
      <c r="F387" s="14" t="s">
        <v>45</v>
      </c>
      <c r="G387" s="17">
        <v>4</v>
      </c>
      <c r="H387" s="1">
        <v>20000000</v>
      </c>
      <c r="I387" s="14">
        <v>1</v>
      </c>
      <c r="J387" s="18">
        <v>1.3888888888888889E-3</v>
      </c>
      <c r="K387" s="14" t="s">
        <v>18</v>
      </c>
      <c r="L387" s="14" t="s">
        <v>47</v>
      </c>
      <c r="M387" s="14" t="s">
        <v>51</v>
      </c>
      <c r="N387" s="14" t="s">
        <v>78</v>
      </c>
      <c r="O387" s="14" t="s">
        <v>41</v>
      </c>
    </row>
    <row r="388" spans="2:15" ht="21" customHeight="1" x14ac:dyDescent="0.25">
      <c r="B388" s="22" t="s">
        <v>14</v>
      </c>
      <c r="C388" s="23">
        <v>31</v>
      </c>
      <c r="D388" s="24" t="s">
        <v>69</v>
      </c>
      <c r="E388" s="22" t="s">
        <v>49</v>
      </c>
      <c r="F388" s="22" t="s">
        <v>42</v>
      </c>
      <c r="G388" s="25">
        <v>3</v>
      </c>
      <c r="H388" s="26">
        <v>12000000</v>
      </c>
      <c r="I388" s="22">
        <v>1</v>
      </c>
      <c r="J388" s="27">
        <v>1.3888888888888889E-3</v>
      </c>
      <c r="K388" s="22" t="s">
        <v>18</v>
      </c>
      <c r="L388" s="22" t="s">
        <v>19</v>
      </c>
      <c r="M388" s="22" t="s">
        <v>33</v>
      </c>
      <c r="N388" s="22" t="s">
        <v>78</v>
      </c>
      <c r="O388" s="22" t="s">
        <v>53</v>
      </c>
    </row>
    <row r="389" spans="2:15" ht="21" customHeight="1" x14ac:dyDescent="0.25">
      <c r="B389" s="14" t="s">
        <v>14</v>
      </c>
      <c r="C389" s="15">
        <v>30</v>
      </c>
      <c r="D389" s="16" t="s">
        <v>69</v>
      </c>
      <c r="E389" s="14" t="s">
        <v>28</v>
      </c>
      <c r="F389" s="14" t="s">
        <v>23</v>
      </c>
      <c r="G389" s="17">
        <v>2</v>
      </c>
      <c r="H389" s="1">
        <v>12000000</v>
      </c>
      <c r="I389" s="14">
        <v>1</v>
      </c>
      <c r="J389" s="18">
        <v>1.3888888888888889E-3</v>
      </c>
      <c r="K389" s="14" t="s">
        <v>18</v>
      </c>
      <c r="L389" s="14" t="s">
        <v>19</v>
      </c>
      <c r="M389" s="14" t="s">
        <v>51</v>
      </c>
      <c r="N389" s="14" t="s">
        <v>78</v>
      </c>
      <c r="O389" s="14" t="s">
        <v>63</v>
      </c>
    </row>
    <row r="390" spans="2:15" ht="21" customHeight="1" x14ac:dyDescent="0.25">
      <c r="B390" s="22" t="s">
        <v>14</v>
      </c>
      <c r="C390" s="23">
        <v>10</v>
      </c>
      <c r="D390" s="24" t="s">
        <v>55</v>
      </c>
      <c r="E390" s="22" t="s">
        <v>32</v>
      </c>
      <c r="F390" s="22" t="s">
        <v>42</v>
      </c>
      <c r="G390" s="25">
        <v>2</v>
      </c>
      <c r="H390" s="26">
        <v>12000000</v>
      </c>
      <c r="I390" s="22">
        <v>1</v>
      </c>
      <c r="J390" s="27">
        <v>1.3888888888888889E-3</v>
      </c>
      <c r="K390" s="22" t="s">
        <v>18</v>
      </c>
      <c r="L390" s="22" t="s">
        <v>19</v>
      </c>
      <c r="M390" s="22" t="s">
        <v>20</v>
      </c>
      <c r="N390" s="22" t="s">
        <v>77</v>
      </c>
      <c r="O390" s="22" t="s">
        <v>34</v>
      </c>
    </row>
    <row r="391" spans="2:15" ht="21" customHeight="1" x14ac:dyDescent="0.25">
      <c r="B391" s="14" t="s">
        <v>14</v>
      </c>
      <c r="C391" s="15">
        <v>1</v>
      </c>
      <c r="D391" s="16" t="s">
        <v>55</v>
      </c>
      <c r="E391" s="14" t="s">
        <v>32</v>
      </c>
      <c r="F391" s="14" t="s">
        <v>42</v>
      </c>
      <c r="G391" s="17">
        <v>3</v>
      </c>
      <c r="H391" s="1">
        <v>11000000</v>
      </c>
      <c r="I391" s="14">
        <v>2</v>
      </c>
      <c r="J391" s="18">
        <v>1.3888888888888889E-3</v>
      </c>
      <c r="K391" s="14" t="s">
        <v>18</v>
      </c>
      <c r="L391" s="14" t="s">
        <v>64</v>
      </c>
      <c r="M391" s="14" t="s">
        <v>20</v>
      </c>
      <c r="N391" s="14" t="s">
        <v>78</v>
      </c>
      <c r="O391" s="14" t="s">
        <v>63</v>
      </c>
    </row>
    <row r="392" spans="2:15" ht="21" customHeight="1" x14ac:dyDescent="0.25">
      <c r="B392" s="22" t="s">
        <v>14</v>
      </c>
      <c r="C392" s="23">
        <v>11</v>
      </c>
      <c r="D392" s="24" t="s">
        <v>57</v>
      </c>
      <c r="E392" s="22" t="s">
        <v>16</v>
      </c>
      <c r="F392" s="22" t="s">
        <v>17</v>
      </c>
      <c r="G392" s="25">
        <v>2</v>
      </c>
      <c r="H392" s="26">
        <v>10000000</v>
      </c>
      <c r="I392" s="22">
        <v>2</v>
      </c>
      <c r="J392" s="27">
        <v>1.3888888888888889E-3</v>
      </c>
      <c r="K392" s="22" t="s">
        <v>18</v>
      </c>
      <c r="L392" s="22" t="s">
        <v>56</v>
      </c>
      <c r="M392" s="22" t="s">
        <v>48</v>
      </c>
      <c r="N392" s="22" t="s">
        <v>66</v>
      </c>
      <c r="O392" s="22" t="s">
        <v>36</v>
      </c>
    </row>
    <row r="393" spans="2:15" ht="21" customHeight="1" x14ac:dyDescent="0.25">
      <c r="B393" s="14" t="s">
        <v>14</v>
      </c>
      <c r="C393" s="15">
        <v>3</v>
      </c>
      <c r="D393" s="16" t="s">
        <v>59</v>
      </c>
      <c r="E393" s="14" t="s">
        <v>49</v>
      </c>
      <c r="F393" s="14" t="s">
        <v>42</v>
      </c>
      <c r="G393" s="17">
        <v>2</v>
      </c>
      <c r="H393" s="1">
        <v>38000000</v>
      </c>
      <c r="I393" s="14">
        <v>1</v>
      </c>
      <c r="J393" s="18">
        <v>1.3888888888888889E-3</v>
      </c>
      <c r="K393" s="14" t="s">
        <v>46</v>
      </c>
      <c r="L393" s="14" t="s">
        <v>19</v>
      </c>
      <c r="M393" s="14" t="s">
        <v>30</v>
      </c>
      <c r="N393" s="14" t="s">
        <v>77</v>
      </c>
      <c r="O393" s="14" t="s">
        <v>65</v>
      </c>
    </row>
    <row r="394" spans="2:15" ht="21" customHeight="1" x14ac:dyDescent="0.25">
      <c r="B394" s="22" t="s">
        <v>14</v>
      </c>
      <c r="C394" s="23">
        <v>20</v>
      </c>
      <c r="D394" s="24" t="s">
        <v>72</v>
      </c>
      <c r="E394" s="22" t="s">
        <v>28</v>
      </c>
      <c r="F394" s="22" t="s">
        <v>42</v>
      </c>
      <c r="G394" s="25">
        <v>1</v>
      </c>
      <c r="H394" s="26">
        <v>19000000</v>
      </c>
      <c r="I394" s="22">
        <v>5</v>
      </c>
      <c r="J394" s="27">
        <v>1.3888888888888889E-3</v>
      </c>
      <c r="K394" s="22" t="s">
        <v>46</v>
      </c>
      <c r="L394" s="22" t="s">
        <v>29</v>
      </c>
      <c r="M394" s="22" t="s">
        <v>43</v>
      </c>
      <c r="N394" s="22" t="s">
        <v>66</v>
      </c>
      <c r="O394" s="22" t="s">
        <v>67</v>
      </c>
    </row>
    <row r="395" spans="2:15" ht="21" customHeight="1" x14ac:dyDescent="0.25">
      <c r="B395" s="14" t="s">
        <v>14</v>
      </c>
      <c r="C395" s="15">
        <v>11</v>
      </c>
      <c r="D395" s="16" t="s">
        <v>22</v>
      </c>
      <c r="E395" s="14" t="s">
        <v>16</v>
      </c>
      <c r="F395" s="14" t="s">
        <v>42</v>
      </c>
      <c r="G395" s="17">
        <v>3</v>
      </c>
      <c r="H395" s="1">
        <v>15000000</v>
      </c>
      <c r="I395" s="14">
        <v>4</v>
      </c>
      <c r="J395" s="18">
        <v>1.3888888888888889E-3</v>
      </c>
      <c r="K395" s="14" t="s">
        <v>18</v>
      </c>
      <c r="L395" s="14" t="s">
        <v>29</v>
      </c>
      <c r="M395" s="14" t="s">
        <v>51</v>
      </c>
      <c r="N395" s="14" t="s">
        <v>66</v>
      </c>
      <c r="O395" s="14" t="s">
        <v>67</v>
      </c>
    </row>
    <row r="396" spans="2:15" ht="21" customHeight="1" x14ac:dyDescent="0.25">
      <c r="B396" s="22" t="s">
        <v>70</v>
      </c>
      <c r="C396" s="23">
        <v>5</v>
      </c>
      <c r="D396" s="24" t="s">
        <v>15</v>
      </c>
      <c r="E396" s="22" t="s">
        <v>32</v>
      </c>
      <c r="F396" s="22" t="s">
        <v>17</v>
      </c>
      <c r="G396" s="25">
        <v>0</v>
      </c>
      <c r="H396" s="26">
        <v>0</v>
      </c>
      <c r="I396" s="22">
        <v>2</v>
      </c>
      <c r="J396" s="27">
        <v>1.3888888888888889E-3</v>
      </c>
      <c r="K396" s="22"/>
      <c r="L396" s="22"/>
      <c r="M396" s="22" t="s">
        <v>48</v>
      </c>
      <c r="N396" s="22" t="s">
        <v>76</v>
      </c>
      <c r="O396" s="22" t="s">
        <v>52</v>
      </c>
    </row>
    <row r="397" spans="2:15" ht="21" customHeight="1" x14ac:dyDescent="0.25">
      <c r="B397" s="14" t="s">
        <v>70</v>
      </c>
      <c r="C397" s="15">
        <v>22</v>
      </c>
      <c r="D397" s="16" t="s">
        <v>37</v>
      </c>
      <c r="E397" s="14" t="s">
        <v>32</v>
      </c>
      <c r="F397" s="14" t="s">
        <v>17</v>
      </c>
      <c r="G397" s="17">
        <v>0</v>
      </c>
      <c r="H397" s="1">
        <v>0</v>
      </c>
      <c r="I397" s="14">
        <v>1</v>
      </c>
      <c r="J397" s="18">
        <v>1.3888888888888889E-3</v>
      </c>
      <c r="K397" s="14"/>
      <c r="L397" s="14"/>
      <c r="M397" s="14" t="s">
        <v>43</v>
      </c>
      <c r="N397" s="14" t="s">
        <v>76</v>
      </c>
      <c r="O397" s="14" t="s">
        <v>31</v>
      </c>
    </row>
    <row r="398" spans="2:15" ht="21" customHeight="1" x14ac:dyDescent="0.25">
      <c r="B398" s="22" t="s">
        <v>70</v>
      </c>
      <c r="C398" s="23">
        <v>26</v>
      </c>
      <c r="D398" s="24" t="s">
        <v>37</v>
      </c>
      <c r="E398" s="22" t="s">
        <v>28</v>
      </c>
      <c r="F398" s="22" t="s">
        <v>42</v>
      </c>
      <c r="G398" s="25">
        <v>0</v>
      </c>
      <c r="H398" s="26">
        <v>0</v>
      </c>
      <c r="I398" s="22">
        <v>1</v>
      </c>
      <c r="J398" s="27">
        <v>1.3888888888888889E-3</v>
      </c>
      <c r="K398" s="22"/>
      <c r="L398" s="22"/>
      <c r="M398" s="22" t="s">
        <v>40</v>
      </c>
      <c r="N398" s="22" t="s">
        <v>78</v>
      </c>
      <c r="O398" s="22" t="s">
        <v>41</v>
      </c>
    </row>
    <row r="399" spans="2:15" ht="21" customHeight="1" x14ac:dyDescent="0.25">
      <c r="B399" s="14" t="s">
        <v>70</v>
      </c>
      <c r="C399" s="15">
        <v>8</v>
      </c>
      <c r="D399" s="16" t="s">
        <v>37</v>
      </c>
      <c r="E399" s="14" t="s">
        <v>32</v>
      </c>
      <c r="F399" s="14" t="s">
        <v>23</v>
      </c>
      <c r="G399" s="17">
        <v>0</v>
      </c>
      <c r="H399" s="1">
        <v>0</v>
      </c>
      <c r="I399" s="14">
        <v>5</v>
      </c>
      <c r="J399" s="18">
        <v>1.3888888888888889E-3</v>
      </c>
      <c r="K399" s="14"/>
      <c r="L399" s="14"/>
      <c r="M399" s="14" t="s">
        <v>48</v>
      </c>
      <c r="N399" s="14" t="s">
        <v>78</v>
      </c>
      <c r="O399" s="14" t="s">
        <v>63</v>
      </c>
    </row>
    <row r="400" spans="2:15" ht="21" customHeight="1" x14ac:dyDescent="0.25">
      <c r="B400" s="22" t="s">
        <v>70</v>
      </c>
      <c r="C400" s="23">
        <v>17</v>
      </c>
      <c r="D400" s="24" t="s">
        <v>44</v>
      </c>
      <c r="E400" s="22" t="s">
        <v>16</v>
      </c>
      <c r="F400" s="22" t="s">
        <v>42</v>
      </c>
      <c r="G400" s="25">
        <v>0</v>
      </c>
      <c r="H400" s="26">
        <v>0</v>
      </c>
      <c r="I400" s="22">
        <v>4</v>
      </c>
      <c r="J400" s="27">
        <v>1.3888888888888889E-3</v>
      </c>
      <c r="K400" s="22"/>
      <c r="L400" s="22"/>
      <c r="M400" s="22" t="s">
        <v>48</v>
      </c>
      <c r="N400" s="22" t="s">
        <v>66</v>
      </c>
      <c r="O400" s="22" t="s">
        <v>67</v>
      </c>
    </row>
    <row r="401" spans="2:15" ht="21" customHeight="1" x14ac:dyDescent="0.25">
      <c r="B401" s="14" t="s">
        <v>70</v>
      </c>
      <c r="C401" s="15">
        <v>11</v>
      </c>
      <c r="D401" s="16" t="s">
        <v>69</v>
      </c>
      <c r="E401" s="14" t="s">
        <v>28</v>
      </c>
      <c r="F401" s="14" t="s">
        <v>23</v>
      </c>
      <c r="G401" s="17">
        <v>0</v>
      </c>
      <c r="H401" s="1">
        <v>0</v>
      </c>
      <c r="I401" s="14">
        <v>2</v>
      </c>
      <c r="J401" s="18">
        <v>1.3888888888888889E-3</v>
      </c>
      <c r="K401" s="14"/>
      <c r="L401" s="14"/>
      <c r="M401" s="14" t="s">
        <v>51</v>
      </c>
      <c r="N401" s="14" t="s">
        <v>76</v>
      </c>
      <c r="O401" s="14" t="s">
        <v>52</v>
      </c>
    </row>
    <row r="402" spans="2:15" ht="21" customHeight="1" x14ac:dyDescent="0.25">
      <c r="B402" s="22" t="s">
        <v>70</v>
      </c>
      <c r="C402" s="23">
        <v>22</v>
      </c>
      <c r="D402" s="24" t="s">
        <v>69</v>
      </c>
      <c r="E402" s="22" t="s">
        <v>16</v>
      </c>
      <c r="F402" s="22" t="s">
        <v>45</v>
      </c>
      <c r="G402" s="25">
        <v>0</v>
      </c>
      <c r="H402" s="26">
        <v>0</v>
      </c>
      <c r="I402" s="22">
        <v>2</v>
      </c>
      <c r="J402" s="27">
        <v>1.3888888888888889E-3</v>
      </c>
      <c r="K402" s="22"/>
      <c r="L402" s="22"/>
      <c r="M402" s="22" t="s">
        <v>33</v>
      </c>
      <c r="N402" s="22" t="s">
        <v>76</v>
      </c>
      <c r="O402" s="22" t="s">
        <v>75</v>
      </c>
    </row>
    <row r="403" spans="2:15" ht="21" customHeight="1" x14ac:dyDescent="0.25">
      <c r="B403" s="14" t="s">
        <v>70</v>
      </c>
      <c r="C403" s="15">
        <v>1</v>
      </c>
      <c r="D403" s="16" t="s">
        <v>69</v>
      </c>
      <c r="E403" s="14" t="s">
        <v>28</v>
      </c>
      <c r="F403" s="14" t="s">
        <v>23</v>
      </c>
      <c r="G403" s="17">
        <v>0</v>
      </c>
      <c r="H403" s="1">
        <v>0</v>
      </c>
      <c r="I403" s="14">
        <v>3</v>
      </c>
      <c r="J403" s="18">
        <v>1.3888888888888889E-3</v>
      </c>
      <c r="K403" s="14"/>
      <c r="L403" s="14"/>
      <c r="M403" s="14" t="s">
        <v>20</v>
      </c>
      <c r="N403" s="14" t="s">
        <v>78</v>
      </c>
      <c r="O403" s="14" t="s">
        <v>53</v>
      </c>
    </row>
    <row r="404" spans="2:15" ht="21" customHeight="1" x14ac:dyDescent="0.25">
      <c r="B404" s="22" t="s">
        <v>70</v>
      </c>
      <c r="C404" s="23">
        <v>5</v>
      </c>
      <c r="D404" s="24" t="s">
        <v>15</v>
      </c>
      <c r="E404" s="22" t="s">
        <v>32</v>
      </c>
      <c r="F404" s="22" t="s">
        <v>17</v>
      </c>
      <c r="G404" s="25">
        <v>0</v>
      </c>
      <c r="H404" s="26">
        <v>0</v>
      </c>
      <c r="I404" s="22">
        <v>2</v>
      </c>
      <c r="J404" s="27">
        <v>1.3888888888888889E-3</v>
      </c>
      <c r="K404" s="22"/>
      <c r="L404" s="22"/>
      <c r="M404" s="22" t="s">
        <v>48</v>
      </c>
      <c r="N404" s="22" t="s">
        <v>76</v>
      </c>
      <c r="O404" s="22" t="s">
        <v>52</v>
      </c>
    </row>
    <row r="405" spans="2:15" ht="21" customHeight="1" x14ac:dyDescent="0.25">
      <c r="B405" s="14" t="s">
        <v>14</v>
      </c>
      <c r="C405" s="15">
        <v>11</v>
      </c>
      <c r="D405" s="16" t="s">
        <v>57</v>
      </c>
      <c r="E405" s="14" t="s">
        <v>16</v>
      </c>
      <c r="F405" s="14" t="s">
        <v>17</v>
      </c>
      <c r="G405" s="17">
        <v>2</v>
      </c>
      <c r="H405" s="1">
        <v>12000000</v>
      </c>
      <c r="I405" s="14">
        <v>3</v>
      </c>
      <c r="J405" s="18">
        <v>1.5046296296296294E-3</v>
      </c>
      <c r="K405" s="14" t="s">
        <v>18</v>
      </c>
      <c r="L405" s="14" t="s">
        <v>56</v>
      </c>
      <c r="M405" s="14" t="s">
        <v>48</v>
      </c>
      <c r="N405" s="14" t="s">
        <v>78</v>
      </c>
      <c r="O405" s="14" t="s">
        <v>63</v>
      </c>
    </row>
    <row r="406" spans="2:15" ht="21" customHeight="1" x14ac:dyDescent="0.25">
      <c r="B406" s="22" t="s">
        <v>14</v>
      </c>
      <c r="C406" s="23">
        <v>28</v>
      </c>
      <c r="D406" s="24" t="s">
        <v>72</v>
      </c>
      <c r="E406" s="22" t="s">
        <v>49</v>
      </c>
      <c r="F406" s="22" t="s">
        <v>42</v>
      </c>
      <c r="G406" s="25">
        <v>2</v>
      </c>
      <c r="H406" s="26">
        <v>12000000</v>
      </c>
      <c r="I406" s="22">
        <v>1</v>
      </c>
      <c r="J406" s="27">
        <v>1.5046296296296294E-3</v>
      </c>
      <c r="K406" s="22" t="s">
        <v>18</v>
      </c>
      <c r="L406" s="22" t="s">
        <v>19</v>
      </c>
      <c r="M406" s="22" t="s">
        <v>48</v>
      </c>
      <c r="N406" s="22" t="s">
        <v>77</v>
      </c>
      <c r="O406" s="22" t="s">
        <v>54</v>
      </c>
    </row>
    <row r="407" spans="2:15" ht="21" customHeight="1" x14ac:dyDescent="0.25">
      <c r="B407" s="14" t="s">
        <v>14</v>
      </c>
      <c r="C407" s="15">
        <v>12</v>
      </c>
      <c r="D407" s="16" t="s">
        <v>22</v>
      </c>
      <c r="E407" s="14" t="s">
        <v>28</v>
      </c>
      <c r="F407" s="14" t="s">
        <v>23</v>
      </c>
      <c r="G407" s="17">
        <v>2</v>
      </c>
      <c r="H407" s="1">
        <v>38000000</v>
      </c>
      <c r="I407" s="14">
        <v>4</v>
      </c>
      <c r="J407" s="18">
        <v>1.5046296296296294E-3</v>
      </c>
      <c r="K407" s="14" t="s">
        <v>46</v>
      </c>
      <c r="L407" s="14" t="s">
        <v>35</v>
      </c>
      <c r="M407" s="14" t="s">
        <v>33</v>
      </c>
      <c r="N407" s="14" t="s">
        <v>76</v>
      </c>
      <c r="O407" s="14" t="s">
        <v>52</v>
      </c>
    </row>
    <row r="408" spans="2:15" ht="21" customHeight="1" x14ac:dyDescent="0.25">
      <c r="B408" s="22" t="s">
        <v>14</v>
      </c>
      <c r="C408" s="23">
        <v>30</v>
      </c>
      <c r="D408" s="24" t="s">
        <v>27</v>
      </c>
      <c r="E408" s="22" t="s">
        <v>73</v>
      </c>
      <c r="F408" s="22" t="s">
        <v>42</v>
      </c>
      <c r="G408" s="25">
        <v>2</v>
      </c>
      <c r="H408" s="26">
        <v>12000000</v>
      </c>
      <c r="I408" s="22">
        <v>5</v>
      </c>
      <c r="J408" s="27">
        <v>1.5046296296296294E-3</v>
      </c>
      <c r="K408" s="22" t="s">
        <v>18</v>
      </c>
      <c r="L408" s="22" t="s">
        <v>39</v>
      </c>
      <c r="M408" s="22" t="s">
        <v>30</v>
      </c>
      <c r="N408" s="22" t="s">
        <v>76</v>
      </c>
      <c r="O408" s="22" t="s">
        <v>52</v>
      </c>
    </row>
    <row r="409" spans="2:15" ht="21" customHeight="1" x14ac:dyDescent="0.25">
      <c r="B409" s="14" t="s">
        <v>14</v>
      </c>
      <c r="C409" s="15">
        <v>14</v>
      </c>
      <c r="D409" s="16" t="s">
        <v>27</v>
      </c>
      <c r="E409" s="14" t="s">
        <v>73</v>
      </c>
      <c r="F409" s="14" t="s">
        <v>42</v>
      </c>
      <c r="G409" s="17">
        <v>1</v>
      </c>
      <c r="H409" s="1">
        <v>7000000</v>
      </c>
      <c r="I409" s="14">
        <v>1</v>
      </c>
      <c r="J409" s="18">
        <v>1.5046296296296294E-3</v>
      </c>
      <c r="K409" s="14" t="s">
        <v>18</v>
      </c>
      <c r="L409" s="14" t="s">
        <v>47</v>
      </c>
      <c r="M409" s="14" t="s">
        <v>25</v>
      </c>
      <c r="N409" s="14" t="s">
        <v>76</v>
      </c>
      <c r="O409" s="14" t="s">
        <v>31</v>
      </c>
    </row>
    <row r="410" spans="2:15" ht="21" customHeight="1" x14ac:dyDescent="0.25">
      <c r="B410" s="22" t="s">
        <v>14</v>
      </c>
      <c r="C410" s="23">
        <v>26</v>
      </c>
      <c r="D410" s="24" t="s">
        <v>27</v>
      </c>
      <c r="E410" s="22" t="s">
        <v>49</v>
      </c>
      <c r="F410" s="22" t="s">
        <v>23</v>
      </c>
      <c r="G410" s="25">
        <v>4</v>
      </c>
      <c r="H410" s="26">
        <v>20000000</v>
      </c>
      <c r="I410" s="22">
        <v>2</v>
      </c>
      <c r="J410" s="27">
        <v>1.5046296296296294E-3</v>
      </c>
      <c r="K410" s="22" t="s">
        <v>18</v>
      </c>
      <c r="L410" s="22" t="s">
        <v>56</v>
      </c>
      <c r="M410" s="22" t="s">
        <v>51</v>
      </c>
      <c r="N410" s="22" t="s">
        <v>78</v>
      </c>
      <c r="O410" s="22" t="s">
        <v>63</v>
      </c>
    </row>
    <row r="411" spans="2:15" ht="21" customHeight="1" x14ac:dyDescent="0.25">
      <c r="B411" s="14" t="s">
        <v>14</v>
      </c>
      <c r="C411" s="15">
        <v>5</v>
      </c>
      <c r="D411" s="16" t="s">
        <v>37</v>
      </c>
      <c r="E411" s="14" t="s">
        <v>28</v>
      </c>
      <c r="F411" s="14" t="s">
        <v>42</v>
      </c>
      <c r="G411" s="17">
        <v>1</v>
      </c>
      <c r="H411" s="1">
        <v>19000000</v>
      </c>
      <c r="I411" s="14">
        <v>1</v>
      </c>
      <c r="J411" s="18">
        <v>1.5046296296296294E-3</v>
      </c>
      <c r="K411" s="14" t="s">
        <v>46</v>
      </c>
      <c r="L411" s="14" t="s">
        <v>39</v>
      </c>
      <c r="M411" s="14" t="s">
        <v>43</v>
      </c>
      <c r="N411" s="14" t="s">
        <v>78</v>
      </c>
      <c r="O411" s="14" t="s">
        <v>63</v>
      </c>
    </row>
    <row r="412" spans="2:15" ht="21" customHeight="1" x14ac:dyDescent="0.25">
      <c r="B412" s="22" t="s">
        <v>14</v>
      </c>
      <c r="C412" s="23">
        <v>29</v>
      </c>
      <c r="D412" s="24" t="s">
        <v>37</v>
      </c>
      <c r="E412" s="22" t="s">
        <v>28</v>
      </c>
      <c r="F412" s="22" t="s">
        <v>23</v>
      </c>
      <c r="G412" s="25">
        <v>3</v>
      </c>
      <c r="H412" s="26">
        <v>15000000</v>
      </c>
      <c r="I412" s="22">
        <v>3</v>
      </c>
      <c r="J412" s="27">
        <v>1.5046296296296294E-3</v>
      </c>
      <c r="K412" s="22" t="s">
        <v>18</v>
      </c>
      <c r="L412" s="22" t="s">
        <v>64</v>
      </c>
      <c r="M412" s="22" t="s">
        <v>40</v>
      </c>
      <c r="N412" s="22" t="s">
        <v>66</v>
      </c>
      <c r="O412" s="22" t="s">
        <v>67</v>
      </c>
    </row>
    <row r="413" spans="2:15" ht="21" customHeight="1" x14ac:dyDescent="0.25">
      <c r="B413" s="14" t="s">
        <v>14</v>
      </c>
      <c r="C413" s="15">
        <v>2</v>
      </c>
      <c r="D413" s="16" t="s">
        <v>44</v>
      </c>
      <c r="E413" s="14" t="s">
        <v>16</v>
      </c>
      <c r="F413" s="14" t="s">
        <v>42</v>
      </c>
      <c r="G413" s="17">
        <v>4</v>
      </c>
      <c r="H413" s="1">
        <v>20000000</v>
      </c>
      <c r="I413" s="14">
        <v>4</v>
      </c>
      <c r="J413" s="18">
        <v>1.5046296296296294E-3</v>
      </c>
      <c r="K413" s="14" t="s">
        <v>61</v>
      </c>
      <c r="L413" s="14" t="s">
        <v>47</v>
      </c>
      <c r="M413" s="14" t="s">
        <v>40</v>
      </c>
      <c r="N413" s="14" t="s">
        <v>76</v>
      </c>
      <c r="O413" s="14" t="s">
        <v>52</v>
      </c>
    </row>
    <row r="414" spans="2:15" ht="21" customHeight="1" x14ac:dyDescent="0.25">
      <c r="B414" s="22" t="s">
        <v>14</v>
      </c>
      <c r="C414" s="23">
        <v>25</v>
      </c>
      <c r="D414" s="24" t="s">
        <v>44</v>
      </c>
      <c r="E414" s="22" t="s">
        <v>16</v>
      </c>
      <c r="F414" s="22" t="s">
        <v>17</v>
      </c>
      <c r="G414" s="25">
        <v>5</v>
      </c>
      <c r="H414" s="26">
        <v>25000000</v>
      </c>
      <c r="I414" s="22">
        <v>4</v>
      </c>
      <c r="J414" s="27">
        <v>1.5046296296296294E-3</v>
      </c>
      <c r="K414" s="22" t="s">
        <v>18</v>
      </c>
      <c r="L414" s="22" t="s">
        <v>19</v>
      </c>
      <c r="M414" s="22" t="s">
        <v>48</v>
      </c>
      <c r="N414" s="22" t="s">
        <v>78</v>
      </c>
      <c r="O414" s="22" t="s">
        <v>53</v>
      </c>
    </row>
    <row r="415" spans="2:15" ht="21" customHeight="1" x14ac:dyDescent="0.25">
      <c r="B415" s="14" t="s">
        <v>14</v>
      </c>
      <c r="C415" s="15">
        <v>17</v>
      </c>
      <c r="D415" s="16" t="s">
        <v>44</v>
      </c>
      <c r="E415" s="14" t="s">
        <v>32</v>
      </c>
      <c r="F415" s="14" t="s">
        <v>17</v>
      </c>
      <c r="G415" s="17">
        <v>5</v>
      </c>
      <c r="H415" s="1">
        <v>21000000</v>
      </c>
      <c r="I415" s="14">
        <v>1</v>
      </c>
      <c r="J415" s="18">
        <v>1.5046296296296294E-3</v>
      </c>
      <c r="K415" s="14" t="s">
        <v>18</v>
      </c>
      <c r="L415" s="14" t="s">
        <v>64</v>
      </c>
      <c r="M415" s="14" t="s">
        <v>51</v>
      </c>
      <c r="N415" s="14" t="s">
        <v>66</v>
      </c>
      <c r="O415" s="14" t="s">
        <v>36</v>
      </c>
    </row>
    <row r="416" spans="2:15" ht="21" customHeight="1" x14ac:dyDescent="0.25">
      <c r="B416" s="22" t="s">
        <v>14</v>
      </c>
      <c r="C416" s="23">
        <v>11</v>
      </c>
      <c r="D416" s="24" t="s">
        <v>57</v>
      </c>
      <c r="E416" s="22" t="s">
        <v>16</v>
      </c>
      <c r="F416" s="22" t="s">
        <v>17</v>
      </c>
      <c r="G416" s="25">
        <v>2</v>
      </c>
      <c r="H416" s="26">
        <v>12000000</v>
      </c>
      <c r="I416" s="22">
        <v>3</v>
      </c>
      <c r="J416" s="27">
        <v>1.5046296296296294E-3</v>
      </c>
      <c r="K416" s="22" t="s">
        <v>18</v>
      </c>
      <c r="L416" s="22" t="s">
        <v>56</v>
      </c>
      <c r="M416" s="22" t="s">
        <v>48</v>
      </c>
      <c r="N416" s="22" t="s">
        <v>78</v>
      </c>
      <c r="O416" s="22" t="s">
        <v>63</v>
      </c>
    </row>
    <row r="417" spans="2:15" ht="21" customHeight="1" x14ac:dyDescent="0.25">
      <c r="B417" s="14" t="s">
        <v>14</v>
      </c>
      <c r="C417" s="15">
        <v>28</v>
      </c>
      <c r="D417" s="16" t="s">
        <v>72</v>
      </c>
      <c r="E417" s="14" t="s">
        <v>49</v>
      </c>
      <c r="F417" s="14" t="s">
        <v>42</v>
      </c>
      <c r="G417" s="17">
        <v>2</v>
      </c>
      <c r="H417" s="1">
        <v>12000000</v>
      </c>
      <c r="I417" s="14">
        <v>1</v>
      </c>
      <c r="J417" s="18">
        <v>1.5046296296296294E-3</v>
      </c>
      <c r="K417" s="14" t="s">
        <v>18</v>
      </c>
      <c r="L417" s="14" t="s">
        <v>19</v>
      </c>
      <c r="M417" s="14" t="s">
        <v>48</v>
      </c>
      <c r="N417" s="14" t="s">
        <v>77</v>
      </c>
      <c r="O417" s="14" t="s">
        <v>54</v>
      </c>
    </row>
    <row r="418" spans="2:15" ht="21" customHeight="1" x14ac:dyDescent="0.25">
      <c r="B418" s="22" t="s">
        <v>14</v>
      </c>
      <c r="C418" s="23">
        <v>12</v>
      </c>
      <c r="D418" s="24" t="s">
        <v>22</v>
      </c>
      <c r="E418" s="22" t="s">
        <v>28</v>
      </c>
      <c r="F418" s="22" t="s">
        <v>23</v>
      </c>
      <c r="G418" s="25">
        <v>2</v>
      </c>
      <c r="H418" s="26">
        <v>38000000</v>
      </c>
      <c r="I418" s="22">
        <v>4</v>
      </c>
      <c r="J418" s="27">
        <v>1.5046296296296294E-3</v>
      </c>
      <c r="K418" s="22" t="s">
        <v>46</v>
      </c>
      <c r="L418" s="22" t="s">
        <v>35</v>
      </c>
      <c r="M418" s="22" t="s">
        <v>33</v>
      </c>
      <c r="N418" s="22" t="s">
        <v>76</v>
      </c>
      <c r="O418" s="22" t="s">
        <v>52</v>
      </c>
    </row>
    <row r="419" spans="2:15" ht="21" customHeight="1" x14ac:dyDescent="0.25">
      <c r="B419" s="14" t="s">
        <v>70</v>
      </c>
      <c r="C419" s="15">
        <v>30</v>
      </c>
      <c r="D419" s="16" t="s">
        <v>44</v>
      </c>
      <c r="E419" s="14" t="s">
        <v>16</v>
      </c>
      <c r="F419" s="14" t="s">
        <v>45</v>
      </c>
      <c r="G419" s="17">
        <v>0</v>
      </c>
      <c r="H419" s="1">
        <v>0</v>
      </c>
      <c r="I419" s="14">
        <v>2</v>
      </c>
      <c r="J419" s="18">
        <v>1.5046296296296294E-3</v>
      </c>
      <c r="K419" s="14"/>
      <c r="L419" s="14"/>
      <c r="M419" s="14" t="s">
        <v>33</v>
      </c>
      <c r="N419" s="14" t="s">
        <v>66</v>
      </c>
      <c r="O419" s="14" t="s">
        <v>36</v>
      </c>
    </row>
    <row r="420" spans="2:15" ht="21" customHeight="1" x14ac:dyDescent="0.25">
      <c r="B420" s="22" t="s">
        <v>70</v>
      </c>
      <c r="C420" s="23">
        <v>11</v>
      </c>
      <c r="D420" s="24" t="s">
        <v>44</v>
      </c>
      <c r="E420" s="22" t="s">
        <v>38</v>
      </c>
      <c r="F420" s="22" t="s">
        <v>23</v>
      </c>
      <c r="G420" s="25">
        <v>0</v>
      </c>
      <c r="H420" s="26">
        <v>0</v>
      </c>
      <c r="I420" s="22">
        <v>3</v>
      </c>
      <c r="J420" s="27">
        <v>1.5046296296296294E-3</v>
      </c>
      <c r="K420" s="22"/>
      <c r="L420" s="22"/>
      <c r="M420" s="22" t="s">
        <v>20</v>
      </c>
      <c r="N420" s="22" t="s">
        <v>76</v>
      </c>
      <c r="O420" s="22" t="s">
        <v>52</v>
      </c>
    </row>
    <row r="421" spans="2:15" ht="21" customHeight="1" x14ac:dyDescent="0.25">
      <c r="B421" s="14" t="s">
        <v>14</v>
      </c>
      <c r="C421" s="15">
        <v>11</v>
      </c>
      <c r="D421" s="16" t="s">
        <v>55</v>
      </c>
      <c r="E421" s="14" t="s">
        <v>49</v>
      </c>
      <c r="F421" s="14" t="s">
        <v>17</v>
      </c>
      <c r="G421" s="17">
        <v>5</v>
      </c>
      <c r="H421" s="1">
        <v>25000000</v>
      </c>
      <c r="I421" s="14">
        <v>3</v>
      </c>
      <c r="J421" s="18">
        <v>1.5277777777777779E-3</v>
      </c>
      <c r="K421" s="14" t="s">
        <v>18</v>
      </c>
      <c r="L421" s="14" t="s">
        <v>47</v>
      </c>
      <c r="M421" s="14" t="s">
        <v>20</v>
      </c>
      <c r="N421" s="14" t="s">
        <v>66</v>
      </c>
      <c r="O421" s="14" t="s">
        <v>36</v>
      </c>
    </row>
    <row r="422" spans="2:15" ht="21" customHeight="1" x14ac:dyDescent="0.25">
      <c r="B422" s="22" t="s">
        <v>14</v>
      </c>
      <c r="C422" s="23">
        <v>15</v>
      </c>
      <c r="D422" s="24" t="s">
        <v>55</v>
      </c>
      <c r="E422" s="22" t="s">
        <v>32</v>
      </c>
      <c r="F422" s="22" t="s">
        <v>42</v>
      </c>
      <c r="G422" s="25">
        <v>2</v>
      </c>
      <c r="H422" s="26">
        <v>12000000</v>
      </c>
      <c r="I422" s="22">
        <v>1</v>
      </c>
      <c r="J422" s="27">
        <v>1.5277777777777779E-3</v>
      </c>
      <c r="K422" s="22" t="s">
        <v>18</v>
      </c>
      <c r="L422" s="22" t="s">
        <v>29</v>
      </c>
      <c r="M422" s="22" t="s">
        <v>43</v>
      </c>
      <c r="N422" s="22" t="s">
        <v>76</v>
      </c>
      <c r="O422" s="22" t="s">
        <v>31</v>
      </c>
    </row>
    <row r="423" spans="2:15" ht="21" customHeight="1" x14ac:dyDescent="0.25">
      <c r="B423" s="14" t="s">
        <v>14</v>
      </c>
      <c r="C423" s="15">
        <v>14</v>
      </c>
      <c r="D423" s="16" t="s">
        <v>57</v>
      </c>
      <c r="E423" s="14" t="s">
        <v>28</v>
      </c>
      <c r="F423" s="14" t="s">
        <v>23</v>
      </c>
      <c r="G423" s="17">
        <v>2</v>
      </c>
      <c r="H423" s="1">
        <v>12000000</v>
      </c>
      <c r="I423" s="14">
        <v>1</v>
      </c>
      <c r="J423" s="18">
        <v>1.5277777777777779E-3</v>
      </c>
      <c r="K423" s="14" t="s">
        <v>18</v>
      </c>
      <c r="L423" s="14" t="s">
        <v>47</v>
      </c>
      <c r="M423" s="14" t="s">
        <v>30</v>
      </c>
      <c r="N423" s="14" t="s">
        <v>77</v>
      </c>
      <c r="O423" s="14" t="s">
        <v>65</v>
      </c>
    </row>
    <row r="424" spans="2:15" ht="21" customHeight="1" x14ac:dyDescent="0.25">
      <c r="B424" s="22" t="s">
        <v>14</v>
      </c>
      <c r="C424" s="23">
        <v>11</v>
      </c>
      <c r="D424" s="24" t="s">
        <v>57</v>
      </c>
      <c r="E424" s="22" t="s">
        <v>16</v>
      </c>
      <c r="F424" s="22" t="s">
        <v>42</v>
      </c>
      <c r="G424" s="25">
        <v>1</v>
      </c>
      <c r="H424" s="26">
        <v>7000000</v>
      </c>
      <c r="I424" s="22">
        <v>1</v>
      </c>
      <c r="J424" s="27">
        <v>1.5277777777777779E-3</v>
      </c>
      <c r="K424" s="22" t="s">
        <v>18</v>
      </c>
      <c r="L424" s="22" t="s">
        <v>39</v>
      </c>
      <c r="M424" s="22" t="s">
        <v>33</v>
      </c>
      <c r="N424" s="22" t="s">
        <v>76</v>
      </c>
      <c r="O424" s="22" t="s">
        <v>31</v>
      </c>
    </row>
    <row r="425" spans="2:15" ht="21" customHeight="1" x14ac:dyDescent="0.25">
      <c r="B425" s="14" t="s">
        <v>14</v>
      </c>
      <c r="C425" s="15">
        <v>1</v>
      </c>
      <c r="D425" s="16" t="s">
        <v>59</v>
      </c>
      <c r="E425" s="14" t="s">
        <v>28</v>
      </c>
      <c r="F425" s="14" t="s">
        <v>17</v>
      </c>
      <c r="G425" s="17">
        <v>4</v>
      </c>
      <c r="H425" s="1">
        <v>20000000</v>
      </c>
      <c r="I425" s="14">
        <v>2</v>
      </c>
      <c r="J425" s="18">
        <v>1.5277777777777779E-3</v>
      </c>
      <c r="K425" s="14" t="s">
        <v>61</v>
      </c>
      <c r="L425" s="14" t="s">
        <v>29</v>
      </c>
      <c r="M425" s="14" t="s">
        <v>25</v>
      </c>
      <c r="N425" s="14" t="s">
        <v>78</v>
      </c>
      <c r="O425" s="14" t="s">
        <v>53</v>
      </c>
    </row>
    <row r="426" spans="2:15" ht="21" customHeight="1" x14ac:dyDescent="0.25">
      <c r="B426" s="22" t="s">
        <v>14</v>
      </c>
      <c r="C426" s="23">
        <v>7</v>
      </c>
      <c r="D426" s="24" t="s">
        <v>59</v>
      </c>
      <c r="E426" s="22" t="s">
        <v>28</v>
      </c>
      <c r="F426" s="22" t="s">
        <v>42</v>
      </c>
      <c r="G426" s="25">
        <v>3</v>
      </c>
      <c r="H426" s="26">
        <v>15000000</v>
      </c>
      <c r="I426" s="22">
        <v>1</v>
      </c>
      <c r="J426" s="27">
        <v>1.5277777777777779E-3</v>
      </c>
      <c r="K426" s="22" t="s">
        <v>18</v>
      </c>
      <c r="L426" s="22" t="s">
        <v>47</v>
      </c>
      <c r="M426" s="22" t="s">
        <v>43</v>
      </c>
      <c r="N426" s="22" t="s">
        <v>78</v>
      </c>
      <c r="O426" s="22" t="s">
        <v>41</v>
      </c>
    </row>
    <row r="427" spans="2:15" ht="21" customHeight="1" x14ac:dyDescent="0.25">
      <c r="B427" s="14" t="s">
        <v>14</v>
      </c>
      <c r="C427" s="15">
        <v>1</v>
      </c>
      <c r="D427" s="16" t="s">
        <v>59</v>
      </c>
      <c r="E427" s="14" t="s">
        <v>32</v>
      </c>
      <c r="F427" s="14" t="s">
        <v>23</v>
      </c>
      <c r="G427" s="17">
        <v>3</v>
      </c>
      <c r="H427" s="1">
        <v>15000000</v>
      </c>
      <c r="I427" s="14">
        <v>2</v>
      </c>
      <c r="J427" s="18">
        <v>1.5277777777777779E-3</v>
      </c>
      <c r="K427" s="14" t="s">
        <v>18</v>
      </c>
      <c r="L427" s="14" t="s">
        <v>19</v>
      </c>
      <c r="M427" s="14" t="s">
        <v>51</v>
      </c>
      <c r="N427" s="14" t="s">
        <v>76</v>
      </c>
      <c r="O427" s="14" t="s">
        <v>52</v>
      </c>
    </row>
    <row r="428" spans="2:15" ht="21" customHeight="1" x14ac:dyDescent="0.25">
      <c r="B428" s="22" t="s">
        <v>14</v>
      </c>
      <c r="C428" s="23">
        <v>6</v>
      </c>
      <c r="D428" s="24" t="s">
        <v>72</v>
      </c>
      <c r="E428" s="22" t="s">
        <v>49</v>
      </c>
      <c r="F428" s="22" t="s">
        <v>42</v>
      </c>
      <c r="G428" s="25">
        <v>2</v>
      </c>
      <c r="H428" s="26">
        <v>38000000</v>
      </c>
      <c r="I428" s="22">
        <v>1</v>
      </c>
      <c r="J428" s="27">
        <v>1.5277777777777779E-3</v>
      </c>
      <c r="K428" s="22" t="s">
        <v>46</v>
      </c>
      <c r="L428" s="22" t="s">
        <v>29</v>
      </c>
      <c r="M428" s="22" t="s">
        <v>20</v>
      </c>
      <c r="N428" s="22" t="s">
        <v>78</v>
      </c>
      <c r="O428" s="22" t="s">
        <v>62</v>
      </c>
    </row>
    <row r="429" spans="2:15" ht="21" customHeight="1" x14ac:dyDescent="0.25">
      <c r="B429" s="14" t="s">
        <v>14</v>
      </c>
      <c r="C429" s="15">
        <v>31</v>
      </c>
      <c r="D429" s="16" t="s">
        <v>22</v>
      </c>
      <c r="E429" s="14" t="s">
        <v>28</v>
      </c>
      <c r="F429" s="14" t="s">
        <v>23</v>
      </c>
      <c r="G429" s="17">
        <v>1</v>
      </c>
      <c r="H429" s="1">
        <v>19000000</v>
      </c>
      <c r="I429" s="14">
        <v>2</v>
      </c>
      <c r="J429" s="18">
        <v>1.5277777777777779E-3</v>
      </c>
      <c r="K429" s="14" t="s">
        <v>46</v>
      </c>
      <c r="L429" s="14" t="s">
        <v>19</v>
      </c>
      <c r="M429" s="14" t="s">
        <v>30</v>
      </c>
      <c r="N429" s="14" t="s">
        <v>76</v>
      </c>
      <c r="O429" s="14" t="s">
        <v>52</v>
      </c>
    </row>
    <row r="430" spans="2:15" ht="21" customHeight="1" x14ac:dyDescent="0.25">
      <c r="B430" s="22" t="s">
        <v>14</v>
      </c>
      <c r="C430" s="23">
        <v>12</v>
      </c>
      <c r="D430" s="24" t="s">
        <v>22</v>
      </c>
      <c r="E430" s="22" t="s">
        <v>28</v>
      </c>
      <c r="F430" s="22" t="s">
        <v>42</v>
      </c>
      <c r="G430" s="25">
        <v>2</v>
      </c>
      <c r="H430" s="26">
        <v>10000000</v>
      </c>
      <c r="I430" s="22">
        <v>4</v>
      </c>
      <c r="J430" s="27">
        <v>1.5277777777777779E-3</v>
      </c>
      <c r="K430" s="22" t="s">
        <v>18</v>
      </c>
      <c r="L430" s="22" t="s">
        <v>24</v>
      </c>
      <c r="M430" s="22" t="s">
        <v>40</v>
      </c>
      <c r="N430" s="22" t="s">
        <v>66</v>
      </c>
      <c r="O430" s="22" t="s">
        <v>36</v>
      </c>
    </row>
    <row r="431" spans="2:15" ht="21" customHeight="1" x14ac:dyDescent="0.25">
      <c r="B431" s="14" t="s">
        <v>14</v>
      </c>
      <c r="C431" s="15">
        <v>28</v>
      </c>
      <c r="D431" s="16" t="s">
        <v>27</v>
      </c>
      <c r="E431" s="14" t="s">
        <v>73</v>
      </c>
      <c r="F431" s="14" t="s">
        <v>68</v>
      </c>
      <c r="G431" s="17">
        <v>5</v>
      </c>
      <c r="H431" s="1">
        <v>21000000</v>
      </c>
      <c r="I431" s="14">
        <v>3</v>
      </c>
      <c r="J431" s="18">
        <v>1.5277777777777779E-3</v>
      </c>
      <c r="K431" s="14" t="s">
        <v>18</v>
      </c>
      <c r="L431" s="14" t="s">
        <v>56</v>
      </c>
      <c r="M431" s="14" t="s">
        <v>40</v>
      </c>
      <c r="N431" s="14" t="s">
        <v>76</v>
      </c>
      <c r="O431" s="14" t="s">
        <v>75</v>
      </c>
    </row>
    <row r="432" spans="2:15" ht="21" customHeight="1" x14ac:dyDescent="0.25">
      <c r="B432" s="22" t="s">
        <v>14</v>
      </c>
      <c r="C432" s="23">
        <v>2</v>
      </c>
      <c r="D432" s="24" t="s">
        <v>27</v>
      </c>
      <c r="E432" s="22" t="s">
        <v>16</v>
      </c>
      <c r="F432" s="22" t="s">
        <v>45</v>
      </c>
      <c r="G432" s="25">
        <v>2</v>
      </c>
      <c r="H432" s="26">
        <v>10000000</v>
      </c>
      <c r="I432" s="22">
        <v>2</v>
      </c>
      <c r="J432" s="27">
        <v>1.5277777777777779E-3</v>
      </c>
      <c r="K432" s="22" t="s">
        <v>18</v>
      </c>
      <c r="L432" s="22" t="s">
        <v>47</v>
      </c>
      <c r="M432" s="22" t="s">
        <v>30</v>
      </c>
      <c r="N432" s="22" t="s">
        <v>76</v>
      </c>
      <c r="O432" s="22" t="s">
        <v>31</v>
      </c>
    </row>
    <row r="433" spans="2:15" ht="21" customHeight="1" x14ac:dyDescent="0.25">
      <c r="B433" s="14" t="s">
        <v>14</v>
      </c>
      <c r="C433" s="15">
        <v>21</v>
      </c>
      <c r="D433" s="16" t="s">
        <v>27</v>
      </c>
      <c r="E433" s="14" t="s">
        <v>32</v>
      </c>
      <c r="F433" s="14" t="s">
        <v>23</v>
      </c>
      <c r="G433" s="17">
        <v>2</v>
      </c>
      <c r="H433" s="1">
        <v>12000000</v>
      </c>
      <c r="I433" s="14">
        <v>3</v>
      </c>
      <c r="J433" s="18">
        <v>1.5277777777777779E-3</v>
      </c>
      <c r="K433" s="14" t="s">
        <v>18</v>
      </c>
      <c r="L433" s="14" t="s">
        <v>19</v>
      </c>
      <c r="M433" s="14" t="s">
        <v>30</v>
      </c>
      <c r="N433" s="14" t="s">
        <v>77</v>
      </c>
      <c r="O433" s="14" t="s">
        <v>54</v>
      </c>
    </row>
    <row r="434" spans="2:15" ht="21" customHeight="1" x14ac:dyDescent="0.25">
      <c r="B434" s="22" t="s">
        <v>14</v>
      </c>
      <c r="C434" s="23">
        <v>30</v>
      </c>
      <c r="D434" s="24" t="s">
        <v>27</v>
      </c>
      <c r="E434" s="22" t="s">
        <v>28</v>
      </c>
      <c r="F434" s="22" t="s">
        <v>17</v>
      </c>
      <c r="G434" s="25">
        <v>4</v>
      </c>
      <c r="H434" s="26">
        <v>15000000</v>
      </c>
      <c r="I434" s="22">
        <v>1</v>
      </c>
      <c r="J434" s="27">
        <v>1.5277777777777779E-3</v>
      </c>
      <c r="K434" s="22" t="s">
        <v>18</v>
      </c>
      <c r="L434" s="22" t="s">
        <v>39</v>
      </c>
      <c r="M434" s="22" t="s">
        <v>25</v>
      </c>
      <c r="N434" s="22" t="s">
        <v>76</v>
      </c>
      <c r="O434" s="22" t="s">
        <v>75</v>
      </c>
    </row>
    <row r="435" spans="2:15" ht="21" customHeight="1" x14ac:dyDescent="0.25">
      <c r="B435" s="14" t="s">
        <v>14</v>
      </c>
      <c r="C435" s="15">
        <v>24</v>
      </c>
      <c r="D435" s="16" t="s">
        <v>27</v>
      </c>
      <c r="E435" s="14" t="s">
        <v>73</v>
      </c>
      <c r="F435" s="14" t="s">
        <v>42</v>
      </c>
      <c r="G435" s="17">
        <v>5</v>
      </c>
      <c r="H435" s="1">
        <v>25000000</v>
      </c>
      <c r="I435" s="14">
        <v>2</v>
      </c>
      <c r="J435" s="18">
        <v>1.5277777777777779E-3</v>
      </c>
      <c r="K435" s="14" t="s">
        <v>18</v>
      </c>
      <c r="L435" s="14" t="s">
        <v>19</v>
      </c>
      <c r="M435" s="14" t="s">
        <v>33</v>
      </c>
      <c r="N435" s="14" t="s">
        <v>66</v>
      </c>
      <c r="O435" s="14" t="s">
        <v>36</v>
      </c>
    </row>
    <row r="436" spans="2:15" ht="21" customHeight="1" x14ac:dyDescent="0.25">
      <c r="B436" s="22" t="s">
        <v>14</v>
      </c>
      <c r="C436" s="23">
        <v>24</v>
      </c>
      <c r="D436" s="24" t="s">
        <v>27</v>
      </c>
      <c r="E436" s="22" t="s">
        <v>38</v>
      </c>
      <c r="F436" s="22" t="s">
        <v>23</v>
      </c>
      <c r="G436" s="25">
        <v>3</v>
      </c>
      <c r="H436" s="26">
        <v>15000000</v>
      </c>
      <c r="I436" s="22">
        <v>2</v>
      </c>
      <c r="J436" s="27">
        <v>1.5277777777777779E-3</v>
      </c>
      <c r="K436" s="22" t="s">
        <v>18</v>
      </c>
      <c r="L436" s="22" t="s">
        <v>50</v>
      </c>
      <c r="M436" s="22" t="s">
        <v>40</v>
      </c>
      <c r="N436" s="22" t="s">
        <v>76</v>
      </c>
      <c r="O436" s="22" t="s">
        <v>26</v>
      </c>
    </row>
    <row r="437" spans="2:15" ht="21" customHeight="1" x14ac:dyDescent="0.25">
      <c r="B437" s="14" t="s">
        <v>14</v>
      </c>
      <c r="C437" s="15">
        <v>30</v>
      </c>
      <c r="D437" s="16" t="s">
        <v>27</v>
      </c>
      <c r="E437" s="14" t="s">
        <v>49</v>
      </c>
      <c r="F437" s="14" t="s">
        <v>17</v>
      </c>
      <c r="G437" s="17">
        <v>2</v>
      </c>
      <c r="H437" s="1">
        <v>12000000</v>
      </c>
      <c r="I437" s="14">
        <v>2</v>
      </c>
      <c r="J437" s="18">
        <v>1.5277777777777779E-3</v>
      </c>
      <c r="K437" s="14" t="s">
        <v>18</v>
      </c>
      <c r="L437" s="14" t="s">
        <v>47</v>
      </c>
      <c r="M437" s="14" t="s">
        <v>20</v>
      </c>
      <c r="N437" s="14" t="s">
        <v>77</v>
      </c>
      <c r="O437" s="14" t="s">
        <v>65</v>
      </c>
    </row>
    <row r="438" spans="2:15" ht="21" customHeight="1" x14ac:dyDescent="0.25">
      <c r="B438" s="22" t="s">
        <v>14</v>
      </c>
      <c r="C438" s="23">
        <v>22</v>
      </c>
      <c r="D438" s="24" t="s">
        <v>27</v>
      </c>
      <c r="E438" s="22" t="s">
        <v>49</v>
      </c>
      <c r="F438" s="22" t="s">
        <v>17</v>
      </c>
      <c r="G438" s="25">
        <v>3</v>
      </c>
      <c r="H438" s="26">
        <v>12000000</v>
      </c>
      <c r="I438" s="22">
        <v>2</v>
      </c>
      <c r="J438" s="27">
        <v>1.5277777777777779E-3</v>
      </c>
      <c r="K438" s="22" t="s">
        <v>18</v>
      </c>
      <c r="L438" s="22" t="s">
        <v>19</v>
      </c>
      <c r="M438" s="22" t="s">
        <v>43</v>
      </c>
      <c r="N438" s="22" t="s">
        <v>77</v>
      </c>
      <c r="O438" s="22" t="s">
        <v>54</v>
      </c>
    </row>
    <row r="439" spans="2:15" ht="21" customHeight="1" x14ac:dyDescent="0.25">
      <c r="B439" s="14" t="s">
        <v>14</v>
      </c>
      <c r="C439" s="15">
        <v>26</v>
      </c>
      <c r="D439" s="16" t="s">
        <v>27</v>
      </c>
      <c r="E439" s="14" t="s">
        <v>32</v>
      </c>
      <c r="F439" s="14" t="s">
        <v>68</v>
      </c>
      <c r="G439" s="17">
        <v>5</v>
      </c>
      <c r="H439" s="1">
        <v>25000000</v>
      </c>
      <c r="I439" s="14">
        <v>3</v>
      </c>
      <c r="J439" s="18">
        <v>1.5277777777777779E-3</v>
      </c>
      <c r="K439" s="14" t="s">
        <v>18</v>
      </c>
      <c r="L439" s="14" t="s">
        <v>56</v>
      </c>
      <c r="M439" s="14" t="s">
        <v>48</v>
      </c>
      <c r="N439" s="14" t="s">
        <v>76</v>
      </c>
      <c r="O439" s="14" t="s">
        <v>52</v>
      </c>
    </row>
    <row r="440" spans="2:15" ht="21" customHeight="1" x14ac:dyDescent="0.25">
      <c r="B440" s="22" t="s">
        <v>14</v>
      </c>
      <c r="C440" s="23">
        <v>29</v>
      </c>
      <c r="D440" s="24" t="s">
        <v>37</v>
      </c>
      <c r="E440" s="22" t="s">
        <v>32</v>
      </c>
      <c r="F440" s="22" t="s">
        <v>42</v>
      </c>
      <c r="G440" s="25">
        <v>1</v>
      </c>
      <c r="H440" s="26">
        <v>19000000</v>
      </c>
      <c r="I440" s="22">
        <v>4</v>
      </c>
      <c r="J440" s="27">
        <v>1.5277777777777779E-3</v>
      </c>
      <c r="K440" s="22" t="s">
        <v>46</v>
      </c>
      <c r="L440" s="22" t="s">
        <v>35</v>
      </c>
      <c r="M440" s="22" t="s">
        <v>48</v>
      </c>
      <c r="N440" s="22" t="s">
        <v>78</v>
      </c>
      <c r="O440" s="22" t="s">
        <v>53</v>
      </c>
    </row>
    <row r="441" spans="2:15" ht="21" customHeight="1" x14ac:dyDescent="0.25">
      <c r="B441" s="14" t="s">
        <v>14</v>
      </c>
      <c r="C441" s="15">
        <v>20</v>
      </c>
      <c r="D441" s="16" t="s">
        <v>37</v>
      </c>
      <c r="E441" s="14" t="s">
        <v>28</v>
      </c>
      <c r="F441" s="14" t="s">
        <v>42</v>
      </c>
      <c r="G441" s="17">
        <v>2</v>
      </c>
      <c r="H441" s="1">
        <v>38000000</v>
      </c>
      <c r="I441" s="14">
        <v>5</v>
      </c>
      <c r="J441" s="18">
        <v>1.5277777777777779E-3</v>
      </c>
      <c r="K441" s="14" t="s">
        <v>46</v>
      </c>
      <c r="L441" s="14" t="s">
        <v>19</v>
      </c>
      <c r="M441" s="14" t="s">
        <v>51</v>
      </c>
      <c r="N441" s="14" t="s">
        <v>78</v>
      </c>
      <c r="O441" s="14" t="s">
        <v>41</v>
      </c>
    </row>
    <row r="442" spans="2:15" ht="21" customHeight="1" x14ac:dyDescent="0.25">
      <c r="B442" s="22" t="s">
        <v>14</v>
      </c>
      <c r="C442" s="23">
        <v>4</v>
      </c>
      <c r="D442" s="24" t="s">
        <v>37</v>
      </c>
      <c r="E442" s="22" t="s">
        <v>32</v>
      </c>
      <c r="F442" s="22" t="s">
        <v>17</v>
      </c>
      <c r="G442" s="25">
        <v>5</v>
      </c>
      <c r="H442" s="26">
        <v>20000000</v>
      </c>
      <c r="I442" s="22">
        <v>2</v>
      </c>
      <c r="J442" s="27">
        <v>1.5277777777777779E-3</v>
      </c>
      <c r="K442" s="22" t="s">
        <v>18</v>
      </c>
      <c r="L442" s="22" t="s">
        <v>24</v>
      </c>
      <c r="M442" s="22" t="s">
        <v>30</v>
      </c>
      <c r="N442" s="22" t="s">
        <v>78</v>
      </c>
      <c r="O442" s="22" t="s">
        <v>63</v>
      </c>
    </row>
    <row r="443" spans="2:15" ht="21" customHeight="1" x14ac:dyDescent="0.25">
      <c r="B443" s="14" t="s">
        <v>14</v>
      </c>
      <c r="C443" s="15">
        <v>20</v>
      </c>
      <c r="D443" s="16" t="s">
        <v>37</v>
      </c>
      <c r="E443" s="14" t="s">
        <v>32</v>
      </c>
      <c r="F443" s="14" t="s">
        <v>23</v>
      </c>
      <c r="G443" s="17">
        <v>2</v>
      </c>
      <c r="H443" s="1">
        <v>12000000</v>
      </c>
      <c r="I443" s="14">
        <v>2</v>
      </c>
      <c r="J443" s="18">
        <v>1.5277777777777779E-3</v>
      </c>
      <c r="K443" s="14" t="s">
        <v>18</v>
      </c>
      <c r="L443" s="14" t="s">
        <v>19</v>
      </c>
      <c r="M443" s="14" t="s">
        <v>30</v>
      </c>
      <c r="N443" s="14" t="s">
        <v>66</v>
      </c>
      <c r="O443" s="14" t="s">
        <v>67</v>
      </c>
    </row>
    <row r="444" spans="2:15" ht="21" customHeight="1" x14ac:dyDescent="0.25">
      <c r="B444" s="22" t="s">
        <v>14</v>
      </c>
      <c r="C444" s="23">
        <v>22</v>
      </c>
      <c r="D444" s="24" t="s">
        <v>37</v>
      </c>
      <c r="E444" s="22" t="s">
        <v>49</v>
      </c>
      <c r="F444" s="22" t="s">
        <v>42</v>
      </c>
      <c r="G444" s="25">
        <v>1</v>
      </c>
      <c r="H444" s="26">
        <v>7000000</v>
      </c>
      <c r="I444" s="22">
        <v>1</v>
      </c>
      <c r="J444" s="27">
        <v>1.5277777777777779E-3</v>
      </c>
      <c r="K444" s="22" t="s">
        <v>18</v>
      </c>
      <c r="L444" s="22" t="s">
        <v>39</v>
      </c>
      <c r="M444" s="22" t="s">
        <v>33</v>
      </c>
      <c r="N444" s="22" t="s">
        <v>78</v>
      </c>
      <c r="O444" s="22" t="s">
        <v>41</v>
      </c>
    </row>
    <row r="445" spans="2:15" ht="21" customHeight="1" x14ac:dyDescent="0.25">
      <c r="B445" s="14" t="s">
        <v>14</v>
      </c>
      <c r="C445" s="15">
        <v>30</v>
      </c>
      <c r="D445" s="16" t="s">
        <v>37</v>
      </c>
      <c r="E445" s="14" t="s">
        <v>38</v>
      </c>
      <c r="F445" s="14" t="s">
        <v>23</v>
      </c>
      <c r="G445" s="17">
        <v>3</v>
      </c>
      <c r="H445" s="1">
        <v>15000000</v>
      </c>
      <c r="I445" s="14">
        <v>2</v>
      </c>
      <c r="J445" s="18">
        <v>1.5277777777777779E-3</v>
      </c>
      <c r="K445" s="14" t="s">
        <v>18</v>
      </c>
      <c r="L445" s="14" t="s">
        <v>56</v>
      </c>
      <c r="M445" s="14" t="s">
        <v>48</v>
      </c>
      <c r="N445" s="14" t="s">
        <v>76</v>
      </c>
      <c r="O445" s="14" t="s">
        <v>26</v>
      </c>
    </row>
    <row r="446" spans="2:15" ht="21" customHeight="1" x14ac:dyDescent="0.25">
      <c r="B446" s="22" t="s">
        <v>14</v>
      </c>
      <c r="C446" s="23">
        <v>3</v>
      </c>
      <c r="D446" s="24" t="s">
        <v>37</v>
      </c>
      <c r="E446" s="22" t="s">
        <v>16</v>
      </c>
      <c r="F446" s="22" t="s">
        <v>17</v>
      </c>
      <c r="G446" s="25">
        <v>3</v>
      </c>
      <c r="H446" s="26">
        <v>15000000</v>
      </c>
      <c r="I446" s="22">
        <v>2</v>
      </c>
      <c r="J446" s="27">
        <v>1.5277777777777779E-3</v>
      </c>
      <c r="K446" s="22" t="s">
        <v>18</v>
      </c>
      <c r="L446" s="22" t="s">
        <v>19</v>
      </c>
      <c r="M446" s="22" t="s">
        <v>25</v>
      </c>
      <c r="N446" s="22" t="s">
        <v>78</v>
      </c>
      <c r="O446" s="22" t="s">
        <v>62</v>
      </c>
    </row>
    <row r="447" spans="2:15" ht="21" customHeight="1" x14ac:dyDescent="0.25">
      <c r="B447" s="14" t="s">
        <v>14</v>
      </c>
      <c r="C447" s="15">
        <v>8</v>
      </c>
      <c r="D447" s="16" t="s">
        <v>37</v>
      </c>
      <c r="E447" s="14" t="s">
        <v>16</v>
      </c>
      <c r="F447" s="14" t="s">
        <v>45</v>
      </c>
      <c r="G447" s="17">
        <v>4</v>
      </c>
      <c r="H447" s="1">
        <v>20000000</v>
      </c>
      <c r="I447" s="14">
        <v>3</v>
      </c>
      <c r="J447" s="18">
        <v>1.5277777777777779E-3</v>
      </c>
      <c r="K447" s="14" t="s">
        <v>18</v>
      </c>
      <c r="L447" s="14" t="s">
        <v>29</v>
      </c>
      <c r="M447" s="14" t="s">
        <v>48</v>
      </c>
      <c r="N447" s="14" t="s">
        <v>77</v>
      </c>
      <c r="O447" s="14" t="s">
        <v>54</v>
      </c>
    </row>
    <row r="448" spans="2:15" ht="21" customHeight="1" x14ac:dyDescent="0.25">
      <c r="B448" s="22" t="s">
        <v>14</v>
      </c>
      <c r="C448" s="23">
        <v>23</v>
      </c>
      <c r="D448" s="24" t="s">
        <v>37</v>
      </c>
      <c r="E448" s="22" t="s">
        <v>16</v>
      </c>
      <c r="F448" s="22" t="s">
        <v>42</v>
      </c>
      <c r="G448" s="25">
        <v>3</v>
      </c>
      <c r="H448" s="26">
        <v>15000000</v>
      </c>
      <c r="I448" s="22">
        <v>1</v>
      </c>
      <c r="J448" s="27">
        <v>1.5277777777777779E-3</v>
      </c>
      <c r="K448" s="22" t="s">
        <v>18</v>
      </c>
      <c r="L448" s="22" t="s">
        <v>29</v>
      </c>
      <c r="M448" s="22" t="s">
        <v>51</v>
      </c>
      <c r="N448" s="22" t="s">
        <v>66</v>
      </c>
      <c r="O448" s="22" t="s">
        <v>67</v>
      </c>
    </row>
    <row r="449" spans="2:15" ht="21" customHeight="1" x14ac:dyDescent="0.25">
      <c r="B449" s="14" t="s">
        <v>14</v>
      </c>
      <c r="C449" s="15">
        <v>22</v>
      </c>
      <c r="D449" s="16" t="s">
        <v>44</v>
      </c>
      <c r="E449" s="14" t="s">
        <v>32</v>
      </c>
      <c r="F449" s="14" t="s">
        <v>42</v>
      </c>
      <c r="G449" s="17">
        <v>2</v>
      </c>
      <c r="H449" s="1">
        <v>38000000</v>
      </c>
      <c r="I449" s="14">
        <v>3</v>
      </c>
      <c r="J449" s="18">
        <v>1.5277777777777779E-3</v>
      </c>
      <c r="K449" s="14" t="s">
        <v>46</v>
      </c>
      <c r="L449" s="14" t="s">
        <v>64</v>
      </c>
      <c r="M449" s="14" t="s">
        <v>25</v>
      </c>
      <c r="N449" s="14" t="s">
        <v>78</v>
      </c>
      <c r="O449" s="14" t="s">
        <v>62</v>
      </c>
    </row>
    <row r="450" spans="2:15" ht="21" customHeight="1" x14ac:dyDescent="0.25">
      <c r="B450" s="22" t="s">
        <v>14</v>
      </c>
      <c r="C450" s="23">
        <v>3</v>
      </c>
      <c r="D450" s="24" t="s">
        <v>44</v>
      </c>
      <c r="E450" s="22" t="s">
        <v>32</v>
      </c>
      <c r="F450" s="22" t="s">
        <v>23</v>
      </c>
      <c r="G450" s="25">
        <v>1</v>
      </c>
      <c r="H450" s="26">
        <v>19000000</v>
      </c>
      <c r="I450" s="22">
        <v>3</v>
      </c>
      <c r="J450" s="27">
        <v>1.5277777777777779E-3</v>
      </c>
      <c r="K450" s="22" t="s">
        <v>46</v>
      </c>
      <c r="L450" s="22" t="s">
        <v>29</v>
      </c>
      <c r="M450" s="22" t="s">
        <v>48</v>
      </c>
      <c r="N450" s="22" t="s">
        <v>76</v>
      </c>
      <c r="O450" s="22" t="s">
        <v>31</v>
      </c>
    </row>
    <row r="451" spans="2:15" ht="21" customHeight="1" x14ac:dyDescent="0.25">
      <c r="B451" s="14" t="s">
        <v>14</v>
      </c>
      <c r="C451" s="15">
        <v>6</v>
      </c>
      <c r="D451" s="16" t="s">
        <v>44</v>
      </c>
      <c r="E451" s="14" t="s">
        <v>32</v>
      </c>
      <c r="F451" s="14" t="s">
        <v>23</v>
      </c>
      <c r="G451" s="17">
        <v>3</v>
      </c>
      <c r="H451" s="1">
        <v>11000000</v>
      </c>
      <c r="I451" s="14">
        <v>5</v>
      </c>
      <c r="J451" s="18">
        <v>1.5277777777777779E-3</v>
      </c>
      <c r="K451" s="14" t="s">
        <v>18</v>
      </c>
      <c r="L451" s="14" t="s">
        <v>50</v>
      </c>
      <c r="M451" s="14" t="s">
        <v>30</v>
      </c>
      <c r="N451" s="14" t="s">
        <v>66</v>
      </c>
      <c r="O451" s="14" t="s">
        <v>67</v>
      </c>
    </row>
    <row r="452" spans="2:15" ht="21" customHeight="1" x14ac:dyDescent="0.25">
      <c r="B452" s="22" t="s">
        <v>14</v>
      </c>
      <c r="C452" s="23">
        <v>22</v>
      </c>
      <c r="D452" s="24" t="s">
        <v>44</v>
      </c>
      <c r="E452" s="22" t="s">
        <v>32</v>
      </c>
      <c r="F452" s="22" t="s">
        <v>42</v>
      </c>
      <c r="G452" s="25">
        <v>5</v>
      </c>
      <c r="H452" s="26">
        <v>25000000</v>
      </c>
      <c r="I452" s="22">
        <v>2</v>
      </c>
      <c r="J452" s="27">
        <v>1.5277777777777779E-3</v>
      </c>
      <c r="K452" s="22" t="s">
        <v>18</v>
      </c>
      <c r="L452" s="22" t="s">
        <v>39</v>
      </c>
      <c r="M452" s="22" t="s">
        <v>43</v>
      </c>
      <c r="N452" s="22" t="s">
        <v>78</v>
      </c>
      <c r="O452" s="22" t="s">
        <v>41</v>
      </c>
    </row>
    <row r="453" spans="2:15" ht="21" customHeight="1" x14ac:dyDescent="0.25">
      <c r="B453" s="14" t="s">
        <v>14</v>
      </c>
      <c r="C453" s="15">
        <v>22</v>
      </c>
      <c r="D453" s="16" t="s">
        <v>44</v>
      </c>
      <c r="E453" s="14" t="s">
        <v>49</v>
      </c>
      <c r="F453" s="14" t="s">
        <v>17</v>
      </c>
      <c r="G453" s="17">
        <v>2</v>
      </c>
      <c r="H453" s="1">
        <v>12000000</v>
      </c>
      <c r="I453" s="14">
        <v>1</v>
      </c>
      <c r="J453" s="18">
        <v>1.5277777777777779E-3</v>
      </c>
      <c r="K453" s="14" t="s">
        <v>18</v>
      </c>
      <c r="L453" s="14" t="s">
        <v>64</v>
      </c>
      <c r="M453" s="14" t="s">
        <v>33</v>
      </c>
      <c r="N453" s="14" t="s">
        <v>78</v>
      </c>
      <c r="O453" s="14" t="s">
        <v>62</v>
      </c>
    </row>
    <row r="454" spans="2:15" ht="21" customHeight="1" x14ac:dyDescent="0.25">
      <c r="B454" s="22" t="s">
        <v>14</v>
      </c>
      <c r="C454" s="23">
        <v>11</v>
      </c>
      <c r="D454" s="24" t="s">
        <v>44</v>
      </c>
      <c r="E454" s="22" t="s">
        <v>28</v>
      </c>
      <c r="F454" s="22" t="s">
        <v>42</v>
      </c>
      <c r="G454" s="25">
        <v>3</v>
      </c>
      <c r="H454" s="26">
        <v>15000000</v>
      </c>
      <c r="I454" s="22">
        <v>1</v>
      </c>
      <c r="J454" s="27">
        <v>1.5277777777777779E-3</v>
      </c>
      <c r="K454" s="22" t="s">
        <v>18</v>
      </c>
      <c r="L454" s="22" t="s">
        <v>50</v>
      </c>
      <c r="M454" s="22" t="s">
        <v>48</v>
      </c>
      <c r="N454" s="22" t="s">
        <v>78</v>
      </c>
      <c r="O454" s="22" t="s">
        <v>41</v>
      </c>
    </row>
    <row r="455" spans="2:15" ht="21" customHeight="1" x14ac:dyDescent="0.25">
      <c r="B455" s="14" t="s">
        <v>14</v>
      </c>
      <c r="C455" s="15">
        <v>17</v>
      </c>
      <c r="D455" s="16" t="s">
        <v>44</v>
      </c>
      <c r="E455" s="14" t="s">
        <v>16</v>
      </c>
      <c r="F455" s="14" t="s">
        <v>23</v>
      </c>
      <c r="G455" s="17">
        <v>3</v>
      </c>
      <c r="H455" s="1">
        <v>15000000</v>
      </c>
      <c r="I455" s="14">
        <v>5</v>
      </c>
      <c r="J455" s="18">
        <v>1.5277777777777779E-3</v>
      </c>
      <c r="K455" s="14" t="s">
        <v>18</v>
      </c>
      <c r="L455" s="14" t="s">
        <v>39</v>
      </c>
      <c r="M455" s="14" t="s">
        <v>48</v>
      </c>
      <c r="N455" s="14" t="s">
        <v>76</v>
      </c>
      <c r="O455" s="14" t="s">
        <v>26</v>
      </c>
    </row>
    <row r="456" spans="2:15" ht="21" customHeight="1" x14ac:dyDescent="0.25">
      <c r="B456" s="22" t="s">
        <v>14</v>
      </c>
      <c r="C456" s="23">
        <v>1</v>
      </c>
      <c r="D456" s="24" t="s">
        <v>44</v>
      </c>
      <c r="E456" s="22" t="s">
        <v>28</v>
      </c>
      <c r="F456" s="22" t="s">
        <v>42</v>
      </c>
      <c r="G456" s="25">
        <v>4</v>
      </c>
      <c r="H456" s="26">
        <v>20000000</v>
      </c>
      <c r="I456" s="22">
        <v>1</v>
      </c>
      <c r="J456" s="27">
        <v>1.5277777777777779E-3</v>
      </c>
      <c r="K456" s="22" t="s">
        <v>18</v>
      </c>
      <c r="L456" s="22" t="s">
        <v>29</v>
      </c>
      <c r="M456" s="22" t="s">
        <v>51</v>
      </c>
      <c r="N456" s="22" t="s">
        <v>76</v>
      </c>
      <c r="O456" s="22" t="s">
        <v>52</v>
      </c>
    </row>
    <row r="457" spans="2:15" ht="21" customHeight="1" x14ac:dyDescent="0.25">
      <c r="B457" s="14" t="s">
        <v>14</v>
      </c>
      <c r="C457" s="15">
        <v>11</v>
      </c>
      <c r="D457" s="16" t="s">
        <v>69</v>
      </c>
      <c r="E457" s="14" t="s">
        <v>49</v>
      </c>
      <c r="F457" s="14" t="s">
        <v>23</v>
      </c>
      <c r="G457" s="17">
        <v>4</v>
      </c>
      <c r="H457" s="1">
        <v>20000000</v>
      </c>
      <c r="I457" s="14">
        <v>3</v>
      </c>
      <c r="J457" s="18">
        <v>1.5277777777777779E-3</v>
      </c>
      <c r="K457" s="14" t="s">
        <v>61</v>
      </c>
      <c r="L457" s="14" t="s">
        <v>64</v>
      </c>
      <c r="M457" s="14" t="s">
        <v>33</v>
      </c>
      <c r="N457" s="14" t="s">
        <v>77</v>
      </c>
      <c r="O457" s="14" t="s">
        <v>65</v>
      </c>
    </row>
    <row r="458" spans="2:15" ht="21" customHeight="1" x14ac:dyDescent="0.25">
      <c r="B458" s="22" t="s">
        <v>14</v>
      </c>
      <c r="C458" s="23">
        <v>25</v>
      </c>
      <c r="D458" s="24" t="s">
        <v>69</v>
      </c>
      <c r="E458" s="22" t="s">
        <v>49</v>
      </c>
      <c r="F458" s="22" t="s">
        <v>42</v>
      </c>
      <c r="G458" s="25">
        <v>2</v>
      </c>
      <c r="H458" s="26">
        <v>12000000</v>
      </c>
      <c r="I458" s="22">
        <v>2</v>
      </c>
      <c r="J458" s="27">
        <v>1.5277777777777779E-3</v>
      </c>
      <c r="K458" s="22" t="s">
        <v>18</v>
      </c>
      <c r="L458" s="22" t="s">
        <v>29</v>
      </c>
      <c r="M458" s="22" t="s">
        <v>33</v>
      </c>
      <c r="N458" s="22" t="s">
        <v>77</v>
      </c>
      <c r="O458" s="22" t="s">
        <v>65</v>
      </c>
    </row>
    <row r="459" spans="2:15" ht="21" customHeight="1" x14ac:dyDescent="0.25">
      <c r="B459" s="14" t="s">
        <v>14</v>
      </c>
      <c r="C459" s="15">
        <v>24</v>
      </c>
      <c r="D459" s="16" t="s">
        <v>69</v>
      </c>
      <c r="E459" s="14" t="s">
        <v>16</v>
      </c>
      <c r="F459" s="14" t="s">
        <v>17</v>
      </c>
      <c r="G459" s="17">
        <v>3</v>
      </c>
      <c r="H459" s="1">
        <v>15000000</v>
      </c>
      <c r="I459" s="14">
        <v>3</v>
      </c>
      <c r="J459" s="18">
        <v>1.5277777777777779E-3</v>
      </c>
      <c r="K459" s="14" t="s">
        <v>18</v>
      </c>
      <c r="L459" s="14" t="s">
        <v>19</v>
      </c>
      <c r="M459" s="14" t="s">
        <v>43</v>
      </c>
      <c r="N459" s="14" t="s">
        <v>66</v>
      </c>
      <c r="O459" s="14" t="s">
        <v>67</v>
      </c>
    </row>
    <row r="460" spans="2:15" ht="21" customHeight="1" x14ac:dyDescent="0.25">
      <c r="B460" s="22" t="s">
        <v>14</v>
      </c>
      <c r="C460" s="23">
        <v>31</v>
      </c>
      <c r="D460" s="24" t="s">
        <v>69</v>
      </c>
      <c r="E460" s="22" t="s">
        <v>16</v>
      </c>
      <c r="F460" s="22" t="s">
        <v>23</v>
      </c>
      <c r="G460" s="25">
        <v>2</v>
      </c>
      <c r="H460" s="26">
        <v>12000000</v>
      </c>
      <c r="I460" s="22">
        <v>2</v>
      </c>
      <c r="J460" s="27">
        <v>1.5277777777777779E-3</v>
      </c>
      <c r="K460" s="22" t="s">
        <v>18</v>
      </c>
      <c r="L460" s="22" t="s">
        <v>24</v>
      </c>
      <c r="M460" s="22" t="s">
        <v>51</v>
      </c>
      <c r="N460" s="22" t="s">
        <v>76</v>
      </c>
      <c r="O460" s="22" t="s">
        <v>26</v>
      </c>
    </row>
    <row r="461" spans="2:15" ht="21" customHeight="1" x14ac:dyDescent="0.25">
      <c r="B461" s="14" t="s">
        <v>14</v>
      </c>
      <c r="C461" s="15">
        <v>11</v>
      </c>
      <c r="D461" s="16" t="s">
        <v>55</v>
      </c>
      <c r="E461" s="14" t="s">
        <v>49</v>
      </c>
      <c r="F461" s="14" t="s">
        <v>17</v>
      </c>
      <c r="G461" s="17">
        <v>5</v>
      </c>
      <c r="H461" s="1">
        <v>25000000</v>
      </c>
      <c r="I461" s="14">
        <v>3</v>
      </c>
      <c r="J461" s="18">
        <v>1.5277777777777779E-3</v>
      </c>
      <c r="K461" s="14" t="s">
        <v>18</v>
      </c>
      <c r="L461" s="14" t="s">
        <v>47</v>
      </c>
      <c r="M461" s="14" t="s">
        <v>20</v>
      </c>
      <c r="N461" s="14" t="s">
        <v>66</v>
      </c>
      <c r="O461" s="14" t="s">
        <v>36</v>
      </c>
    </row>
    <row r="462" spans="2:15" ht="21" customHeight="1" x14ac:dyDescent="0.25">
      <c r="B462" s="22" t="s">
        <v>14</v>
      </c>
      <c r="C462" s="23">
        <v>15</v>
      </c>
      <c r="D462" s="24" t="s">
        <v>55</v>
      </c>
      <c r="E462" s="22" t="s">
        <v>32</v>
      </c>
      <c r="F462" s="22" t="s">
        <v>42</v>
      </c>
      <c r="G462" s="25">
        <v>2</v>
      </c>
      <c r="H462" s="26">
        <v>12000000</v>
      </c>
      <c r="I462" s="22">
        <v>1</v>
      </c>
      <c r="J462" s="27">
        <v>1.5277777777777779E-3</v>
      </c>
      <c r="K462" s="22" t="s">
        <v>18</v>
      </c>
      <c r="L462" s="22" t="s">
        <v>29</v>
      </c>
      <c r="M462" s="22" t="s">
        <v>43</v>
      </c>
      <c r="N462" s="22" t="s">
        <v>76</v>
      </c>
      <c r="O462" s="22" t="s">
        <v>31</v>
      </c>
    </row>
    <row r="463" spans="2:15" ht="21" customHeight="1" x14ac:dyDescent="0.25">
      <c r="B463" s="14" t="s">
        <v>14</v>
      </c>
      <c r="C463" s="15">
        <v>14</v>
      </c>
      <c r="D463" s="16" t="s">
        <v>57</v>
      </c>
      <c r="E463" s="14" t="s">
        <v>28</v>
      </c>
      <c r="F463" s="14" t="s">
        <v>23</v>
      </c>
      <c r="G463" s="17">
        <v>2</v>
      </c>
      <c r="H463" s="1">
        <v>12000000</v>
      </c>
      <c r="I463" s="14">
        <v>1</v>
      </c>
      <c r="J463" s="18">
        <v>1.5277777777777779E-3</v>
      </c>
      <c r="K463" s="14" t="s">
        <v>18</v>
      </c>
      <c r="L463" s="14" t="s">
        <v>47</v>
      </c>
      <c r="M463" s="14" t="s">
        <v>30</v>
      </c>
      <c r="N463" s="14" t="s">
        <v>77</v>
      </c>
      <c r="O463" s="14" t="s">
        <v>65</v>
      </c>
    </row>
    <row r="464" spans="2:15" ht="21" customHeight="1" x14ac:dyDescent="0.25">
      <c r="B464" s="22" t="s">
        <v>14</v>
      </c>
      <c r="C464" s="23">
        <v>11</v>
      </c>
      <c r="D464" s="24" t="s">
        <v>57</v>
      </c>
      <c r="E464" s="22" t="s">
        <v>16</v>
      </c>
      <c r="F464" s="22" t="s">
        <v>42</v>
      </c>
      <c r="G464" s="25">
        <v>1</v>
      </c>
      <c r="H464" s="26">
        <v>7000000</v>
      </c>
      <c r="I464" s="22">
        <v>1</v>
      </c>
      <c r="J464" s="27">
        <v>1.5277777777777779E-3</v>
      </c>
      <c r="K464" s="22" t="s">
        <v>18</v>
      </c>
      <c r="L464" s="22" t="s">
        <v>39</v>
      </c>
      <c r="M464" s="22" t="s">
        <v>33</v>
      </c>
      <c r="N464" s="22" t="s">
        <v>76</v>
      </c>
      <c r="O464" s="22" t="s">
        <v>31</v>
      </c>
    </row>
    <row r="465" spans="2:15" ht="21" customHeight="1" x14ac:dyDescent="0.25">
      <c r="B465" s="14" t="s">
        <v>14</v>
      </c>
      <c r="C465" s="15">
        <v>1</v>
      </c>
      <c r="D465" s="16" t="s">
        <v>59</v>
      </c>
      <c r="E465" s="14" t="s">
        <v>28</v>
      </c>
      <c r="F465" s="14" t="s">
        <v>17</v>
      </c>
      <c r="G465" s="17">
        <v>4</v>
      </c>
      <c r="H465" s="1">
        <v>20000000</v>
      </c>
      <c r="I465" s="14">
        <v>2</v>
      </c>
      <c r="J465" s="18">
        <v>1.5277777777777779E-3</v>
      </c>
      <c r="K465" s="14" t="s">
        <v>61</v>
      </c>
      <c r="L465" s="14" t="s">
        <v>29</v>
      </c>
      <c r="M465" s="14" t="s">
        <v>25</v>
      </c>
      <c r="N465" s="14" t="s">
        <v>78</v>
      </c>
      <c r="O465" s="14" t="s">
        <v>53</v>
      </c>
    </row>
    <row r="466" spans="2:15" ht="21" customHeight="1" x14ac:dyDescent="0.25">
      <c r="B466" s="22" t="s">
        <v>14</v>
      </c>
      <c r="C466" s="23">
        <v>7</v>
      </c>
      <c r="D466" s="24" t="s">
        <v>59</v>
      </c>
      <c r="E466" s="22" t="s">
        <v>28</v>
      </c>
      <c r="F466" s="22" t="s">
        <v>42</v>
      </c>
      <c r="G466" s="25">
        <v>3</v>
      </c>
      <c r="H466" s="26">
        <v>15000000</v>
      </c>
      <c r="I466" s="22">
        <v>1</v>
      </c>
      <c r="J466" s="27">
        <v>1.5277777777777779E-3</v>
      </c>
      <c r="K466" s="22" t="s">
        <v>18</v>
      </c>
      <c r="L466" s="22" t="s">
        <v>47</v>
      </c>
      <c r="M466" s="22" t="s">
        <v>43</v>
      </c>
      <c r="N466" s="22" t="s">
        <v>78</v>
      </c>
      <c r="O466" s="22" t="s">
        <v>41</v>
      </c>
    </row>
    <row r="467" spans="2:15" ht="21" customHeight="1" x14ac:dyDescent="0.25">
      <c r="B467" s="14" t="s">
        <v>14</v>
      </c>
      <c r="C467" s="15">
        <v>1</v>
      </c>
      <c r="D467" s="16" t="s">
        <v>59</v>
      </c>
      <c r="E467" s="14" t="s">
        <v>32</v>
      </c>
      <c r="F467" s="14" t="s">
        <v>23</v>
      </c>
      <c r="G467" s="17">
        <v>3</v>
      </c>
      <c r="H467" s="1">
        <v>15000000</v>
      </c>
      <c r="I467" s="14">
        <v>2</v>
      </c>
      <c r="J467" s="18">
        <v>1.5277777777777779E-3</v>
      </c>
      <c r="K467" s="14" t="s">
        <v>18</v>
      </c>
      <c r="L467" s="14" t="s">
        <v>19</v>
      </c>
      <c r="M467" s="14" t="s">
        <v>51</v>
      </c>
      <c r="N467" s="14" t="s">
        <v>76</v>
      </c>
      <c r="O467" s="14" t="s">
        <v>52</v>
      </c>
    </row>
    <row r="468" spans="2:15" ht="21" customHeight="1" x14ac:dyDescent="0.25">
      <c r="B468" s="22" t="s">
        <v>14</v>
      </c>
      <c r="C468" s="23">
        <v>6</v>
      </c>
      <c r="D468" s="24" t="s">
        <v>72</v>
      </c>
      <c r="E468" s="22" t="s">
        <v>49</v>
      </c>
      <c r="F468" s="22" t="s">
        <v>42</v>
      </c>
      <c r="G468" s="25">
        <v>2</v>
      </c>
      <c r="H468" s="26">
        <v>38000000</v>
      </c>
      <c r="I468" s="22">
        <v>1</v>
      </c>
      <c r="J468" s="27">
        <v>1.5277777777777779E-3</v>
      </c>
      <c r="K468" s="22" t="s">
        <v>46</v>
      </c>
      <c r="L468" s="22" t="s">
        <v>29</v>
      </c>
      <c r="M468" s="22" t="s">
        <v>20</v>
      </c>
      <c r="N468" s="22" t="s">
        <v>78</v>
      </c>
      <c r="O468" s="22" t="s">
        <v>62</v>
      </c>
    </row>
    <row r="469" spans="2:15" ht="21" customHeight="1" x14ac:dyDescent="0.25">
      <c r="B469" s="14" t="s">
        <v>14</v>
      </c>
      <c r="C469" s="15">
        <v>31</v>
      </c>
      <c r="D469" s="16" t="s">
        <v>22</v>
      </c>
      <c r="E469" s="14" t="s">
        <v>28</v>
      </c>
      <c r="F469" s="14" t="s">
        <v>23</v>
      </c>
      <c r="G469" s="17">
        <v>1</v>
      </c>
      <c r="H469" s="1">
        <v>19000000</v>
      </c>
      <c r="I469" s="14">
        <v>2</v>
      </c>
      <c r="J469" s="18">
        <v>1.5277777777777779E-3</v>
      </c>
      <c r="K469" s="14" t="s">
        <v>46</v>
      </c>
      <c r="L469" s="14" t="s">
        <v>19</v>
      </c>
      <c r="M469" s="14" t="s">
        <v>30</v>
      </c>
      <c r="N469" s="14" t="s">
        <v>76</v>
      </c>
      <c r="O469" s="14" t="s">
        <v>52</v>
      </c>
    </row>
    <row r="470" spans="2:15" ht="21" customHeight="1" x14ac:dyDescent="0.25">
      <c r="B470" s="22" t="s">
        <v>70</v>
      </c>
      <c r="C470" s="23">
        <v>14</v>
      </c>
      <c r="D470" s="24" t="s">
        <v>58</v>
      </c>
      <c r="E470" s="22" t="s">
        <v>38</v>
      </c>
      <c r="F470" s="22" t="s">
        <v>42</v>
      </c>
      <c r="G470" s="25">
        <v>0</v>
      </c>
      <c r="H470" s="26">
        <v>0</v>
      </c>
      <c r="I470" s="22">
        <v>4</v>
      </c>
      <c r="J470" s="27">
        <v>1.5277777777777779E-3</v>
      </c>
      <c r="K470" s="22"/>
      <c r="L470" s="22"/>
      <c r="M470" s="22" t="s">
        <v>33</v>
      </c>
      <c r="N470" s="22" t="s">
        <v>76</v>
      </c>
      <c r="O470" s="22" t="s">
        <v>52</v>
      </c>
    </row>
    <row r="471" spans="2:15" ht="21" customHeight="1" x14ac:dyDescent="0.25">
      <c r="B471" s="14" t="s">
        <v>70</v>
      </c>
      <c r="C471" s="15">
        <v>3</v>
      </c>
      <c r="D471" s="16" t="s">
        <v>59</v>
      </c>
      <c r="E471" s="14" t="s">
        <v>16</v>
      </c>
      <c r="F471" s="14" t="s">
        <v>45</v>
      </c>
      <c r="G471" s="17">
        <v>0</v>
      </c>
      <c r="H471" s="1">
        <v>0</v>
      </c>
      <c r="I471" s="14">
        <v>1</v>
      </c>
      <c r="J471" s="18">
        <v>1.5277777777777779E-3</v>
      </c>
      <c r="K471" s="14"/>
      <c r="L471" s="14"/>
      <c r="M471" s="14" t="s">
        <v>51</v>
      </c>
      <c r="N471" s="14" t="s">
        <v>76</v>
      </c>
      <c r="O471" s="14" t="s">
        <v>26</v>
      </c>
    </row>
    <row r="472" spans="2:15" ht="21" customHeight="1" x14ac:dyDescent="0.25">
      <c r="B472" s="22" t="s">
        <v>70</v>
      </c>
      <c r="C472" s="23">
        <v>8</v>
      </c>
      <c r="D472" s="24" t="s">
        <v>60</v>
      </c>
      <c r="E472" s="22" t="s">
        <v>16</v>
      </c>
      <c r="F472" s="22" t="s">
        <v>45</v>
      </c>
      <c r="G472" s="25">
        <v>0</v>
      </c>
      <c r="H472" s="26">
        <v>0</v>
      </c>
      <c r="I472" s="22">
        <v>2</v>
      </c>
      <c r="J472" s="27">
        <v>1.5277777777777779E-3</v>
      </c>
      <c r="K472" s="22"/>
      <c r="L472" s="22"/>
      <c r="M472" s="22" t="s">
        <v>33</v>
      </c>
      <c r="N472" s="22" t="s">
        <v>78</v>
      </c>
      <c r="O472" s="22" t="s">
        <v>63</v>
      </c>
    </row>
    <row r="473" spans="2:15" ht="21" customHeight="1" x14ac:dyDescent="0.25">
      <c r="B473" s="14" t="s">
        <v>70</v>
      </c>
      <c r="C473" s="15">
        <v>30</v>
      </c>
      <c r="D473" s="16" t="s">
        <v>22</v>
      </c>
      <c r="E473" s="14" t="s">
        <v>32</v>
      </c>
      <c r="F473" s="14" t="s">
        <v>42</v>
      </c>
      <c r="G473" s="17">
        <v>0</v>
      </c>
      <c r="H473" s="1">
        <v>0</v>
      </c>
      <c r="I473" s="14">
        <v>1</v>
      </c>
      <c r="J473" s="18">
        <v>1.5277777777777779E-3</v>
      </c>
      <c r="K473" s="14"/>
      <c r="L473" s="14"/>
      <c r="M473" s="14" t="s">
        <v>43</v>
      </c>
      <c r="N473" s="14" t="s">
        <v>78</v>
      </c>
      <c r="O473" s="14" t="s">
        <v>53</v>
      </c>
    </row>
    <row r="474" spans="2:15" ht="21" customHeight="1" x14ac:dyDescent="0.25">
      <c r="B474" s="22" t="s">
        <v>70</v>
      </c>
      <c r="C474" s="23">
        <v>27</v>
      </c>
      <c r="D474" s="24" t="s">
        <v>27</v>
      </c>
      <c r="E474" s="22" t="s">
        <v>16</v>
      </c>
      <c r="F474" s="22" t="s">
        <v>42</v>
      </c>
      <c r="G474" s="25">
        <v>0</v>
      </c>
      <c r="H474" s="26">
        <v>0</v>
      </c>
      <c r="I474" s="22">
        <v>3</v>
      </c>
      <c r="J474" s="27">
        <v>1.5277777777777779E-3</v>
      </c>
      <c r="K474" s="22"/>
      <c r="L474" s="22"/>
      <c r="M474" s="22" t="s">
        <v>43</v>
      </c>
      <c r="N474" s="22" t="s">
        <v>66</v>
      </c>
      <c r="O474" s="22" t="s">
        <v>67</v>
      </c>
    </row>
    <row r="475" spans="2:15" ht="21" customHeight="1" x14ac:dyDescent="0.25">
      <c r="B475" s="14" t="s">
        <v>70</v>
      </c>
      <c r="C475" s="15">
        <v>16</v>
      </c>
      <c r="D475" s="16" t="s">
        <v>27</v>
      </c>
      <c r="E475" s="14" t="s">
        <v>28</v>
      </c>
      <c r="F475" s="14" t="s">
        <v>45</v>
      </c>
      <c r="G475" s="17">
        <v>0</v>
      </c>
      <c r="H475" s="1">
        <v>0</v>
      </c>
      <c r="I475" s="14">
        <v>5</v>
      </c>
      <c r="J475" s="18">
        <v>1.5277777777777779E-3</v>
      </c>
      <c r="K475" s="14"/>
      <c r="L475" s="14"/>
      <c r="M475" s="14" t="s">
        <v>25</v>
      </c>
      <c r="N475" s="14" t="s">
        <v>78</v>
      </c>
      <c r="O475" s="14" t="s">
        <v>63</v>
      </c>
    </row>
    <row r="476" spans="2:15" ht="21" customHeight="1" x14ac:dyDescent="0.25">
      <c r="B476" s="22" t="s">
        <v>70</v>
      </c>
      <c r="C476" s="23">
        <v>9</v>
      </c>
      <c r="D476" s="24" t="s">
        <v>37</v>
      </c>
      <c r="E476" s="22" t="s">
        <v>28</v>
      </c>
      <c r="F476" s="22" t="s">
        <v>23</v>
      </c>
      <c r="G476" s="25">
        <v>0</v>
      </c>
      <c r="H476" s="26">
        <v>0</v>
      </c>
      <c r="I476" s="22">
        <v>5</v>
      </c>
      <c r="J476" s="27">
        <v>1.5277777777777779E-3</v>
      </c>
      <c r="K476" s="22"/>
      <c r="L476" s="22"/>
      <c r="M476" s="22" t="s">
        <v>30</v>
      </c>
      <c r="N476" s="22" t="s">
        <v>77</v>
      </c>
      <c r="O476" s="22" t="s">
        <v>65</v>
      </c>
    </row>
    <row r="477" spans="2:15" ht="21" customHeight="1" x14ac:dyDescent="0.25">
      <c r="B477" s="14" t="s">
        <v>70</v>
      </c>
      <c r="C477" s="15">
        <v>9</v>
      </c>
      <c r="D477" s="16" t="s">
        <v>37</v>
      </c>
      <c r="E477" s="14" t="s">
        <v>38</v>
      </c>
      <c r="F477" s="14" t="s">
        <v>23</v>
      </c>
      <c r="G477" s="17">
        <v>0</v>
      </c>
      <c r="H477" s="1">
        <v>0</v>
      </c>
      <c r="I477" s="14">
        <v>2</v>
      </c>
      <c r="J477" s="18">
        <v>1.5277777777777779E-3</v>
      </c>
      <c r="K477" s="14"/>
      <c r="L477" s="14"/>
      <c r="M477" s="14" t="s">
        <v>30</v>
      </c>
      <c r="N477" s="14" t="s">
        <v>78</v>
      </c>
      <c r="O477" s="14" t="s">
        <v>53</v>
      </c>
    </row>
    <row r="478" spans="2:15" ht="21" customHeight="1" x14ac:dyDescent="0.25">
      <c r="B478" s="22" t="s">
        <v>70</v>
      </c>
      <c r="C478" s="23">
        <v>29</v>
      </c>
      <c r="D478" s="24" t="s">
        <v>37</v>
      </c>
      <c r="E478" s="22" t="s">
        <v>16</v>
      </c>
      <c r="F478" s="22" t="s">
        <v>17</v>
      </c>
      <c r="G478" s="25">
        <v>0</v>
      </c>
      <c r="H478" s="26">
        <v>0</v>
      </c>
      <c r="I478" s="22">
        <v>4</v>
      </c>
      <c r="J478" s="27">
        <v>1.5277777777777779E-3</v>
      </c>
      <c r="K478" s="22"/>
      <c r="L478" s="22"/>
      <c r="M478" s="22" t="s">
        <v>43</v>
      </c>
      <c r="N478" s="22" t="s">
        <v>78</v>
      </c>
      <c r="O478" s="22" t="s">
        <v>41</v>
      </c>
    </row>
    <row r="479" spans="2:15" ht="21" customHeight="1" x14ac:dyDescent="0.25">
      <c r="B479" s="14" t="s">
        <v>70</v>
      </c>
      <c r="C479" s="15">
        <v>29</v>
      </c>
      <c r="D479" s="16" t="s">
        <v>37</v>
      </c>
      <c r="E479" s="14" t="s">
        <v>73</v>
      </c>
      <c r="F479" s="14" t="s">
        <v>42</v>
      </c>
      <c r="G479" s="17">
        <v>0</v>
      </c>
      <c r="H479" s="1">
        <v>0</v>
      </c>
      <c r="I479" s="14">
        <v>2</v>
      </c>
      <c r="J479" s="18">
        <v>1.5277777777777779E-3</v>
      </c>
      <c r="K479" s="14"/>
      <c r="L479" s="14"/>
      <c r="M479" s="14" t="s">
        <v>43</v>
      </c>
      <c r="N479" s="14" t="s">
        <v>78</v>
      </c>
      <c r="O479" s="14" t="s">
        <v>66</v>
      </c>
    </row>
    <row r="480" spans="2:15" ht="21" customHeight="1" x14ac:dyDescent="0.25">
      <c r="B480" s="22" t="s">
        <v>70</v>
      </c>
      <c r="C480" s="23">
        <v>21</v>
      </c>
      <c r="D480" s="24" t="s">
        <v>44</v>
      </c>
      <c r="E480" s="22" t="s">
        <v>49</v>
      </c>
      <c r="F480" s="22" t="s">
        <v>42</v>
      </c>
      <c r="G480" s="25">
        <v>0</v>
      </c>
      <c r="H480" s="26">
        <v>0</v>
      </c>
      <c r="I480" s="22">
        <v>2</v>
      </c>
      <c r="J480" s="27">
        <v>1.5277777777777779E-3</v>
      </c>
      <c r="K480" s="22"/>
      <c r="L480" s="22"/>
      <c r="M480" s="22" t="s">
        <v>43</v>
      </c>
      <c r="N480" s="22" t="s">
        <v>77</v>
      </c>
      <c r="O480" s="22" t="s">
        <v>54</v>
      </c>
    </row>
    <row r="481" spans="2:15" ht="21" customHeight="1" x14ac:dyDescent="0.25">
      <c r="B481" s="14" t="s">
        <v>70</v>
      </c>
      <c r="C481" s="15">
        <v>21</v>
      </c>
      <c r="D481" s="16" t="s">
        <v>69</v>
      </c>
      <c r="E481" s="14" t="s">
        <v>16</v>
      </c>
      <c r="F481" s="14" t="s">
        <v>42</v>
      </c>
      <c r="G481" s="17">
        <v>0</v>
      </c>
      <c r="H481" s="1">
        <v>0</v>
      </c>
      <c r="I481" s="14">
        <v>1</v>
      </c>
      <c r="J481" s="18">
        <v>1.5277777777777779E-3</v>
      </c>
      <c r="K481" s="14"/>
      <c r="L481" s="14"/>
      <c r="M481" s="14" t="s">
        <v>43</v>
      </c>
      <c r="N481" s="14" t="s">
        <v>78</v>
      </c>
      <c r="O481" s="14" t="s">
        <v>53</v>
      </c>
    </row>
    <row r="482" spans="2:15" ht="21" customHeight="1" x14ac:dyDescent="0.25">
      <c r="B482" s="22" t="s">
        <v>70</v>
      </c>
      <c r="C482" s="23">
        <v>14</v>
      </c>
      <c r="D482" s="24" t="s">
        <v>58</v>
      </c>
      <c r="E482" s="22" t="s">
        <v>38</v>
      </c>
      <c r="F482" s="22" t="s">
        <v>42</v>
      </c>
      <c r="G482" s="25">
        <v>0</v>
      </c>
      <c r="H482" s="26">
        <v>0</v>
      </c>
      <c r="I482" s="22">
        <v>4</v>
      </c>
      <c r="J482" s="27">
        <v>1.5277777777777779E-3</v>
      </c>
      <c r="K482" s="22"/>
      <c r="L482" s="22"/>
      <c r="M482" s="22" t="s">
        <v>33</v>
      </c>
      <c r="N482" s="22" t="s">
        <v>76</v>
      </c>
      <c r="O482" s="22" t="s">
        <v>52</v>
      </c>
    </row>
    <row r="483" spans="2:15" ht="21" customHeight="1" x14ac:dyDescent="0.25">
      <c r="B483" s="14" t="s">
        <v>70</v>
      </c>
      <c r="C483" s="15">
        <v>3</v>
      </c>
      <c r="D483" s="16" t="s">
        <v>59</v>
      </c>
      <c r="E483" s="14" t="s">
        <v>16</v>
      </c>
      <c r="F483" s="14" t="s">
        <v>45</v>
      </c>
      <c r="G483" s="17">
        <v>0</v>
      </c>
      <c r="H483" s="1">
        <v>0</v>
      </c>
      <c r="I483" s="14">
        <v>1</v>
      </c>
      <c r="J483" s="18">
        <v>1.5277777777777779E-3</v>
      </c>
      <c r="K483" s="14"/>
      <c r="L483" s="14"/>
      <c r="M483" s="14" t="s">
        <v>51</v>
      </c>
      <c r="N483" s="14" t="s">
        <v>76</v>
      </c>
      <c r="O483" s="14" t="s">
        <v>26</v>
      </c>
    </row>
    <row r="484" spans="2:15" ht="21" customHeight="1" x14ac:dyDescent="0.25">
      <c r="B484" s="22" t="s">
        <v>70</v>
      </c>
      <c r="C484" s="23">
        <v>8</v>
      </c>
      <c r="D484" s="24" t="s">
        <v>60</v>
      </c>
      <c r="E484" s="22" t="s">
        <v>16</v>
      </c>
      <c r="F484" s="22" t="s">
        <v>45</v>
      </c>
      <c r="G484" s="25">
        <v>0</v>
      </c>
      <c r="H484" s="26">
        <v>0</v>
      </c>
      <c r="I484" s="22">
        <v>2</v>
      </c>
      <c r="J484" s="27">
        <v>1.5277777777777779E-3</v>
      </c>
      <c r="K484" s="22"/>
      <c r="L484" s="22"/>
      <c r="M484" s="22" t="s">
        <v>33</v>
      </c>
      <c r="N484" s="22" t="s">
        <v>78</v>
      </c>
      <c r="O484" s="22" t="s">
        <v>63</v>
      </c>
    </row>
    <row r="485" spans="2:15" ht="21" customHeight="1" x14ac:dyDescent="0.25">
      <c r="B485" s="14" t="s">
        <v>14</v>
      </c>
      <c r="C485" s="15">
        <v>11</v>
      </c>
      <c r="D485" s="16" t="s">
        <v>55</v>
      </c>
      <c r="E485" s="14" t="s">
        <v>38</v>
      </c>
      <c r="F485" s="14" t="s">
        <v>68</v>
      </c>
      <c r="G485" s="17">
        <v>3</v>
      </c>
      <c r="H485" s="1">
        <v>15000000</v>
      </c>
      <c r="I485" s="14">
        <v>2</v>
      </c>
      <c r="J485" s="18">
        <v>1.5972222222222221E-3</v>
      </c>
      <c r="K485" s="14" t="s">
        <v>18</v>
      </c>
      <c r="L485" s="14" t="s">
        <v>19</v>
      </c>
      <c r="M485" s="14" t="s">
        <v>51</v>
      </c>
      <c r="N485" s="14" t="s">
        <v>77</v>
      </c>
      <c r="O485" s="14" t="s">
        <v>54</v>
      </c>
    </row>
    <row r="486" spans="2:15" ht="21" customHeight="1" x14ac:dyDescent="0.25">
      <c r="B486" s="22" t="s">
        <v>14</v>
      </c>
      <c r="C486" s="23">
        <v>30</v>
      </c>
      <c r="D486" s="24" t="s">
        <v>27</v>
      </c>
      <c r="E486" s="22" t="s">
        <v>49</v>
      </c>
      <c r="F486" s="22" t="s">
        <v>42</v>
      </c>
      <c r="G486" s="25">
        <v>5</v>
      </c>
      <c r="H486" s="26">
        <v>25000000</v>
      </c>
      <c r="I486" s="22">
        <v>2</v>
      </c>
      <c r="J486" s="27">
        <v>1.5972222222222221E-3</v>
      </c>
      <c r="K486" s="22" t="s">
        <v>18</v>
      </c>
      <c r="L486" s="22" t="s">
        <v>39</v>
      </c>
      <c r="M486" s="22" t="s">
        <v>30</v>
      </c>
      <c r="N486" s="22" t="s">
        <v>76</v>
      </c>
      <c r="O486" s="22" t="s">
        <v>31</v>
      </c>
    </row>
    <row r="487" spans="2:15" ht="21" customHeight="1" x14ac:dyDescent="0.25">
      <c r="B487" s="14" t="s">
        <v>14</v>
      </c>
      <c r="C487" s="15">
        <v>1</v>
      </c>
      <c r="D487" s="16" t="s">
        <v>37</v>
      </c>
      <c r="E487" s="14" t="s">
        <v>49</v>
      </c>
      <c r="F487" s="14" t="s">
        <v>42</v>
      </c>
      <c r="G487" s="17">
        <v>4</v>
      </c>
      <c r="H487" s="1">
        <v>11000000</v>
      </c>
      <c r="I487" s="14">
        <v>2</v>
      </c>
      <c r="J487" s="18">
        <v>1.5972222222222221E-3</v>
      </c>
      <c r="K487" s="14" t="s">
        <v>61</v>
      </c>
      <c r="L487" s="14" t="s">
        <v>35</v>
      </c>
      <c r="M487" s="14" t="s">
        <v>51</v>
      </c>
      <c r="N487" s="14" t="s">
        <v>78</v>
      </c>
      <c r="O487" s="14" t="s">
        <v>63</v>
      </c>
    </row>
    <row r="488" spans="2:15" ht="21" customHeight="1" x14ac:dyDescent="0.25">
      <c r="B488" s="22" t="s">
        <v>14</v>
      </c>
      <c r="C488" s="23">
        <v>28</v>
      </c>
      <c r="D488" s="24" t="s">
        <v>37</v>
      </c>
      <c r="E488" s="22" t="s">
        <v>49</v>
      </c>
      <c r="F488" s="22" t="s">
        <v>42</v>
      </c>
      <c r="G488" s="25">
        <v>2</v>
      </c>
      <c r="H488" s="26">
        <v>12000000</v>
      </c>
      <c r="I488" s="22">
        <v>1</v>
      </c>
      <c r="J488" s="27">
        <v>1.5972222222222221E-3</v>
      </c>
      <c r="K488" s="22" t="s">
        <v>18</v>
      </c>
      <c r="L488" s="22" t="s">
        <v>64</v>
      </c>
      <c r="M488" s="22" t="s">
        <v>30</v>
      </c>
      <c r="N488" s="22" t="s">
        <v>78</v>
      </c>
      <c r="O488" s="22" t="s">
        <v>62</v>
      </c>
    </row>
    <row r="489" spans="2:15" ht="21" customHeight="1" x14ac:dyDescent="0.25">
      <c r="B489" s="14" t="s">
        <v>14</v>
      </c>
      <c r="C489" s="15">
        <v>4</v>
      </c>
      <c r="D489" s="16" t="s">
        <v>44</v>
      </c>
      <c r="E489" s="14" t="s">
        <v>16</v>
      </c>
      <c r="F489" s="14" t="s">
        <v>42</v>
      </c>
      <c r="G489" s="17">
        <v>2</v>
      </c>
      <c r="H489" s="1">
        <v>12000000</v>
      </c>
      <c r="I489" s="14">
        <v>5</v>
      </c>
      <c r="J489" s="18">
        <v>1.5972222222222221E-3</v>
      </c>
      <c r="K489" s="14" t="s">
        <v>18</v>
      </c>
      <c r="L489" s="14" t="s">
        <v>47</v>
      </c>
      <c r="M489" s="14" t="s">
        <v>51</v>
      </c>
      <c r="N489" s="14" t="s">
        <v>78</v>
      </c>
      <c r="O489" s="14" t="s">
        <v>21</v>
      </c>
    </row>
    <row r="490" spans="2:15" ht="21" customHeight="1" x14ac:dyDescent="0.25">
      <c r="B490" s="22" t="s">
        <v>14</v>
      </c>
      <c r="C490" s="23">
        <v>19</v>
      </c>
      <c r="D490" s="24" t="s">
        <v>44</v>
      </c>
      <c r="E490" s="22" t="s">
        <v>49</v>
      </c>
      <c r="F490" s="22" t="s">
        <v>42</v>
      </c>
      <c r="G490" s="25">
        <v>5</v>
      </c>
      <c r="H490" s="26">
        <v>21000000</v>
      </c>
      <c r="I490" s="22">
        <v>1</v>
      </c>
      <c r="J490" s="27">
        <v>1.5972222222222221E-3</v>
      </c>
      <c r="K490" s="22" t="s">
        <v>18</v>
      </c>
      <c r="L490" s="22" t="s">
        <v>39</v>
      </c>
      <c r="M490" s="22" t="s">
        <v>33</v>
      </c>
      <c r="N490" s="22" t="s">
        <v>76</v>
      </c>
      <c r="O490" s="22" t="s">
        <v>52</v>
      </c>
    </row>
    <row r="491" spans="2:15" ht="21" customHeight="1" x14ac:dyDescent="0.25">
      <c r="B491" s="14" t="s">
        <v>14</v>
      </c>
      <c r="C491" s="15">
        <v>8</v>
      </c>
      <c r="D491" s="16" t="s">
        <v>44</v>
      </c>
      <c r="E491" s="14" t="s">
        <v>16</v>
      </c>
      <c r="F491" s="14" t="s">
        <v>17</v>
      </c>
      <c r="G491" s="17">
        <v>4</v>
      </c>
      <c r="H491" s="1">
        <v>20000000</v>
      </c>
      <c r="I491" s="14">
        <v>1</v>
      </c>
      <c r="J491" s="18">
        <v>1.5972222222222221E-3</v>
      </c>
      <c r="K491" s="14" t="s">
        <v>18</v>
      </c>
      <c r="L491" s="14" t="s">
        <v>56</v>
      </c>
      <c r="M491" s="14" t="s">
        <v>48</v>
      </c>
      <c r="N491" s="14" t="s">
        <v>66</v>
      </c>
      <c r="O491" s="14" t="s">
        <v>36</v>
      </c>
    </row>
    <row r="492" spans="2:15" ht="21" customHeight="1" x14ac:dyDescent="0.25">
      <c r="B492" s="22" t="s">
        <v>14</v>
      </c>
      <c r="C492" s="23">
        <v>13</v>
      </c>
      <c r="D492" s="24" t="s">
        <v>69</v>
      </c>
      <c r="E492" s="22" t="s">
        <v>32</v>
      </c>
      <c r="F492" s="22" t="s">
        <v>42</v>
      </c>
      <c r="G492" s="25">
        <v>1</v>
      </c>
      <c r="H492" s="26">
        <v>19000000</v>
      </c>
      <c r="I492" s="22">
        <v>3</v>
      </c>
      <c r="J492" s="27">
        <v>1.5972222222222221E-3</v>
      </c>
      <c r="K492" s="22" t="s">
        <v>46</v>
      </c>
      <c r="L492" s="22" t="s">
        <v>19</v>
      </c>
      <c r="M492" s="22" t="s">
        <v>25</v>
      </c>
      <c r="N492" s="22" t="s">
        <v>66</v>
      </c>
      <c r="O492" s="22" t="s">
        <v>36</v>
      </c>
    </row>
    <row r="493" spans="2:15" ht="21" customHeight="1" x14ac:dyDescent="0.25">
      <c r="B493" s="14" t="s">
        <v>14</v>
      </c>
      <c r="C493" s="15">
        <v>16</v>
      </c>
      <c r="D493" s="16" t="s">
        <v>69</v>
      </c>
      <c r="E493" s="14" t="s">
        <v>16</v>
      </c>
      <c r="F493" s="14" t="s">
        <v>17</v>
      </c>
      <c r="G493" s="17">
        <v>3</v>
      </c>
      <c r="H493" s="1">
        <v>15000000</v>
      </c>
      <c r="I493" s="14">
        <v>3</v>
      </c>
      <c r="J493" s="18">
        <v>1.5972222222222221E-3</v>
      </c>
      <c r="K493" s="14" t="s">
        <v>18</v>
      </c>
      <c r="L493" s="14" t="s">
        <v>64</v>
      </c>
      <c r="M493" s="14" t="s">
        <v>40</v>
      </c>
      <c r="N493" s="14" t="s">
        <v>78</v>
      </c>
      <c r="O493" s="14" t="s">
        <v>21</v>
      </c>
    </row>
    <row r="494" spans="2:15" ht="21" customHeight="1" x14ac:dyDescent="0.25">
      <c r="B494" s="22" t="s">
        <v>14</v>
      </c>
      <c r="C494" s="23">
        <v>11</v>
      </c>
      <c r="D494" s="24" t="s">
        <v>55</v>
      </c>
      <c r="E494" s="22" t="s">
        <v>38</v>
      </c>
      <c r="F494" s="22" t="s">
        <v>68</v>
      </c>
      <c r="G494" s="25">
        <v>3</v>
      </c>
      <c r="H494" s="26">
        <v>15000000</v>
      </c>
      <c r="I494" s="22">
        <v>2</v>
      </c>
      <c r="J494" s="27">
        <v>1.5972222222222221E-3</v>
      </c>
      <c r="K494" s="22" t="s">
        <v>18</v>
      </c>
      <c r="L494" s="22" t="s">
        <v>19</v>
      </c>
      <c r="M494" s="22" t="s">
        <v>51</v>
      </c>
      <c r="N494" s="22" t="s">
        <v>77</v>
      </c>
      <c r="O494" s="22" t="s">
        <v>54</v>
      </c>
    </row>
    <row r="495" spans="2:15" ht="21" customHeight="1" x14ac:dyDescent="0.25">
      <c r="B495" s="14" t="s">
        <v>70</v>
      </c>
      <c r="C495" s="15">
        <v>11</v>
      </c>
      <c r="D495" s="16" t="s">
        <v>55</v>
      </c>
      <c r="E495" s="14" t="s">
        <v>73</v>
      </c>
      <c r="F495" s="14" t="s">
        <v>42</v>
      </c>
      <c r="G495" s="17">
        <v>0</v>
      </c>
      <c r="H495" s="1">
        <v>0</v>
      </c>
      <c r="I495" s="14">
        <v>4</v>
      </c>
      <c r="J495" s="18">
        <v>1.5972222222222221E-3</v>
      </c>
      <c r="K495" s="14"/>
      <c r="L495" s="14"/>
      <c r="M495" s="14" t="s">
        <v>33</v>
      </c>
      <c r="N495" s="14" t="s">
        <v>78</v>
      </c>
      <c r="O495" s="14" t="s">
        <v>63</v>
      </c>
    </row>
    <row r="496" spans="2:15" ht="21" customHeight="1" x14ac:dyDescent="0.25">
      <c r="B496" s="22" t="s">
        <v>70</v>
      </c>
      <c r="C496" s="23">
        <v>12</v>
      </c>
      <c r="D496" s="24" t="s">
        <v>58</v>
      </c>
      <c r="E496" s="22" t="s">
        <v>16</v>
      </c>
      <c r="F496" s="22" t="s">
        <v>68</v>
      </c>
      <c r="G496" s="25">
        <v>0</v>
      </c>
      <c r="H496" s="26">
        <v>0</v>
      </c>
      <c r="I496" s="22">
        <v>4</v>
      </c>
      <c r="J496" s="27">
        <v>1.5972222222222221E-3</v>
      </c>
      <c r="K496" s="22"/>
      <c r="L496" s="22"/>
      <c r="M496" s="22" t="s">
        <v>20</v>
      </c>
      <c r="N496" s="22" t="s">
        <v>76</v>
      </c>
      <c r="O496" s="22" t="s">
        <v>52</v>
      </c>
    </row>
    <row r="497" spans="2:15" ht="21" customHeight="1" x14ac:dyDescent="0.25">
      <c r="B497" s="14" t="s">
        <v>70</v>
      </c>
      <c r="C497" s="15">
        <v>30</v>
      </c>
      <c r="D497" s="16" t="s">
        <v>59</v>
      </c>
      <c r="E497" s="14" t="s">
        <v>28</v>
      </c>
      <c r="F497" s="14" t="s">
        <v>42</v>
      </c>
      <c r="G497" s="17">
        <v>0</v>
      </c>
      <c r="H497" s="1">
        <v>0</v>
      </c>
      <c r="I497" s="14">
        <v>3</v>
      </c>
      <c r="J497" s="18">
        <v>1.5972222222222221E-3</v>
      </c>
      <c r="K497" s="14"/>
      <c r="L497" s="14"/>
      <c r="M497" s="14" t="s">
        <v>43</v>
      </c>
      <c r="N497" s="14" t="s">
        <v>77</v>
      </c>
      <c r="O497" s="14" t="s">
        <v>65</v>
      </c>
    </row>
    <row r="498" spans="2:15" ht="21" customHeight="1" x14ac:dyDescent="0.25">
      <c r="B498" s="22" t="s">
        <v>70</v>
      </c>
      <c r="C498" s="23">
        <v>6</v>
      </c>
      <c r="D498" s="24" t="s">
        <v>69</v>
      </c>
      <c r="E498" s="22" t="s">
        <v>28</v>
      </c>
      <c r="F498" s="22" t="s">
        <v>42</v>
      </c>
      <c r="G498" s="25">
        <v>0</v>
      </c>
      <c r="H498" s="26">
        <v>0</v>
      </c>
      <c r="I498" s="22">
        <v>2</v>
      </c>
      <c r="J498" s="27">
        <v>1.5972222222222221E-3</v>
      </c>
      <c r="K498" s="22"/>
      <c r="L498" s="22"/>
      <c r="M498" s="22" t="s">
        <v>48</v>
      </c>
      <c r="N498" s="22" t="s">
        <v>76</v>
      </c>
      <c r="O498" s="22" t="s">
        <v>71</v>
      </c>
    </row>
    <row r="499" spans="2:15" ht="21" customHeight="1" x14ac:dyDescent="0.25">
      <c r="B499" s="14" t="s">
        <v>70</v>
      </c>
      <c r="C499" s="15">
        <v>11</v>
      </c>
      <c r="D499" s="16" t="s">
        <v>55</v>
      </c>
      <c r="E499" s="14" t="s">
        <v>73</v>
      </c>
      <c r="F499" s="14" t="s">
        <v>42</v>
      </c>
      <c r="G499" s="17">
        <v>0</v>
      </c>
      <c r="H499" s="1">
        <v>0</v>
      </c>
      <c r="I499" s="14">
        <v>4</v>
      </c>
      <c r="J499" s="18">
        <v>1.5972222222222221E-3</v>
      </c>
      <c r="K499" s="14"/>
      <c r="L499" s="14"/>
      <c r="M499" s="14" t="s">
        <v>33</v>
      </c>
      <c r="N499" s="14" t="s">
        <v>78</v>
      </c>
      <c r="O499" s="14" t="s">
        <v>63</v>
      </c>
    </row>
    <row r="500" spans="2:15" ht="21" customHeight="1" x14ac:dyDescent="0.25">
      <c r="B500" s="22" t="s">
        <v>70</v>
      </c>
      <c r="C500" s="23">
        <v>12</v>
      </c>
      <c r="D500" s="24" t="s">
        <v>58</v>
      </c>
      <c r="E500" s="22" t="s">
        <v>16</v>
      </c>
      <c r="F500" s="22" t="s">
        <v>68</v>
      </c>
      <c r="G500" s="25">
        <v>0</v>
      </c>
      <c r="H500" s="26">
        <v>0</v>
      </c>
      <c r="I500" s="22">
        <v>4</v>
      </c>
      <c r="J500" s="27">
        <v>1.5972222222222221E-3</v>
      </c>
      <c r="K500" s="22"/>
      <c r="L500" s="22"/>
      <c r="M500" s="22" t="s">
        <v>20</v>
      </c>
      <c r="N500" s="22" t="s">
        <v>76</v>
      </c>
      <c r="O500" s="22" t="s">
        <v>52</v>
      </c>
    </row>
    <row r="501" spans="2:15" ht="21" customHeight="1" x14ac:dyDescent="0.25">
      <c r="B501" s="14" t="s">
        <v>70</v>
      </c>
      <c r="C501" s="15">
        <v>30</v>
      </c>
      <c r="D501" s="16" t="s">
        <v>59</v>
      </c>
      <c r="E501" s="14" t="s">
        <v>28</v>
      </c>
      <c r="F501" s="14" t="s">
        <v>42</v>
      </c>
      <c r="G501" s="17">
        <v>0</v>
      </c>
      <c r="H501" s="1">
        <v>0</v>
      </c>
      <c r="I501" s="14">
        <v>3</v>
      </c>
      <c r="J501" s="18">
        <v>1.5972222222222221E-3</v>
      </c>
      <c r="K501" s="14"/>
      <c r="L501" s="14"/>
      <c r="M501" s="14" t="s">
        <v>43</v>
      </c>
      <c r="N501" s="14" t="s">
        <v>77</v>
      </c>
      <c r="O501" s="14" t="s">
        <v>65</v>
      </c>
    </row>
    <row r="502" spans="2:15" ht="21" customHeight="1" x14ac:dyDescent="0.25">
      <c r="B502" s="22" t="s">
        <v>14</v>
      </c>
      <c r="C502" s="23">
        <v>15</v>
      </c>
      <c r="D502" s="24" t="s">
        <v>55</v>
      </c>
      <c r="E502" s="22" t="s">
        <v>38</v>
      </c>
      <c r="F502" s="22" t="s">
        <v>42</v>
      </c>
      <c r="G502" s="25">
        <v>4</v>
      </c>
      <c r="H502" s="26">
        <v>20000000</v>
      </c>
      <c r="I502" s="22">
        <v>3</v>
      </c>
      <c r="J502" s="27">
        <v>1.6782407407407406E-3</v>
      </c>
      <c r="K502" s="22" t="s">
        <v>61</v>
      </c>
      <c r="L502" s="22" t="s">
        <v>35</v>
      </c>
      <c r="M502" s="22" t="s">
        <v>51</v>
      </c>
      <c r="N502" s="22" t="s">
        <v>78</v>
      </c>
      <c r="O502" s="22" t="s">
        <v>41</v>
      </c>
    </row>
    <row r="503" spans="2:15" ht="21" customHeight="1" x14ac:dyDescent="0.25">
      <c r="B503" s="14" t="s">
        <v>14</v>
      </c>
      <c r="C503" s="15">
        <v>1</v>
      </c>
      <c r="D503" s="16" t="s">
        <v>59</v>
      </c>
      <c r="E503" s="14" t="s">
        <v>38</v>
      </c>
      <c r="F503" s="14" t="s">
        <v>42</v>
      </c>
      <c r="G503" s="17">
        <v>2</v>
      </c>
      <c r="H503" s="1">
        <v>38000000</v>
      </c>
      <c r="I503" s="14">
        <v>2</v>
      </c>
      <c r="J503" s="18">
        <v>1.6782407407407406E-3</v>
      </c>
      <c r="K503" s="14" t="s">
        <v>46</v>
      </c>
      <c r="L503" s="14" t="s">
        <v>24</v>
      </c>
      <c r="M503" s="14" t="s">
        <v>30</v>
      </c>
      <c r="N503" s="14" t="s">
        <v>77</v>
      </c>
      <c r="O503" s="14" t="s">
        <v>34</v>
      </c>
    </row>
    <row r="504" spans="2:15" ht="21" customHeight="1" x14ac:dyDescent="0.25">
      <c r="B504" s="22" t="s">
        <v>14</v>
      </c>
      <c r="C504" s="23">
        <v>1</v>
      </c>
      <c r="D504" s="24" t="s">
        <v>59</v>
      </c>
      <c r="E504" s="22" t="s">
        <v>32</v>
      </c>
      <c r="F504" s="22" t="s">
        <v>23</v>
      </c>
      <c r="G504" s="25">
        <v>2</v>
      </c>
      <c r="H504" s="26">
        <v>12000000</v>
      </c>
      <c r="I504" s="22">
        <v>3</v>
      </c>
      <c r="J504" s="27">
        <v>1.6782407407407406E-3</v>
      </c>
      <c r="K504" s="22" t="s">
        <v>18</v>
      </c>
      <c r="L504" s="22" t="s">
        <v>29</v>
      </c>
      <c r="M504" s="22" t="s">
        <v>48</v>
      </c>
      <c r="N504" s="22" t="s">
        <v>78</v>
      </c>
      <c r="O504" s="22" t="s">
        <v>53</v>
      </c>
    </row>
    <row r="505" spans="2:15" ht="21" customHeight="1" x14ac:dyDescent="0.25">
      <c r="B505" s="14" t="s">
        <v>14</v>
      </c>
      <c r="C505" s="15">
        <v>20</v>
      </c>
      <c r="D505" s="16" t="s">
        <v>59</v>
      </c>
      <c r="E505" s="14" t="s">
        <v>32</v>
      </c>
      <c r="F505" s="14" t="s">
        <v>45</v>
      </c>
      <c r="G505" s="17">
        <v>3</v>
      </c>
      <c r="H505" s="1">
        <v>15000000</v>
      </c>
      <c r="I505" s="14">
        <v>2</v>
      </c>
      <c r="J505" s="18">
        <v>1.6782407407407406E-3</v>
      </c>
      <c r="K505" s="14" t="s">
        <v>18</v>
      </c>
      <c r="L505" s="14" t="s">
        <v>39</v>
      </c>
      <c r="M505" s="14" t="s">
        <v>51</v>
      </c>
      <c r="N505" s="14" t="s">
        <v>78</v>
      </c>
      <c r="O505" s="14" t="s">
        <v>41</v>
      </c>
    </row>
    <row r="506" spans="2:15" ht="21" customHeight="1" x14ac:dyDescent="0.25">
      <c r="B506" s="22" t="s">
        <v>14</v>
      </c>
      <c r="C506" s="23">
        <v>10</v>
      </c>
      <c r="D506" s="24" t="s">
        <v>27</v>
      </c>
      <c r="E506" s="22" t="s">
        <v>32</v>
      </c>
      <c r="F506" s="22" t="s">
        <v>42</v>
      </c>
      <c r="G506" s="25">
        <v>1</v>
      </c>
      <c r="H506" s="26">
        <v>19000000</v>
      </c>
      <c r="I506" s="22">
        <v>3</v>
      </c>
      <c r="J506" s="27">
        <v>1.6782407407407406E-3</v>
      </c>
      <c r="K506" s="22" t="s">
        <v>46</v>
      </c>
      <c r="L506" s="22" t="s">
        <v>56</v>
      </c>
      <c r="M506" s="22" t="s">
        <v>25</v>
      </c>
      <c r="N506" s="22" t="s">
        <v>76</v>
      </c>
      <c r="O506" s="22" t="s">
        <v>52</v>
      </c>
    </row>
    <row r="507" spans="2:15" ht="21" customHeight="1" x14ac:dyDescent="0.25">
      <c r="B507" s="14" t="s">
        <v>14</v>
      </c>
      <c r="C507" s="15">
        <v>14</v>
      </c>
      <c r="D507" s="16" t="s">
        <v>27</v>
      </c>
      <c r="E507" s="14" t="s">
        <v>38</v>
      </c>
      <c r="F507" s="14" t="s">
        <v>17</v>
      </c>
      <c r="G507" s="17">
        <v>3</v>
      </c>
      <c r="H507" s="1">
        <v>11000000</v>
      </c>
      <c r="I507" s="14">
        <v>2</v>
      </c>
      <c r="J507" s="18">
        <v>1.6782407407407406E-3</v>
      </c>
      <c r="K507" s="14" t="s">
        <v>18</v>
      </c>
      <c r="L507" s="14" t="s">
        <v>29</v>
      </c>
      <c r="M507" s="14" t="s">
        <v>33</v>
      </c>
      <c r="N507" s="14" t="s">
        <v>78</v>
      </c>
      <c r="O507" s="14" t="s">
        <v>66</v>
      </c>
    </row>
    <row r="508" spans="2:15" ht="21" customHeight="1" x14ac:dyDescent="0.25">
      <c r="B508" s="22" t="s">
        <v>14</v>
      </c>
      <c r="C508" s="23">
        <v>1</v>
      </c>
      <c r="D508" s="24" t="s">
        <v>37</v>
      </c>
      <c r="E508" s="22" t="s">
        <v>32</v>
      </c>
      <c r="F508" s="22" t="s">
        <v>23</v>
      </c>
      <c r="G508" s="25">
        <v>1</v>
      </c>
      <c r="H508" s="26">
        <v>19000000</v>
      </c>
      <c r="I508" s="22">
        <v>1</v>
      </c>
      <c r="J508" s="27">
        <v>1.6782407407407406E-3</v>
      </c>
      <c r="K508" s="22" t="s">
        <v>46</v>
      </c>
      <c r="L508" s="22" t="s">
        <v>39</v>
      </c>
      <c r="M508" s="22" t="s">
        <v>30</v>
      </c>
      <c r="N508" s="22" t="s">
        <v>76</v>
      </c>
      <c r="O508" s="22" t="s">
        <v>71</v>
      </c>
    </row>
    <row r="509" spans="2:15" ht="21" customHeight="1" x14ac:dyDescent="0.25">
      <c r="B509" s="14" t="s">
        <v>14</v>
      </c>
      <c r="C509" s="15">
        <v>11</v>
      </c>
      <c r="D509" s="16" t="s">
        <v>37</v>
      </c>
      <c r="E509" s="14" t="s">
        <v>16</v>
      </c>
      <c r="F509" s="14" t="s">
        <v>23</v>
      </c>
      <c r="G509" s="17">
        <v>5</v>
      </c>
      <c r="H509" s="1">
        <v>21000000</v>
      </c>
      <c r="I509" s="14">
        <v>1</v>
      </c>
      <c r="J509" s="18">
        <v>1.6782407407407406E-3</v>
      </c>
      <c r="K509" s="14" t="s">
        <v>18</v>
      </c>
      <c r="L509" s="14" t="s">
        <v>19</v>
      </c>
      <c r="M509" s="14" t="s">
        <v>30</v>
      </c>
      <c r="N509" s="14" t="s">
        <v>78</v>
      </c>
      <c r="O509" s="14" t="s">
        <v>66</v>
      </c>
    </row>
    <row r="510" spans="2:15" ht="21" customHeight="1" x14ac:dyDescent="0.25">
      <c r="B510" s="22" t="s">
        <v>14</v>
      </c>
      <c r="C510" s="23">
        <v>15</v>
      </c>
      <c r="D510" s="24" t="s">
        <v>37</v>
      </c>
      <c r="E510" s="22" t="s">
        <v>16</v>
      </c>
      <c r="F510" s="22" t="s">
        <v>42</v>
      </c>
      <c r="G510" s="25">
        <v>2</v>
      </c>
      <c r="H510" s="26">
        <v>10000000</v>
      </c>
      <c r="I510" s="22">
        <v>4</v>
      </c>
      <c r="J510" s="27">
        <v>1.6782407407407406E-3</v>
      </c>
      <c r="K510" s="22" t="s">
        <v>18</v>
      </c>
      <c r="L510" s="22" t="s">
        <v>47</v>
      </c>
      <c r="M510" s="22" t="s">
        <v>51</v>
      </c>
      <c r="N510" s="22" t="s">
        <v>66</v>
      </c>
      <c r="O510" s="22" t="s">
        <v>67</v>
      </c>
    </row>
    <row r="511" spans="2:15" ht="21" customHeight="1" x14ac:dyDescent="0.25">
      <c r="B511" s="14" t="s">
        <v>14</v>
      </c>
      <c r="C511" s="15">
        <v>29</v>
      </c>
      <c r="D511" s="16" t="s">
        <v>37</v>
      </c>
      <c r="E511" s="14" t="s">
        <v>16</v>
      </c>
      <c r="F511" s="14" t="s">
        <v>42</v>
      </c>
      <c r="G511" s="17">
        <v>3</v>
      </c>
      <c r="H511" s="1">
        <v>15000000</v>
      </c>
      <c r="I511" s="14">
        <v>1</v>
      </c>
      <c r="J511" s="18">
        <v>1.6782407407407406E-3</v>
      </c>
      <c r="K511" s="14" t="s">
        <v>18</v>
      </c>
      <c r="L511" s="14" t="s">
        <v>39</v>
      </c>
      <c r="M511" s="14" t="s">
        <v>20</v>
      </c>
      <c r="N511" s="14" t="s">
        <v>78</v>
      </c>
      <c r="O511" s="14" t="s">
        <v>66</v>
      </c>
    </row>
    <row r="512" spans="2:15" ht="21" customHeight="1" x14ac:dyDescent="0.25">
      <c r="B512" s="22" t="s">
        <v>14</v>
      </c>
      <c r="C512" s="23">
        <v>8</v>
      </c>
      <c r="D512" s="24" t="s">
        <v>37</v>
      </c>
      <c r="E512" s="22" t="s">
        <v>32</v>
      </c>
      <c r="F512" s="22" t="s">
        <v>42</v>
      </c>
      <c r="G512" s="25">
        <v>2</v>
      </c>
      <c r="H512" s="26">
        <v>12000000</v>
      </c>
      <c r="I512" s="22">
        <v>5</v>
      </c>
      <c r="J512" s="27">
        <v>1.6782407407407406E-3</v>
      </c>
      <c r="K512" s="22" t="s">
        <v>18</v>
      </c>
      <c r="L512" s="22" t="s">
        <v>50</v>
      </c>
      <c r="M512" s="22" t="s">
        <v>25</v>
      </c>
      <c r="N512" s="22" t="s">
        <v>76</v>
      </c>
      <c r="O512" s="22" t="s">
        <v>52</v>
      </c>
    </row>
    <row r="513" spans="2:15" ht="21" customHeight="1" x14ac:dyDescent="0.25">
      <c r="B513" s="14" t="s">
        <v>14</v>
      </c>
      <c r="C513" s="15">
        <v>8</v>
      </c>
      <c r="D513" s="16" t="s">
        <v>37</v>
      </c>
      <c r="E513" s="14" t="s">
        <v>38</v>
      </c>
      <c r="F513" s="14" t="s">
        <v>17</v>
      </c>
      <c r="G513" s="17">
        <v>5</v>
      </c>
      <c r="H513" s="1">
        <v>25000000</v>
      </c>
      <c r="I513" s="14">
        <v>3</v>
      </c>
      <c r="J513" s="18">
        <v>1.6782407407407406E-3</v>
      </c>
      <c r="K513" s="14" t="s">
        <v>18</v>
      </c>
      <c r="L513" s="14" t="s">
        <v>39</v>
      </c>
      <c r="M513" s="14" t="s">
        <v>48</v>
      </c>
      <c r="N513" s="14" t="s">
        <v>76</v>
      </c>
      <c r="O513" s="14" t="s">
        <v>52</v>
      </c>
    </row>
    <row r="514" spans="2:15" ht="21" customHeight="1" x14ac:dyDescent="0.25">
      <c r="B514" s="22" t="s">
        <v>14</v>
      </c>
      <c r="C514" s="23">
        <v>10</v>
      </c>
      <c r="D514" s="24" t="s">
        <v>44</v>
      </c>
      <c r="E514" s="22" t="s">
        <v>38</v>
      </c>
      <c r="F514" s="22" t="s">
        <v>23</v>
      </c>
      <c r="G514" s="25">
        <v>1</v>
      </c>
      <c r="H514" s="26">
        <v>7000000</v>
      </c>
      <c r="I514" s="22">
        <v>6</v>
      </c>
      <c r="J514" s="27">
        <v>1.6782407407407406E-3</v>
      </c>
      <c r="K514" s="22" t="s">
        <v>18</v>
      </c>
      <c r="L514" s="22" t="s">
        <v>19</v>
      </c>
      <c r="M514" s="22" t="s">
        <v>43</v>
      </c>
      <c r="N514" s="22" t="s">
        <v>77</v>
      </c>
      <c r="O514" s="22" t="s">
        <v>65</v>
      </c>
    </row>
    <row r="515" spans="2:15" ht="21" customHeight="1" x14ac:dyDescent="0.25">
      <c r="B515" s="14" t="s">
        <v>14</v>
      </c>
      <c r="C515" s="15">
        <v>11</v>
      </c>
      <c r="D515" s="16" t="s">
        <v>44</v>
      </c>
      <c r="E515" s="14" t="s">
        <v>28</v>
      </c>
      <c r="F515" s="14" t="s">
        <v>23</v>
      </c>
      <c r="G515" s="17">
        <v>4</v>
      </c>
      <c r="H515" s="1">
        <v>20000000</v>
      </c>
      <c r="I515" s="14">
        <v>2</v>
      </c>
      <c r="J515" s="18">
        <v>1.6782407407407406E-3</v>
      </c>
      <c r="K515" s="14" t="s">
        <v>18</v>
      </c>
      <c r="L515" s="14" t="s">
        <v>47</v>
      </c>
      <c r="M515" s="14" t="s">
        <v>33</v>
      </c>
      <c r="N515" s="14" t="s">
        <v>76</v>
      </c>
      <c r="O515" s="14" t="s">
        <v>31</v>
      </c>
    </row>
    <row r="516" spans="2:15" ht="21" customHeight="1" x14ac:dyDescent="0.25">
      <c r="B516" s="22" t="s">
        <v>14</v>
      </c>
      <c r="C516" s="23">
        <v>22</v>
      </c>
      <c r="D516" s="24" t="s">
        <v>44</v>
      </c>
      <c r="E516" s="22" t="s">
        <v>73</v>
      </c>
      <c r="F516" s="22" t="s">
        <v>17</v>
      </c>
      <c r="G516" s="25">
        <v>2</v>
      </c>
      <c r="H516" s="26">
        <v>12000000</v>
      </c>
      <c r="I516" s="22">
        <v>2</v>
      </c>
      <c r="J516" s="27">
        <v>1.6782407407407406E-3</v>
      </c>
      <c r="K516" s="22" t="s">
        <v>18</v>
      </c>
      <c r="L516" s="22" t="s">
        <v>56</v>
      </c>
      <c r="M516" s="22" t="s">
        <v>33</v>
      </c>
      <c r="N516" s="22" t="s">
        <v>76</v>
      </c>
      <c r="O516" s="22" t="s">
        <v>26</v>
      </c>
    </row>
    <row r="517" spans="2:15" ht="21" customHeight="1" x14ac:dyDescent="0.25">
      <c r="B517" s="14" t="s">
        <v>14</v>
      </c>
      <c r="C517" s="15">
        <v>18</v>
      </c>
      <c r="D517" s="16" t="s">
        <v>44</v>
      </c>
      <c r="E517" s="14" t="s">
        <v>32</v>
      </c>
      <c r="F517" s="14" t="s">
        <v>68</v>
      </c>
      <c r="G517" s="17">
        <v>5</v>
      </c>
      <c r="H517" s="1">
        <v>25000000</v>
      </c>
      <c r="I517" s="14">
        <v>4</v>
      </c>
      <c r="J517" s="18">
        <v>1.6782407407407406E-3</v>
      </c>
      <c r="K517" s="14" t="s">
        <v>18</v>
      </c>
      <c r="L517" s="14" t="s">
        <v>19</v>
      </c>
      <c r="M517" s="14" t="s">
        <v>43</v>
      </c>
      <c r="N517" s="14" t="s">
        <v>77</v>
      </c>
      <c r="O517" s="14" t="s">
        <v>54</v>
      </c>
    </row>
    <row r="518" spans="2:15" ht="21" customHeight="1" x14ac:dyDescent="0.25">
      <c r="B518" s="22" t="s">
        <v>14</v>
      </c>
      <c r="C518" s="23">
        <v>15</v>
      </c>
      <c r="D518" s="24" t="s">
        <v>55</v>
      </c>
      <c r="E518" s="22" t="s">
        <v>38</v>
      </c>
      <c r="F518" s="22" t="s">
        <v>42</v>
      </c>
      <c r="G518" s="25">
        <v>4</v>
      </c>
      <c r="H518" s="26">
        <v>20000000</v>
      </c>
      <c r="I518" s="22">
        <v>3</v>
      </c>
      <c r="J518" s="27">
        <v>1.6782407407407406E-3</v>
      </c>
      <c r="K518" s="22" t="s">
        <v>61</v>
      </c>
      <c r="L518" s="22" t="s">
        <v>35</v>
      </c>
      <c r="M518" s="22" t="s">
        <v>51</v>
      </c>
      <c r="N518" s="22" t="s">
        <v>78</v>
      </c>
      <c r="O518" s="22" t="s">
        <v>41</v>
      </c>
    </row>
    <row r="519" spans="2:15" ht="21" customHeight="1" x14ac:dyDescent="0.25">
      <c r="B519" s="14" t="s">
        <v>14</v>
      </c>
      <c r="C519" s="15">
        <v>1</v>
      </c>
      <c r="D519" s="16" t="s">
        <v>59</v>
      </c>
      <c r="E519" s="14" t="s">
        <v>38</v>
      </c>
      <c r="F519" s="14" t="s">
        <v>42</v>
      </c>
      <c r="G519" s="17">
        <v>2</v>
      </c>
      <c r="H519" s="1">
        <v>38000000</v>
      </c>
      <c r="I519" s="14">
        <v>2</v>
      </c>
      <c r="J519" s="18">
        <v>1.6782407407407406E-3</v>
      </c>
      <c r="K519" s="14" t="s">
        <v>46</v>
      </c>
      <c r="L519" s="14" t="s">
        <v>24</v>
      </c>
      <c r="M519" s="14" t="s">
        <v>30</v>
      </c>
      <c r="N519" s="14" t="s">
        <v>77</v>
      </c>
      <c r="O519" s="14" t="s">
        <v>34</v>
      </c>
    </row>
    <row r="520" spans="2:15" ht="21" customHeight="1" x14ac:dyDescent="0.25">
      <c r="B520" s="22" t="s">
        <v>14</v>
      </c>
      <c r="C520" s="23">
        <v>1</v>
      </c>
      <c r="D520" s="24" t="s">
        <v>59</v>
      </c>
      <c r="E520" s="22" t="s">
        <v>32</v>
      </c>
      <c r="F520" s="22" t="s">
        <v>23</v>
      </c>
      <c r="G520" s="25">
        <v>2</v>
      </c>
      <c r="H520" s="26">
        <v>12000000</v>
      </c>
      <c r="I520" s="22">
        <v>3</v>
      </c>
      <c r="J520" s="27">
        <v>1.6782407407407406E-3</v>
      </c>
      <c r="K520" s="22" t="s">
        <v>18</v>
      </c>
      <c r="L520" s="22" t="s">
        <v>29</v>
      </c>
      <c r="M520" s="22" t="s">
        <v>48</v>
      </c>
      <c r="N520" s="22" t="s">
        <v>78</v>
      </c>
      <c r="O520" s="22" t="s">
        <v>53</v>
      </c>
    </row>
    <row r="521" spans="2:15" ht="21" customHeight="1" x14ac:dyDescent="0.25">
      <c r="B521" s="14" t="s">
        <v>14</v>
      </c>
      <c r="C521" s="15">
        <v>20</v>
      </c>
      <c r="D521" s="16" t="s">
        <v>59</v>
      </c>
      <c r="E521" s="14" t="s">
        <v>32</v>
      </c>
      <c r="F521" s="14" t="s">
        <v>45</v>
      </c>
      <c r="G521" s="17">
        <v>3</v>
      </c>
      <c r="H521" s="1">
        <v>15000000</v>
      </c>
      <c r="I521" s="14">
        <v>2</v>
      </c>
      <c r="J521" s="18">
        <v>1.6782407407407406E-3</v>
      </c>
      <c r="K521" s="14" t="s">
        <v>18</v>
      </c>
      <c r="L521" s="14" t="s">
        <v>39</v>
      </c>
      <c r="M521" s="14" t="s">
        <v>51</v>
      </c>
      <c r="N521" s="14" t="s">
        <v>78</v>
      </c>
      <c r="O521" s="14" t="s">
        <v>41</v>
      </c>
    </row>
    <row r="522" spans="2:15" ht="21" customHeight="1" x14ac:dyDescent="0.25">
      <c r="B522" s="22" t="s">
        <v>70</v>
      </c>
      <c r="C522" s="23">
        <v>12</v>
      </c>
      <c r="D522" s="24" t="s">
        <v>59</v>
      </c>
      <c r="E522" s="22" t="s">
        <v>16</v>
      </c>
      <c r="F522" s="22" t="s">
        <v>23</v>
      </c>
      <c r="G522" s="25">
        <v>0</v>
      </c>
      <c r="H522" s="26">
        <v>0</v>
      </c>
      <c r="I522" s="22">
        <v>2</v>
      </c>
      <c r="J522" s="27">
        <v>1.6782407407407406E-3</v>
      </c>
      <c r="K522" s="22"/>
      <c r="L522" s="22"/>
      <c r="M522" s="22" t="s">
        <v>43</v>
      </c>
      <c r="N522" s="22" t="s">
        <v>66</v>
      </c>
      <c r="O522" s="22" t="s">
        <v>67</v>
      </c>
    </row>
    <row r="523" spans="2:15" ht="21" customHeight="1" x14ac:dyDescent="0.25">
      <c r="B523" s="14" t="s">
        <v>70</v>
      </c>
      <c r="C523" s="15">
        <v>14</v>
      </c>
      <c r="D523" s="16" t="s">
        <v>60</v>
      </c>
      <c r="E523" s="14" t="s">
        <v>16</v>
      </c>
      <c r="F523" s="14" t="s">
        <v>42</v>
      </c>
      <c r="G523" s="17">
        <v>0</v>
      </c>
      <c r="H523" s="1">
        <v>0</v>
      </c>
      <c r="I523" s="14">
        <v>1</v>
      </c>
      <c r="J523" s="18">
        <v>1.6782407407407406E-3</v>
      </c>
      <c r="K523" s="14"/>
      <c r="L523" s="14"/>
      <c r="M523" s="14" t="s">
        <v>51</v>
      </c>
      <c r="N523" s="14" t="s">
        <v>76</v>
      </c>
      <c r="O523" s="14" t="s">
        <v>31</v>
      </c>
    </row>
    <row r="524" spans="2:15" ht="21" customHeight="1" x14ac:dyDescent="0.25">
      <c r="B524" s="22" t="s">
        <v>70</v>
      </c>
      <c r="C524" s="23">
        <v>15</v>
      </c>
      <c r="D524" s="24" t="s">
        <v>22</v>
      </c>
      <c r="E524" s="22" t="s">
        <v>16</v>
      </c>
      <c r="F524" s="22" t="s">
        <v>23</v>
      </c>
      <c r="G524" s="25">
        <v>0</v>
      </c>
      <c r="H524" s="26">
        <v>0</v>
      </c>
      <c r="I524" s="22">
        <v>2</v>
      </c>
      <c r="J524" s="27">
        <v>1.6782407407407406E-3</v>
      </c>
      <c r="K524" s="22"/>
      <c r="L524" s="22"/>
      <c r="M524" s="22" t="s">
        <v>40</v>
      </c>
      <c r="N524" s="22" t="s">
        <v>78</v>
      </c>
      <c r="O524" s="22" t="s">
        <v>62</v>
      </c>
    </row>
    <row r="525" spans="2:15" ht="21" customHeight="1" x14ac:dyDescent="0.25">
      <c r="B525" s="14" t="s">
        <v>70</v>
      </c>
      <c r="C525" s="15">
        <v>20</v>
      </c>
      <c r="D525" s="16" t="s">
        <v>27</v>
      </c>
      <c r="E525" s="14" t="s">
        <v>49</v>
      </c>
      <c r="F525" s="14" t="s">
        <v>23</v>
      </c>
      <c r="G525" s="17">
        <v>0</v>
      </c>
      <c r="H525" s="1">
        <v>0</v>
      </c>
      <c r="I525" s="14">
        <v>1</v>
      </c>
      <c r="J525" s="18">
        <v>1.6782407407407406E-3</v>
      </c>
      <c r="K525" s="14"/>
      <c r="L525" s="14"/>
      <c r="M525" s="14" t="s">
        <v>25</v>
      </c>
      <c r="N525" s="14" t="s">
        <v>77</v>
      </c>
      <c r="O525" s="14" t="s">
        <v>54</v>
      </c>
    </row>
    <row r="526" spans="2:15" ht="21" customHeight="1" x14ac:dyDescent="0.25">
      <c r="B526" s="22" t="s">
        <v>70</v>
      </c>
      <c r="C526" s="23">
        <v>2</v>
      </c>
      <c r="D526" s="24" t="s">
        <v>37</v>
      </c>
      <c r="E526" s="22" t="s">
        <v>16</v>
      </c>
      <c r="F526" s="22" t="s">
        <v>23</v>
      </c>
      <c r="G526" s="25">
        <v>0</v>
      </c>
      <c r="H526" s="26">
        <v>0</v>
      </c>
      <c r="I526" s="22">
        <v>2</v>
      </c>
      <c r="J526" s="27">
        <v>1.6782407407407406E-3</v>
      </c>
      <c r="K526" s="22"/>
      <c r="L526" s="22"/>
      <c r="M526" s="22" t="s">
        <v>30</v>
      </c>
      <c r="N526" s="22" t="s">
        <v>76</v>
      </c>
      <c r="O526" s="22" t="s">
        <v>75</v>
      </c>
    </row>
    <row r="527" spans="2:15" ht="21" customHeight="1" x14ac:dyDescent="0.25">
      <c r="B527" s="14" t="s">
        <v>70</v>
      </c>
      <c r="C527" s="15">
        <v>21</v>
      </c>
      <c r="D527" s="16" t="s">
        <v>37</v>
      </c>
      <c r="E527" s="14" t="s">
        <v>32</v>
      </c>
      <c r="F527" s="14" t="s">
        <v>42</v>
      </c>
      <c r="G527" s="17">
        <v>0</v>
      </c>
      <c r="H527" s="1">
        <v>0</v>
      </c>
      <c r="I527" s="14">
        <v>3</v>
      </c>
      <c r="J527" s="18">
        <v>1.6782407407407406E-3</v>
      </c>
      <c r="K527" s="14"/>
      <c r="L527" s="14"/>
      <c r="M527" s="14" t="s">
        <v>30</v>
      </c>
      <c r="N527" s="14" t="s">
        <v>78</v>
      </c>
      <c r="O527" s="14" t="s">
        <v>62</v>
      </c>
    </row>
    <row r="528" spans="2:15" ht="21" customHeight="1" x14ac:dyDescent="0.25">
      <c r="B528" s="22" t="s">
        <v>70</v>
      </c>
      <c r="C528" s="23">
        <v>23</v>
      </c>
      <c r="D528" s="24" t="s">
        <v>37</v>
      </c>
      <c r="E528" s="22" t="s">
        <v>49</v>
      </c>
      <c r="F528" s="22" t="s">
        <v>42</v>
      </c>
      <c r="G528" s="25">
        <v>0</v>
      </c>
      <c r="H528" s="26">
        <v>0</v>
      </c>
      <c r="I528" s="22">
        <v>3</v>
      </c>
      <c r="J528" s="27">
        <v>1.6782407407407406E-3</v>
      </c>
      <c r="K528" s="22"/>
      <c r="L528" s="22"/>
      <c r="M528" s="22" t="s">
        <v>48</v>
      </c>
      <c r="N528" s="22" t="s">
        <v>66</v>
      </c>
      <c r="O528" s="22" t="s">
        <v>67</v>
      </c>
    </row>
    <row r="529" spans="2:15" ht="21" customHeight="1" x14ac:dyDescent="0.25">
      <c r="B529" s="14" t="s">
        <v>70</v>
      </c>
      <c r="C529" s="15">
        <v>14</v>
      </c>
      <c r="D529" s="16" t="s">
        <v>44</v>
      </c>
      <c r="E529" s="14" t="s">
        <v>16</v>
      </c>
      <c r="F529" s="14" t="s">
        <v>42</v>
      </c>
      <c r="G529" s="17">
        <v>0</v>
      </c>
      <c r="H529" s="1">
        <v>0</v>
      </c>
      <c r="I529" s="14">
        <v>2</v>
      </c>
      <c r="J529" s="18">
        <v>1.6782407407407406E-3</v>
      </c>
      <c r="K529" s="14"/>
      <c r="L529" s="14"/>
      <c r="M529" s="14" t="s">
        <v>43</v>
      </c>
      <c r="N529" s="14" t="s">
        <v>76</v>
      </c>
      <c r="O529" s="14" t="s">
        <v>52</v>
      </c>
    </row>
    <row r="530" spans="2:15" ht="21" customHeight="1" x14ac:dyDescent="0.25">
      <c r="B530" s="22" t="s">
        <v>70</v>
      </c>
      <c r="C530" s="23">
        <v>16</v>
      </c>
      <c r="D530" s="24" t="s">
        <v>44</v>
      </c>
      <c r="E530" s="22" t="s">
        <v>38</v>
      </c>
      <c r="F530" s="22" t="s">
        <v>42</v>
      </c>
      <c r="G530" s="25">
        <v>0</v>
      </c>
      <c r="H530" s="26">
        <v>0</v>
      </c>
      <c r="I530" s="22">
        <v>3</v>
      </c>
      <c r="J530" s="27">
        <v>1.6782407407407406E-3</v>
      </c>
      <c r="K530" s="22"/>
      <c r="L530" s="22"/>
      <c r="M530" s="22" t="s">
        <v>43</v>
      </c>
      <c r="N530" s="22" t="s">
        <v>77</v>
      </c>
      <c r="O530" s="22" t="s">
        <v>65</v>
      </c>
    </row>
    <row r="531" spans="2:15" ht="21" customHeight="1" x14ac:dyDescent="0.25">
      <c r="B531" s="14" t="s">
        <v>70</v>
      </c>
      <c r="C531" s="15">
        <v>12</v>
      </c>
      <c r="D531" s="16" t="s">
        <v>59</v>
      </c>
      <c r="E531" s="14" t="s">
        <v>16</v>
      </c>
      <c r="F531" s="14" t="s">
        <v>23</v>
      </c>
      <c r="G531" s="17">
        <v>0</v>
      </c>
      <c r="H531" s="1">
        <v>0</v>
      </c>
      <c r="I531" s="14">
        <v>2</v>
      </c>
      <c r="J531" s="18">
        <v>1.6782407407407406E-3</v>
      </c>
      <c r="K531" s="14"/>
      <c r="L531" s="14"/>
      <c r="M531" s="14" t="s">
        <v>43</v>
      </c>
      <c r="N531" s="14" t="s">
        <v>66</v>
      </c>
      <c r="O531" s="14" t="s">
        <v>67</v>
      </c>
    </row>
    <row r="532" spans="2:15" ht="21" customHeight="1" x14ac:dyDescent="0.25">
      <c r="B532" s="22" t="s">
        <v>70</v>
      </c>
      <c r="C532" s="23">
        <v>14</v>
      </c>
      <c r="D532" s="24" t="s">
        <v>60</v>
      </c>
      <c r="E532" s="22" t="s">
        <v>16</v>
      </c>
      <c r="F532" s="22" t="s">
        <v>42</v>
      </c>
      <c r="G532" s="25">
        <v>0</v>
      </c>
      <c r="H532" s="26">
        <v>0</v>
      </c>
      <c r="I532" s="22">
        <v>1</v>
      </c>
      <c r="J532" s="27">
        <v>1.6782407407407406E-3</v>
      </c>
      <c r="K532" s="22"/>
      <c r="L532" s="22"/>
      <c r="M532" s="22" t="s">
        <v>51</v>
      </c>
      <c r="N532" s="22" t="s">
        <v>76</v>
      </c>
      <c r="O532" s="22" t="s">
        <v>31</v>
      </c>
    </row>
    <row r="533" spans="2:15" ht="21" customHeight="1" x14ac:dyDescent="0.25">
      <c r="B533" s="14" t="s">
        <v>14</v>
      </c>
      <c r="C533" s="15">
        <v>11</v>
      </c>
      <c r="D533" s="16" t="s">
        <v>55</v>
      </c>
      <c r="E533" s="14" t="s">
        <v>38</v>
      </c>
      <c r="F533" s="14" t="s">
        <v>42</v>
      </c>
      <c r="G533" s="17">
        <v>5</v>
      </c>
      <c r="H533" s="1">
        <v>20000000</v>
      </c>
      <c r="I533" s="14">
        <v>1</v>
      </c>
      <c r="J533" s="18">
        <v>1.736111111111111E-3</v>
      </c>
      <c r="K533" s="14" t="s">
        <v>18</v>
      </c>
      <c r="L533" s="14" t="s">
        <v>29</v>
      </c>
      <c r="M533" s="14" t="s">
        <v>48</v>
      </c>
      <c r="N533" s="14" t="s">
        <v>77</v>
      </c>
      <c r="O533" s="14" t="s">
        <v>54</v>
      </c>
    </row>
    <row r="534" spans="2:15" ht="21" customHeight="1" x14ac:dyDescent="0.25">
      <c r="B534" s="22" t="s">
        <v>14</v>
      </c>
      <c r="C534" s="23">
        <v>14</v>
      </c>
      <c r="D534" s="24" t="s">
        <v>57</v>
      </c>
      <c r="E534" s="22" t="s">
        <v>49</v>
      </c>
      <c r="F534" s="22" t="s">
        <v>42</v>
      </c>
      <c r="G534" s="25">
        <v>2</v>
      </c>
      <c r="H534" s="26">
        <v>10000000</v>
      </c>
      <c r="I534" s="22">
        <v>7</v>
      </c>
      <c r="J534" s="27">
        <v>1.736111111111111E-3</v>
      </c>
      <c r="K534" s="22" t="s">
        <v>18</v>
      </c>
      <c r="L534" s="22" t="s">
        <v>29</v>
      </c>
      <c r="M534" s="22" t="s">
        <v>43</v>
      </c>
      <c r="N534" s="22" t="s">
        <v>78</v>
      </c>
      <c r="O534" s="22" t="s">
        <v>53</v>
      </c>
    </row>
    <row r="535" spans="2:15" ht="21" customHeight="1" x14ac:dyDescent="0.25">
      <c r="B535" s="14" t="s">
        <v>14</v>
      </c>
      <c r="C535" s="15">
        <v>10</v>
      </c>
      <c r="D535" s="16" t="s">
        <v>72</v>
      </c>
      <c r="E535" s="14" t="s">
        <v>32</v>
      </c>
      <c r="F535" s="14" t="s">
        <v>23</v>
      </c>
      <c r="G535" s="17">
        <v>1</v>
      </c>
      <c r="H535" s="1">
        <v>7000000</v>
      </c>
      <c r="I535" s="14">
        <v>1</v>
      </c>
      <c r="J535" s="18">
        <v>1.736111111111111E-3</v>
      </c>
      <c r="K535" s="14" t="s">
        <v>18</v>
      </c>
      <c r="L535" s="14" t="s">
        <v>47</v>
      </c>
      <c r="M535" s="14" t="s">
        <v>30</v>
      </c>
      <c r="N535" s="14" t="s">
        <v>78</v>
      </c>
      <c r="O535" s="14" t="s">
        <v>53</v>
      </c>
    </row>
    <row r="536" spans="2:15" ht="21" customHeight="1" x14ac:dyDescent="0.25">
      <c r="B536" s="22" t="s">
        <v>14</v>
      </c>
      <c r="C536" s="23">
        <v>12</v>
      </c>
      <c r="D536" s="24" t="s">
        <v>72</v>
      </c>
      <c r="E536" s="22" t="s">
        <v>28</v>
      </c>
      <c r="F536" s="22" t="s">
        <v>23</v>
      </c>
      <c r="G536" s="25">
        <v>5</v>
      </c>
      <c r="H536" s="26">
        <v>25000000</v>
      </c>
      <c r="I536" s="22">
        <v>2</v>
      </c>
      <c r="J536" s="27">
        <v>1.736111111111111E-3</v>
      </c>
      <c r="K536" s="22" t="s">
        <v>18</v>
      </c>
      <c r="L536" s="22" t="s">
        <v>19</v>
      </c>
      <c r="M536" s="22" t="s">
        <v>20</v>
      </c>
      <c r="N536" s="22" t="s">
        <v>77</v>
      </c>
      <c r="O536" s="22" t="s">
        <v>65</v>
      </c>
    </row>
    <row r="537" spans="2:15" ht="21" customHeight="1" x14ac:dyDescent="0.25">
      <c r="B537" s="14" t="s">
        <v>14</v>
      </c>
      <c r="C537" s="15">
        <v>22</v>
      </c>
      <c r="D537" s="16" t="s">
        <v>27</v>
      </c>
      <c r="E537" s="14" t="s">
        <v>32</v>
      </c>
      <c r="F537" s="14" t="s">
        <v>42</v>
      </c>
      <c r="G537" s="17">
        <v>1</v>
      </c>
      <c r="H537" s="1">
        <v>19000000</v>
      </c>
      <c r="I537" s="14">
        <v>2</v>
      </c>
      <c r="J537" s="18">
        <v>1.736111111111111E-3</v>
      </c>
      <c r="K537" s="14" t="s">
        <v>46</v>
      </c>
      <c r="L537" s="14" t="s">
        <v>39</v>
      </c>
      <c r="M537" s="14" t="s">
        <v>51</v>
      </c>
      <c r="N537" s="14" t="s">
        <v>66</v>
      </c>
      <c r="O537" s="14" t="s">
        <v>67</v>
      </c>
    </row>
    <row r="538" spans="2:15" ht="21" customHeight="1" x14ac:dyDescent="0.25">
      <c r="B538" s="22" t="s">
        <v>14</v>
      </c>
      <c r="C538" s="23">
        <v>27</v>
      </c>
      <c r="D538" s="24" t="s">
        <v>27</v>
      </c>
      <c r="E538" s="22" t="s">
        <v>16</v>
      </c>
      <c r="F538" s="22" t="s">
        <v>42</v>
      </c>
      <c r="G538" s="25">
        <v>5</v>
      </c>
      <c r="H538" s="26">
        <v>21000000</v>
      </c>
      <c r="I538" s="22">
        <v>3</v>
      </c>
      <c r="J538" s="27">
        <v>1.736111111111111E-3</v>
      </c>
      <c r="K538" s="22" t="s">
        <v>18</v>
      </c>
      <c r="L538" s="22" t="s">
        <v>39</v>
      </c>
      <c r="M538" s="22" t="s">
        <v>43</v>
      </c>
      <c r="N538" s="22" t="s">
        <v>76</v>
      </c>
      <c r="O538" s="22" t="s">
        <v>52</v>
      </c>
    </row>
    <row r="539" spans="2:15" ht="21" customHeight="1" x14ac:dyDescent="0.25">
      <c r="B539" s="14" t="s">
        <v>14</v>
      </c>
      <c r="C539" s="15">
        <v>21</v>
      </c>
      <c r="D539" s="16" t="s">
        <v>37</v>
      </c>
      <c r="E539" s="14" t="s">
        <v>38</v>
      </c>
      <c r="F539" s="14" t="s">
        <v>17</v>
      </c>
      <c r="G539" s="17">
        <v>2</v>
      </c>
      <c r="H539" s="1">
        <v>38000000</v>
      </c>
      <c r="I539" s="14">
        <v>3</v>
      </c>
      <c r="J539" s="18">
        <v>1.736111111111111E-3</v>
      </c>
      <c r="K539" s="14" t="s">
        <v>46</v>
      </c>
      <c r="L539" s="14" t="s">
        <v>35</v>
      </c>
      <c r="M539" s="14" t="s">
        <v>30</v>
      </c>
      <c r="N539" s="14" t="s">
        <v>77</v>
      </c>
      <c r="O539" s="14" t="s">
        <v>54</v>
      </c>
    </row>
    <row r="540" spans="2:15" ht="21" customHeight="1" x14ac:dyDescent="0.25">
      <c r="B540" s="22" t="s">
        <v>14</v>
      </c>
      <c r="C540" s="23">
        <v>24</v>
      </c>
      <c r="D540" s="24" t="s">
        <v>37</v>
      </c>
      <c r="E540" s="22" t="s">
        <v>16</v>
      </c>
      <c r="F540" s="22" t="s">
        <v>23</v>
      </c>
      <c r="G540" s="25">
        <v>4</v>
      </c>
      <c r="H540" s="26">
        <v>20000000</v>
      </c>
      <c r="I540" s="22">
        <v>2</v>
      </c>
      <c r="J540" s="27">
        <v>1.736111111111111E-3</v>
      </c>
      <c r="K540" s="22" t="s">
        <v>61</v>
      </c>
      <c r="L540" s="22" t="s">
        <v>47</v>
      </c>
      <c r="M540" s="22" t="s">
        <v>30</v>
      </c>
      <c r="N540" s="22" t="s">
        <v>77</v>
      </c>
      <c r="O540" s="22" t="s">
        <v>54</v>
      </c>
    </row>
    <row r="541" spans="2:15" ht="21" customHeight="1" x14ac:dyDescent="0.25">
      <c r="B541" s="14" t="s">
        <v>14</v>
      </c>
      <c r="C541" s="15">
        <v>5</v>
      </c>
      <c r="D541" s="16" t="s">
        <v>37</v>
      </c>
      <c r="E541" s="14" t="s">
        <v>16</v>
      </c>
      <c r="F541" s="14" t="s">
        <v>17</v>
      </c>
      <c r="G541" s="17">
        <v>4</v>
      </c>
      <c r="H541" s="1">
        <v>11000000</v>
      </c>
      <c r="I541" s="14">
        <v>4</v>
      </c>
      <c r="J541" s="18">
        <v>1.736111111111111E-3</v>
      </c>
      <c r="K541" s="14" t="s">
        <v>61</v>
      </c>
      <c r="L541" s="14" t="s">
        <v>19</v>
      </c>
      <c r="M541" s="14" t="s">
        <v>40</v>
      </c>
      <c r="N541" s="14" t="s">
        <v>76</v>
      </c>
      <c r="O541" s="14" t="s">
        <v>26</v>
      </c>
    </row>
    <row r="542" spans="2:15" ht="21" customHeight="1" x14ac:dyDescent="0.25">
      <c r="B542" s="22" t="s">
        <v>14</v>
      </c>
      <c r="C542" s="23">
        <v>1</v>
      </c>
      <c r="D542" s="24" t="s">
        <v>37</v>
      </c>
      <c r="E542" s="22" t="s">
        <v>32</v>
      </c>
      <c r="F542" s="22" t="s">
        <v>23</v>
      </c>
      <c r="G542" s="25">
        <v>2</v>
      </c>
      <c r="H542" s="26">
        <v>12000000</v>
      </c>
      <c r="I542" s="22">
        <v>1</v>
      </c>
      <c r="J542" s="27">
        <v>1.736111111111111E-3</v>
      </c>
      <c r="K542" s="22" t="s">
        <v>18</v>
      </c>
      <c r="L542" s="22" t="s">
        <v>29</v>
      </c>
      <c r="M542" s="22" t="s">
        <v>30</v>
      </c>
      <c r="N542" s="22" t="s">
        <v>76</v>
      </c>
      <c r="O542" s="22" t="s">
        <v>31</v>
      </c>
    </row>
    <row r="543" spans="2:15" ht="21" customHeight="1" x14ac:dyDescent="0.25">
      <c r="B543" s="14" t="s">
        <v>14</v>
      </c>
      <c r="C543" s="15">
        <v>8</v>
      </c>
      <c r="D543" s="16" t="s">
        <v>37</v>
      </c>
      <c r="E543" s="14" t="s">
        <v>38</v>
      </c>
      <c r="F543" s="14" t="s">
        <v>42</v>
      </c>
      <c r="G543" s="17">
        <v>3</v>
      </c>
      <c r="H543" s="1">
        <v>15000000</v>
      </c>
      <c r="I543" s="14">
        <v>1</v>
      </c>
      <c r="J543" s="18">
        <v>1.736111111111111E-3</v>
      </c>
      <c r="K543" s="14" t="s">
        <v>18</v>
      </c>
      <c r="L543" s="14" t="s">
        <v>39</v>
      </c>
      <c r="M543" s="14" t="s">
        <v>33</v>
      </c>
      <c r="N543" s="14" t="s">
        <v>76</v>
      </c>
      <c r="O543" s="14" t="s">
        <v>26</v>
      </c>
    </row>
    <row r="544" spans="2:15" ht="21" customHeight="1" x14ac:dyDescent="0.25">
      <c r="B544" s="22" t="s">
        <v>14</v>
      </c>
      <c r="C544" s="23">
        <v>28</v>
      </c>
      <c r="D544" s="24" t="s">
        <v>37</v>
      </c>
      <c r="E544" s="22" t="s">
        <v>32</v>
      </c>
      <c r="F544" s="22" t="s">
        <v>42</v>
      </c>
      <c r="G544" s="25">
        <v>3</v>
      </c>
      <c r="H544" s="26">
        <v>15000000</v>
      </c>
      <c r="I544" s="22">
        <v>2</v>
      </c>
      <c r="J544" s="27">
        <v>1.736111111111111E-3</v>
      </c>
      <c r="K544" s="22" t="s">
        <v>18</v>
      </c>
      <c r="L544" s="22" t="s">
        <v>50</v>
      </c>
      <c r="M544" s="22" t="s">
        <v>33</v>
      </c>
      <c r="N544" s="22" t="s">
        <v>78</v>
      </c>
      <c r="O544" s="22" t="s">
        <v>53</v>
      </c>
    </row>
    <row r="545" spans="2:15" ht="21" customHeight="1" x14ac:dyDescent="0.25">
      <c r="B545" s="14" t="s">
        <v>14</v>
      </c>
      <c r="C545" s="15">
        <v>7</v>
      </c>
      <c r="D545" s="16" t="s">
        <v>37</v>
      </c>
      <c r="E545" s="14" t="s">
        <v>38</v>
      </c>
      <c r="F545" s="14" t="s">
        <v>68</v>
      </c>
      <c r="G545" s="17">
        <v>2</v>
      </c>
      <c r="H545" s="1">
        <v>12000000</v>
      </c>
      <c r="I545" s="14">
        <v>1</v>
      </c>
      <c r="J545" s="18">
        <v>1.736111111111111E-3</v>
      </c>
      <c r="K545" s="14" t="s">
        <v>18</v>
      </c>
      <c r="L545" s="14" t="s">
        <v>35</v>
      </c>
      <c r="M545" s="14" t="s">
        <v>48</v>
      </c>
      <c r="N545" s="14" t="s">
        <v>76</v>
      </c>
      <c r="O545" s="14" t="s">
        <v>31</v>
      </c>
    </row>
    <row r="546" spans="2:15" ht="21" customHeight="1" x14ac:dyDescent="0.25">
      <c r="B546" s="22" t="s">
        <v>14</v>
      </c>
      <c r="C546" s="23">
        <v>30</v>
      </c>
      <c r="D546" s="24" t="s">
        <v>44</v>
      </c>
      <c r="E546" s="22" t="s">
        <v>32</v>
      </c>
      <c r="F546" s="22" t="s">
        <v>17</v>
      </c>
      <c r="G546" s="25">
        <v>3</v>
      </c>
      <c r="H546" s="26">
        <v>15000000</v>
      </c>
      <c r="I546" s="22">
        <v>1</v>
      </c>
      <c r="J546" s="27">
        <v>1.736111111111111E-3</v>
      </c>
      <c r="K546" s="22" t="s">
        <v>18</v>
      </c>
      <c r="L546" s="22" t="s">
        <v>29</v>
      </c>
      <c r="M546" s="22" t="s">
        <v>43</v>
      </c>
      <c r="N546" s="22" t="s">
        <v>77</v>
      </c>
      <c r="O546" s="22" t="s">
        <v>54</v>
      </c>
    </row>
    <row r="547" spans="2:15" ht="21" customHeight="1" x14ac:dyDescent="0.25">
      <c r="B547" s="14" t="s">
        <v>14</v>
      </c>
      <c r="C547" s="15">
        <v>1</v>
      </c>
      <c r="D547" s="16" t="s">
        <v>44</v>
      </c>
      <c r="E547" s="14" t="s">
        <v>28</v>
      </c>
      <c r="F547" s="14" t="s">
        <v>42</v>
      </c>
      <c r="G547" s="17">
        <v>4</v>
      </c>
      <c r="H547" s="1">
        <v>20000000</v>
      </c>
      <c r="I547" s="14">
        <v>3</v>
      </c>
      <c r="J547" s="18">
        <v>1.736111111111111E-3</v>
      </c>
      <c r="K547" s="14" t="s">
        <v>18</v>
      </c>
      <c r="L547" s="14" t="s">
        <v>56</v>
      </c>
      <c r="M547" s="14" t="s">
        <v>25</v>
      </c>
      <c r="N547" s="14" t="s">
        <v>66</v>
      </c>
      <c r="O547" s="14" t="s">
        <v>36</v>
      </c>
    </row>
    <row r="548" spans="2:15" ht="21" customHeight="1" x14ac:dyDescent="0.25">
      <c r="B548" s="22" t="s">
        <v>14</v>
      </c>
      <c r="C548" s="23">
        <v>5</v>
      </c>
      <c r="D548" s="24" t="s">
        <v>44</v>
      </c>
      <c r="E548" s="22" t="s">
        <v>38</v>
      </c>
      <c r="F548" s="22" t="s">
        <v>17</v>
      </c>
      <c r="G548" s="25">
        <v>2</v>
      </c>
      <c r="H548" s="26">
        <v>12000000</v>
      </c>
      <c r="I548" s="22">
        <v>3</v>
      </c>
      <c r="J548" s="27">
        <v>1.736111111111111E-3</v>
      </c>
      <c r="K548" s="22" t="s">
        <v>18</v>
      </c>
      <c r="L548" s="22" t="s">
        <v>19</v>
      </c>
      <c r="M548" s="22" t="s">
        <v>51</v>
      </c>
      <c r="N548" s="22" t="s">
        <v>78</v>
      </c>
      <c r="O548" s="22" t="s">
        <v>53</v>
      </c>
    </row>
    <row r="549" spans="2:15" ht="21" customHeight="1" x14ac:dyDescent="0.25">
      <c r="B549" s="14" t="s">
        <v>14</v>
      </c>
      <c r="C549" s="15">
        <v>1</v>
      </c>
      <c r="D549" s="16" t="s">
        <v>69</v>
      </c>
      <c r="E549" s="14" t="s">
        <v>32</v>
      </c>
      <c r="F549" s="14" t="s">
        <v>23</v>
      </c>
      <c r="G549" s="17">
        <v>2</v>
      </c>
      <c r="H549" s="1">
        <v>12000000</v>
      </c>
      <c r="I549" s="14">
        <v>4</v>
      </c>
      <c r="J549" s="18">
        <v>1.736111111111111E-3</v>
      </c>
      <c r="K549" s="14" t="s">
        <v>18</v>
      </c>
      <c r="L549" s="14" t="s">
        <v>19</v>
      </c>
      <c r="M549" s="14" t="s">
        <v>20</v>
      </c>
      <c r="N549" s="14" t="s">
        <v>66</v>
      </c>
      <c r="O549" s="14" t="s">
        <v>67</v>
      </c>
    </row>
    <row r="550" spans="2:15" ht="21" customHeight="1" x14ac:dyDescent="0.25">
      <c r="B550" s="22" t="s">
        <v>14</v>
      </c>
      <c r="C550" s="23">
        <v>2</v>
      </c>
      <c r="D550" s="24" t="s">
        <v>69</v>
      </c>
      <c r="E550" s="22" t="s">
        <v>16</v>
      </c>
      <c r="F550" s="22" t="s">
        <v>42</v>
      </c>
      <c r="G550" s="25">
        <v>2</v>
      </c>
      <c r="H550" s="26">
        <v>12000000</v>
      </c>
      <c r="I550" s="22">
        <v>1</v>
      </c>
      <c r="J550" s="27">
        <v>1.736111111111111E-3</v>
      </c>
      <c r="K550" s="22" t="s">
        <v>18</v>
      </c>
      <c r="L550" s="22" t="s">
        <v>64</v>
      </c>
      <c r="M550" s="22" t="s">
        <v>51</v>
      </c>
      <c r="N550" s="22" t="s">
        <v>66</v>
      </c>
      <c r="O550" s="22" t="s">
        <v>67</v>
      </c>
    </row>
    <row r="551" spans="2:15" ht="21" customHeight="1" x14ac:dyDescent="0.25">
      <c r="B551" s="14" t="s">
        <v>14</v>
      </c>
      <c r="C551" s="15">
        <v>11</v>
      </c>
      <c r="D551" s="16" t="s">
        <v>55</v>
      </c>
      <c r="E551" s="14" t="s">
        <v>38</v>
      </c>
      <c r="F551" s="14" t="s">
        <v>42</v>
      </c>
      <c r="G551" s="17">
        <v>5</v>
      </c>
      <c r="H551" s="1">
        <v>20000000</v>
      </c>
      <c r="I551" s="14">
        <v>1</v>
      </c>
      <c r="J551" s="18">
        <v>1.736111111111111E-3</v>
      </c>
      <c r="K551" s="14" t="s">
        <v>18</v>
      </c>
      <c r="L551" s="14" t="s">
        <v>29</v>
      </c>
      <c r="M551" s="14" t="s">
        <v>48</v>
      </c>
      <c r="N551" s="14" t="s">
        <v>77</v>
      </c>
      <c r="O551" s="14" t="s">
        <v>54</v>
      </c>
    </row>
    <row r="552" spans="2:15" ht="21" customHeight="1" x14ac:dyDescent="0.25">
      <c r="B552" s="22" t="s">
        <v>14</v>
      </c>
      <c r="C552" s="23">
        <v>14</v>
      </c>
      <c r="D552" s="24" t="s">
        <v>57</v>
      </c>
      <c r="E552" s="22" t="s">
        <v>49</v>
      </c>
      <c r="F552" s="22" t="s">
        <v>42</v>
      </c>
      <c r="G552" s="25">
        <v>2</v>
      </c>
      <c r="H552" s="26">
        <v>10000000</v>
      </c>
      <c r="I552" s="22">
        <v>7</v>
      </c>
      <c r="J552" s="27">
        <v>1.736111111111111E-3</v>
      </c>
      <c r="K552" s="22" t="s">
        <v>18</v>
      </c>
      <c r="L552" s="22" t="s">
        <v>29</v>
      </c>
      <c r="M552" s="22" t="s">
        <v>43</v>
      </c>
      <c r="N552" s="22" t="s">
        <v>78</v>
      </c>
      <c r="O552" s="22" t="s">
        <v>53</v>
      </c>
    </row>
    <row r="553" spans="2:15" ht="21" customHeight="1" x14ac:dyDescent="0.25">
      <c r="B553" s="14" t="s">
        <v>14</v>
      </c>
      <c r="C553" s="15">
        <v>10</v>
      </c>
      <c r="D553" s="16" t="s">
        <v>72</v>
      </c>
      <c r="E553" s="14" t="s">
        <v>32</v>
      </c>
      <c r="F553" s="14" t="s">
        <v>23</v>
      </c>
      <c r="G553" s="17">
        <v>1</v>
      </c>
      <c r="H553" s="1">
        <v>7000000</v>
      </c>
      <c r="I553" s="14">
        <v>1</v>
      </c>
      <c r="J553" s="18">
        <v>1.736111111111111E-3</v>
      </c>
      <c r="K553" s="14" t="s">
        <v>18</v>
      </c>
      <c r="L553" s="14" t="s">
        <v>47</v>
      </c>
      <c r="M553" s="14" t="s">
        <v>30</v>
      </c>
      <c r="N553" s="14" t="s">
        <v>78</v>
      </c>
      <c r="O553" s="14" t="s">
        <v>53</v>
      </c>
    </row>
    <row r="554" spans="2:15" ht="21" customHeight="1" x14ac:dyDescent="0.25">
      <c r="B554" s="22" t="s">
        <v>14</v>
      </c>
      <c r="C554" s="23">
        <v>12</v>
      </c>
      <c r="D554" s="24" t="s">
        <v>72</v>
      </c>
      <c r="E554" s="22" t="s">
        <v>28</v>
      </c>
      <c r="F554" s="22" t="s">
        <v>23</v>
      </c>
      <c r="G554" s="25">
        <v>5</v>
      </c>
      <c r="H554" s="26">
        <v>25000000</v>
      </c>
      <c r="I554" s="22">
        <v>2</v>
      </c>
      <c r="J554" s="27">
        <v>1.736111111111111E-3</v>
      </c>
      <c r="K554" s="22" t="s">
        <v>18</v>
      </c>
      <c r="L554" s="22" t="s">
        <v>19</v>
      </c>
      <c r="M554" s="22" t="s">
        <v>20</v>
      </c>
      <c r="N554" s="22" t="s">
        <v>77</v>
      </c>
      <c r="O554" s="22" t="s">
        <v>65</v>
      </c>
    </row>
    <row r="555" spans="2:15" ht="21" customHeight="1" x14ac:dyDescent="0.25">
      <c r="B555" s="14" t="s">
        <v>70</v>
      </c>
      <c r="C555" s="15">
        <v>11</v>
      </c>
      <c r="D555" s="16" t="s">
        <v>59</v>
      </c>
      <c r="E555" s="14" t="s">
        <v>16</v>
      </c>
      <c r="F555" s="14" t="s">
        <v>23</v>
      </c>
      <c r="G555" s="17">
        <v>0</v>
      </c>
      <c r="H555" s="1">
        <v>0</v>
      </c>
      <c r="I555" s="14">
        <v>2</v>
      </c>
      <c r="J555" s="18">
        <v>1.736111111111111E-3</v>
      </c>
      <c r="K555" s="14"/>
      <c r="L555" s="14"/>
      <c r="M555" s="14" t="s">
        <v>48</v>
      </c>
      <c r="N555" s="14" t="s">
        <v>66</v>
      </c>
      <c r="O555" s="14" t="s">
        <v>67</v>
      </c>
    </row>
    <row r="556" spans="2:15" ht="21" customHeight="1" x14ac:dyDescent="0.25">
      <c r="B556" s="22" t="s">
        <v>70</v>
      </c>
      <c r="C556" s="23">
        <v>27</v>
      </c>
      <c r="D556" s="24" t="s">
        <v>59</v>
      </c>
      <c r="E556" s="22" t="s">
        <v>38</v>
      </c>
      <c r="F556" s="22" t="s">
        <v>42</v>
      </c>
      <c r="G556" s="25">
        <v>0</v>
      </c>
      <c r="H556" s="26">
        <v>0</v>
      </c>
      <c r="I556" s="22">
        <v>3</v>
      </c>
      <c r="J556" s="27">
        <v>1.736111111111111E-3</v>
      </c>
      <c r="K556" s="22"/>
      <c r="L556" s="22"/>
      <c r="M556" s="22" t="s">
        <v>30</v>
      </c>
      <c r="N556" s="22" t="s">
        <v>78</v>
      </c>
      <c r="O556" s="22" t="s">
        <v>41</v>
      </c>
    </row>
    <row r="557" spans="2:15" ht="21" customHeight="1" x14ac:dyDescent="0.25">
      <c r="B557" s="14" t="s">
        <v>70</v>
      </c>
      <c r="C557" s="15">
        <v>20</v>
      </c>
      <c r="D557" s="16" t="s">
        <v>27</v>
      </c>
      <c r="E557" s="14" t="s">
        <v>16</v>
      </c>
      <c r="F557" s="14" t="s">
        <v>23</v>
      </c>
      <c r="G557" s="17">
        <v>0</v>
      </c>
      <c r="H557" s="1">
        <v>0</v>
      </c>
      <c r="I557" s="14">
        <v>2</v>
      </c>
      <c r="J557" s="18">
        <v>1.736111111111111E-3</v>
      </c>
      <c r="K557" s="14"/>
      <c r="L557" s="14"/>
      <c r="M557" s="14" t="s">
        <v>43</v>
      </c>
      <c r="N557" s="14" t="s">
        <v>76</v>
      </c>
      <c r="O557" s="14" t="s">
        <v>26</v>
      </c>
    </row>
    <row r="558" spans="2:15" ht="21" customHeight="1" x14ac:dyDescent="0.25">
      <c r="B558" s="22" t="s">
        <v>70</v>
      </c>
      <c r="C558" s="23">
        <v>1</v>
      </c>
      <c r="D558" s="24" t="s">
        <v>37</v>
      </c>
      <c r="E558" s="22" t="s">
        <v>32</v>
      </c>
      <c r="F558" s="22" t="s">
        <v>23</v>
      </c>
      <c r="G558" s="25">
        <v>0</v>
      </c>
      <c r="H558" s="26">
        <v>0</v>
      </c>
      <c r="I558" s="22">
        <v>4</v>
      </c>
      <c r="J558" s="27">
        <v>1.736111111111111E-3</v>
      </c>
      <c r="K558" s="22"/>
      <c r="L558" s="22"/>
      <c r="M558" s="22" t="s">
        <v>48</v>
      </c>
      <c r="N558" s="22" t="s">
        <v>78</v>
      </c>
      <c r="O558" s="22" t="s">
        <v>53</v>
      </c>
    </row>
    <row r="559" spans="2:15" ht="21" customHeight="1" x14ac:dyDescent="0.25">
      <c r="B559" s="14" t="s">
        <v>70</v>
      </c>
      <c r="C559" s="15">
        <v>1</v>
      </c>
      <c r="D559" s="16" t="s">
        <v>44</v>
      </c>
      <c r="E559" s="14" t="s">
        <v>16</v>
      </c>
      <c r="F559" s="14" t="s">
        <v>42</v>
      </c>
      <c r="G559" s="17">
        <v>0</v>
      </c>
      <c r="H559" s="1">
        <v>0</v>
      </c>
      <c r="I559" s="14">
        <v>4</v>
      </c>
      <c r="J559" s="18">
        <v>1.736111111111111E-3</v>
      </c>
      <c r="K559" s="14"/>
      <c r="L559" s="14"/>
      <c r="M559" s="14" t="s">
        <v>33</v>
      </c>
      <c r="N559" s="14" t="s">
        <v>76</v>
      </c>
      <c r="O559" s="14" t="s">
        <v>31</v>
      </c>
    </row>
    <row r="560" spans="2:15" ht="21" customHeight="1" x14ac:dyDescent="0.25">
      <c r="B560" s="22" t="s">
        <v>70</v>
      </c>
      <c r="C560" s="23">
        <v>25</v>
      </c>
      <c r="D560" s="24" t="s">
        <v>44</v>
      </c>
      <c r="E560" s="22" t="s">
        <v>28</v>
      </c>
      <c r="F560" s="22" t="s">
        <v>17</v>
      </c>
      <c r="G560" s="25">
        <v>0</v>
      </c>
      <c r="H560" s="26">
        <v>0</v>
      </c>
      <c r="I560" s="22">
        <v>3</v>
      </c>
      <c r="J560" s="27">
        <v>1.736111111111111E-3</v>
      </c>
      <c r="K560" s="22"/>
      <c r="L560" s="22"/>
      <c r="M560" s="22" t="s">
        <v>25</v>
      </c>
      <c r="N560" s="22" t="s">
        <v>78</v>
      </c>
      <c r="O560" s="22" t="s">
        <v>53</v>
      </c>
    </row>
    <row r="561" spans="2:15" ht="21" customHeight="1" x14ac:dyDescent="0.25">
      <c r="B561" s="14" t="s">
        <v>70</v>
      </c>
      <c r="C561" s="15">
        <v>3</v>
      </c>
      <c r="D561" s="16" t="s">
        <v>69</v>
      </c>
      <c r="E561" s="14" t="s">
        <v>38</v>
      </c>
      <c r="F561" s="14" t="s">
        <v>23</v>
      </c>
      <c r="G561" s="17">
        <v>0</v>
      </c>
      <c r="H561" s="1">
        <v>0</v>
      </c>
      <c r="I561" s="14">
        <v>1</v>
      </c>
      <c r="J561" s="18">
        <v>1.736111111111111E-3</v>
      </c>
      <c r="K561" s="14"/>
      <c r="L561" s="14"/>
      <c r="M561" s="14" t="s">
        <v>30</v>
      </c>
      <c r="N561" s="14" t="s">
        <v>77</v>
      </c>
      <c r="O561" s="14" t="s">
        <v>65</v>
      </c>
    </row>
    <row r="562" spans="2:15" ht="21" customHeight="1" x14ac:dyDescent="0.25">
      <c r="B562" s="22" t="s">
        <v>70</v>
      </c>
      <c r="C562" s="23">
        <v>10</v>
      </c>
      <c r="D562" s="24" t="s">
        <v>69</v>
      </c>
      <c r="E562" s="22" t="s">
        <v>32</v>
      </c>
      <c r="F562" s="22" t="s">
        <v>23</v>
      </c>
      <c r="G562" s="25">
        <v>0</v>
      </c>
      <c r="H562" s="26">
        <v>0</v>
      </c>
      <c r="I562" s="22">
        <v>1</v>
      </c>
      <c r="J562" s="27">
        <v>1.736111111111111E-3</v>
      </c>
      <c r="K562" s="22"/>
      <c r="L562" s="22"/>
      <c r="M562" s="22" t="s">
        <v>33</v>
      </c>
      <c r="N562" s="22" t="s">
        <v>76</v>
      </c>
      <c r="O562" s="22" t="s">
        <v>31</v>
      </c>
    </row>
    <row r="563" spans="2:15" ht="21" customHeight="1" x14ac:dyDescent="0.25">
      <c r="B563" s="14" t="s">
        <v>70</v>
      </c>
      <c r="C563" s="15">
        <v>11</v>
      </c>
      <c r="D563" s="16" t="s">
        <v>59</v>
      </c>
      <c r="E563" s="14" t="s">
        <v>16</v>
      </c>
      <c r="F563" s="14" t="s">
        <v>23</v>
      </c>
      <c r="G563" s="17">
        <v>0</v>
      </c>
      <c r="H563" s="1">
        <v>0</v>
      </c>
      <c r="I563" s="14">
        <v>2</v>
      </c>
      <c r="J563" s="18">
        <v>1.736111111111111E-3</v>
      </c>
      <c r="K563" s="14"/>
      <c r="L563" s="14"/>
      <c r="M563" s="14" t="s">
        <v>48</v>
      </c>
      <c r="N563" s="14" t="s">
        <v>66</v>
      </c>
      <c r="O563" s="14" t="s">
        <v>67</v>
      </c>
    </row>
    <row r="564" spans="2:15" ht="21" customHeight="1" x14ac:dyDescent="0.25">
      <c r="B564" s="22" t="s">
        <v>70</v>
      </c>
      <c r="C564" s="23">
        <v>27</v>
      </c>
      <c r="D564" s="24" t="s">
        <v>59</v>
      </c>
      <c r="E564" s="22" t="s">
        <v>38</v>
      </c>
      <c r="F564" s="22" t="s">
        <v>42</v>
      </c>
      <c r="G564" s="25">
        <v>0</v>
      </c>
      <c r="H564" s="26">
        <v>0</v>
      </c>
      <c r="I564" s="22">
        <v>3</v>
      </c>
      <c r="J564" s="27">
        <v>1.736111111111111E-3</v>
      </c>
      <c r="K564" s="22"/>
      <c r="L564" s="22"/>
      <c r="M564" s="22" t="s">
        <v>30</v>
      </c>
      <c r="N564" s="22" t="s">
        <v>78</v>
      </c>
      <c r="O564" s="22" t="s">
        <v>41</v>
      </c>
    </row>
    <row r="565" spans="2:15" ht="21" customHeight="1" x14ac:dyDescent="0.25">
      <c r="B565" s="14" t="s">
        <v>14</v>
      </c>
      <c r="C565" s="15">
        <v>11</v>
      </c>
      <c r="D565" s="16" t="s">
        <v>57</v>
      </c>
      <c r="E565" s="14" t="s">
        <v>16</v>
      </c>
      <c r="F565" s="14" t="s">
        <v>42</v>
      </c>
      <c r="G565" s="17">
        <v>4</v>
      </c>
      <c r="H565" s="1">
        <v>20000000</v>
      </c>
      <c r="I565" s="14">
        <v>2</v>
      </c>
      <c r="J565" s="18">
        <v>1.9675925925925928E-3</v>
      </c>
      <c r="K565" s="14" t="s">
        <v>18</v>
      </c>
      <c r="L565" s="14" t="s">
        <v>19</v>
      </c>
      <c r="M565" s="14" t="s">
        <v>43</v>
      </c>
      <c r="N565" s="14" t="s">
        <v>78</v>
      </c>
      <c r="O565" s="14" t="s">
        <v>63</v>
      </c>
    </row>
    <row r="566" spans="2:15" ht="21" customHeight="1" x14ac:dyDescent="0.25">
      <c r="B566" s="22" t="s">
        <v>14</v>
      </c>
      <c r="C566" s="23">
        <v>12</v>
      </c>
      <c r="D566" s="24" t="s">
        <v>27</v>
      </c>
      <c r="E566" s="22" t="s">
        <v>32</v>
      </c>
      <c r="F566" s="22" t="s">
        <v>45</v>
      </c>
      <c r="G566" s="25">
        <v>2</v>
      </c>
      <c r="H566" s="26">
        <v>38000000</v>
      </c>
      <c r="I566" s="22">
        <v>1</v>
      </c>
      <c r="J566" s="27">
        <v>1.9675925925925928E-3</v>
      </c>
      <c r="K566" s="22" t="s">
        <v>46</v>
      </c>
      <c r="L566" s="22" t="s">
        <v>56</v>
      </c>
      <c r="M566" s="22" t="s">
        <v>30</v>
      </c>
      <c r="N566" s="22" t="s">
        <v>76</v>
      </c>
      <c r="O566" s="22" t="s">
        <v>71</v>
      </c>
    </row>
    <row r="567" spans="2:15" ht="21" customHeight="1" x14ac:dyDescent="0.25">
      <c r="B567" s="14" t="s">
        <v>14</v>
      </c>
      <c r="C567" s="15">
        <v>30</v>
      </c>
      <c r="D567" s="16" t="s">
        <v>27</v>
      </c>
      <c r="E567" s="14" t="s">
        <v>32</v>
      </c>
      <c r="F567" s="14" t="s">
        <v>23</v>
      </c>
      <c r="G567" s="17">
        <v>5</v>
      </c>
      <c r="H567" s="1">
        <v>25000000</v>
      </c>
      <c r="I567" s="14">
        <v>2</v>
      </c>
      <c r="J567" s="18">
        <v>1.9675925925925928E-3</v>
      </c>
      <c r="K567" s="14" t="s">
        <v>18</v>
      </c>
      <c r="L567" s="14" t="s">
        <v>29</v>
      </c>
      <c r="M567" s="14" t="s">
        <v>30</v>
      </c>
      <c r="N567" s="14" t="s">
        <v>78</v>
      </c>
      <c r="O567" s="14" t="s">
        <v>66</v>
      </c>
    </row>
    <row r="568" spans="2:15" ht="21" customHeight="1" x14ac:dyDescent="0.25">
      <c r="B568" s="22" t="s">
        <v>14</v>
      </c>
      <c r="C568" s="23">
        <v>27</v>
      </c>
      <c r="D568" s="24" t="s">
        <v>37</v>
      </c>
      <c r="E568" s="22" t="s">
        <v>32</v>
      </c>
      <c r="F568" s="22" t="s">
        <v>42</v>
      </c>
      <c r="G568" s="25">
        <v>1</v>
      </c>
      <c r="H568" s="26">
        <v>19000000</v>
      </c>
      <c r="I568" s="22">
        <v>1</v>
      </c>
      <c r="J568" s="27">
        <v>1.9675925925925928E-3</v>
      </c>
      <c r="K568" s="22" t="s">
        <v>46</v>
      </c>
      <c r="L568" s="22" t="s">
        <v>39</v>
      </c>
      <c r="M568" s="22" t="s">
        <v>33</v>
      </c>
      <c r="N568" s="22" t="s">
        <v>78</v>
      </c>
      <c r="O568" s="22" t="s">
        <v>41</v>
      </c>
    </row>
    <row r="569" spans="2:15" ht="21" customHeight="1" x14ac:dyDescent="0.25">
      <c r="B569" s="14" t="s">
        <v>14</v>
      </c>
      <c r="C569" s="15">
        <v>31</v>
      </c>
      <c r="D569" s="16" t="s">
        <v>37</v>
      </c>
      <c r="E569" s="14" t="s">
        <v>28</v>
      </c>
      <c r="F569" s="14" t="s">
        <v>23</v>
      </c>
      <c r="G569" s="17">
        <v>2</v>
      </c>
      <c r="H569" s="1">
        <v>12000000</v>
      </c>
      <c r="I569" s="14">
        <v>2</v>
      </c>
      <c r="J569" s="18">
        <v>1.9675925925925928E-3</v>
      </c>
      <c r="K569" s="14" t="s">
        <v>18</v>
      </c>
      <c r="L569" s="14" t="s">
        <v>56</v>
      </c>
      <c r="M569" s="14" t="s">
        <v>33</v>
      </c>
      <c r="N569" s="14" t="s">
        <v>77</v>
      </c>
      <c r="O569" s="14" t="s">
        <v>34</v>
      </c>
    </row>
    <row r="570" spans="2:15" ht="21" customHeight="1" x14ac:dyDescent="0.25">
      <c r="B570" s="22" t="s">
        <v>14</v>
      </c>
      <c r="C570" s="23">
        <v>25</v>
      </c>
      <c r="D570" s="24" t="s">
        <v>37</v>
      </c>
      <c r="E570" s="22" t="s">
        <v>16</v>
      </c>
      <c r="F570" s="22" t="s">
        <v>42</v>
      </c>
      <c r="G570" s="25">
        <v>3</v>
      </c>
      <c r="H570" s="26">
        <v>15000000</v>
      </c>
      <c r="I570" s="22">
        <v>2</v>
      </c>
      <c r="J570" s="27">
        <v>1.9675925925925928E-3</v>
      </c>
      <c r="K570" s="22" t="s">
        <v>18</v>
      </c>
      <c r="L570" s="22" t="s">
        <v>29</v>
      </c>
      <c r="M570" s="22" t="s">
        <v>20</v>
      </c>
      <c r="N570" s="22" t="s">
        <v>76</v>
      </c>
      <c r="O570" s="22" t="s">
        <v>52</v>
      </c>
    </row>
    <row r="571" spans="2:15" ht="21" customHeight="1" x14ac:dyDescent="0.25">
      <c r="B571" s="14" t="s">
        <v>14</v>
      </c>
      <c r="C571" s="15">
        <v>27</v>
      </c>
      <c r="D571" s="16" t="s">
        <v>37</v>
      </c>
      <c r="E571" s="14" t="s">
        <v>38</v>
      </c>
      <c r="F571" s="14" t="s">
        <v>17</v>
      </c>
      <c r="G571" s="17">
        <v>2</v>
      </c>
      <c r="H571" s="1">
        <v>12000000</v>
      </c>
      <c r="I571" s="14">
        <v>2</v>
      </c>
      <c r="J571" s="18">
        <v>1.9675925925925928E-3</v>
      </c>
      <c r="K571" s="14" t="s">
        <v>18</v>
      </c>
      <c r="L571" s="14" t="s">
        <v>24</v>
      </c>
      <c r="M571" s="14" t="s">
        <v>51</v>
      </c>
      <c r="N571" s="14" t="s">
        <v>76</v>
      </c>
      <c r="O571" s="14" t="s">
        <v>31</v>
      </c>
    </row>
    <row r="572" spans="2:15" ht="21" customHeight="1" x14ac:dyDescent="0.25">
      <c r="B572" s="22" t="s">
        <v>14</v>
      </c>
      <c r="C572" s="23">
        <v>29</v>
      </c>
      <c r="D572" s="24" t="s">
        <v>44</v>
      </c>
      <c r="E572" s="22" t="s">
        <v>38</v>
      </c>
      <c r="F572" s="22" t="s">
        <v>68</v>
      </c>
      <c r="G572" s="25">
        <v>4</v>
      </c>
      <c r="H572" s="26">
        <v>11000000</v>
      </c>
      <c r="I572" s="22">
        <v>3</v>
      </c>
      <c r="J572" s="27">
        <v>1.9675925925925928E-3</v>
      </c>
      <c r="K572" s="22" t="s">
        <v>61</v>
      </c>
      <c r="L572" s="22" t="s">
        <v>56</v>
      </c>
      <c r="M572" s="22" t="s">
        <v>51</v>
      </c>
      <c r="N572" s="22" t="s">
        <v>77</v>
      </c>
      <c r="O572" s="22" t="s">
        <v>54</v>
      </c>
    </row>
    <row r="573" spans="2:15" ht="21" customHeight="1" x14ac:dyDescent="0.25">
      <c r="B573" s="14" t="s">
        <v>14</v>
      </c>
      <c r="C573" s="15">
        <v>18</v>
      </c>
      <c r="D573" s="16" t="s">
        <v>44</v>
      </c>
      <c r="E573" s="14" t="s">
        <v>32</v>
      </c>
      <c r="F573" s="14" t="s">
        <v>17</v>
      </c>
      <c r="G573" s="17">
        <v>5</v>
      </c>
      <c r="H573" s="1">
        <v>21000000</v>
      </c>
      <c r="I573" s="14">
        <v>1</v>
      </c>
      <c r="J573" s="18">
        <v>1.9675925925925928E-3</v>
      </c>
      <c r="K573" s="14" t="s">
        <v>18</v>
      </c>
      <c r="L573" s="14" t="s">
        <v>19</v>
      </c>
      <c r="M573" s="14" t="s">
        <v>48</v>
      </c>
      <c r="N573" s="14" t="s">
        <v>66</v>
      </c>
      <c r="O573" s="14" t="s">
        <v>36</v>
      </c>
    </row>
    <row r="574" spans="2:15" ht="21" customHeight="1" x14ac:dyDescent="0.25">
      <c r="B574" s="22" t="s">
        <v>14</v>
      </c>
      <c r="C574" s="23">
        <v>16</v>
      </c>
      <c r="D574" s="24" t="s">
        <v>69</v>
      </c>
      <c r="E574" s="22" t="s">
        <v>28</v>
      </c>
      <c r="F574" s="22" t="s">
        <v>42</v>
      </c>
      <c r="G574" s="25">
        <v>3</v>
      </c>
      <c r="H574" s="26">
        <v>15000000</v>
      </c>
      <c r="I574" s="22">
        <v>6</v>
      </c>
      <c r="J574" s="27">
        <v>1.9675925925925928E-3</v>
      </c>
      <c r="K574" s="22" t="s">
        <v>18</v>
      </c>
      <c r="L574" s="22" t="s">
        <v>29</v>
      </c>
      <c r="M574" s="22" t="s">
        <v>48</v>
      </c>
      <c r="N574" s="22" t="s">
        <v>76</v>
      </c>
      <c r="O574" s="22" t="s">
        <v>52</v>
      </c>
    </row>
    <row r="575" spans="2:15" ht="21" customHeight="1" x14ac:dyDescent="0.25">
      <c r="B575" s="14" t="s">
        <v>14</v>
      </c>
      <c r="C575" s="15">
        <v>11</v>
      </c>
      <c r="D575" s="16" t="s">
        <v>57</v>
      </c>
      <c r="E575" s="14" t="s">
        <v>16</v>
      </c>
      <c r="F575" s="14" t="s">
        <v>42</v>
      </c>
      <c r="G575" s="17">
        <v>4</v>
      </c>
      <c r="H575" s="1">
        <v>20000000</v>
      </c>
      <c r="I575" s="14">
        <v>2</v>
      </c>
      <c r="J575" s="18">
        <v>1.9675925925925928E-3</v>
      </c>
      <c r="K575" s="14" t="s">
        <v>18</v>
      </c>
      <c r="L575" s="14" t="s">
        <v>19</v>
      </c>
      <c r="M575" s="14" t="s">
        <v>43</v>
      </c>
      <c r="N575" s="14" t="s">
        <v>78</v>
      </c>
      <c r="O575" s="14" t="s">
        <v>63</v>
      </c>
    </row>
    <row r="576" spans="2:15" ht="21" customHeight="1" x14ac:dyDescent="0.25">
      <c r="B576" s="22" t="s">
        <v>70</v>
      </c>
      <c r="C576" s="23">
        <v>24</v>
      </c>
      <c r="D576" s="24" t="s">
        <v>27</v>
      </c>
      <c r="E576" s="22" t="s">
        <v>32</v>
      </c>
      <c r="F576" s="22" t="s">
        <v>42</v>
      </c>
      <c r="G576" s="25">
        <v>0</v>
      </c>
      <c r="H576" s="26">
        <v>0</v>
      </c>
      <c r="I576" s="22">
        <v>2</v>
      </c>
      <c r="J576" s="27">
        <v>1.9675925925925928E-3</v>
      </c>
      <c r="K576" s="22"/>
      <c r="L576" s="22"/>
      <c r="M576" s="22" t="s">
        <v>51</v>
      </c>
      <c r="N576" s="22" t="s">
        <v>66</v>
      </c>
      <c r="O576" s="22" t="s">
        <v>36</v>
      </c>
    </row>
    <row r="577" spans="2:15" ht="21" customHeight="1" x14ac:dyDescent="0.25">
      <c r="B577" s="14" t="s">
        <v>70</v>
      </c>
      <c r="C577" s="15">
        <v>28</v>
      </c>
      <c r="D577" s="16" t="s">
        <v>44</v>
      </c>
      <c r="E577" s="14" t="s">
        <v>16</v>
      </c>
      <c r="F577" s="14" t="s">
        <v>42</v>
      </c>
      <c r="G577" s="17">
        <v>0</v>
      </c>
      <c r="H577" s="1">
        <v>0</v>
      </c>
      <c r="I577" s="14">
        <v>2</v>
      </c>
      <c r="J577" s="18">
        <v>1.9675925925925928E-3</v>
      </c>
      <c r="K577" s="14"/>
      <c r="L577" s="14"/>
      <c r="M577" s="14" t="s">
        <v>33</v>
      </c>
      <c r="N577" s="14" t="s">
        <v>76</v>
      </c>
      <c r="O577" s="14" t="s">
        <v>31</v>
      </c>
    </row>
    <row r="578" spans="2:15" ht="21" customHeight="1" x14ac:dyDescent="0.25">
      <c r="B578" s="22" t="s">
        <v>70</v>
      </c>
      <c r="C578" s="23">
        <v>11</v>
      </c>
      <c r="D578" s="24" t="s">
        <v>44</v>
      </c>
      <c r="E578" s="22" t="s">
        <v>49</v>
      </c>
      <c r="F578" s="22" t="s">
        <v>23</v>
      </c>
      <c r="G578" s="25">
        <v>0</v>
      </c>
      <c r="H578" s="26">
        <v>0</v>
      </c>
      <c r="I578" s="22">
        <v>3</v>
      </c>
      <c r="J578" s="27">
        <v>1.9675925925925928E-3</v>
      </c>
      <c r="K578" s="22"/>
      <c r="L578" s="22"/>
      <c r="M578" s="22" t="s">
        <v>40</v>
      </c>
      <c r="N578" s="22" t="s">
        <v>77</v>
      </c>
      <c r="O578" s="22" t="s">
        <v>65</v>
      </c>
    </row>
    <row r="579" spans="2:15" ht="21" customHeight="1" x14ac:dyDescent="0.25">
      <c r="B579" s="14" t="s">
        <v>14</v>
      </c>
      <c r="C579" s="15">
        <v>12</v>
      </c>
      <c r="D579" s="16" t="s">
        <v>55</v>
      </c>
      <c r="E579" s="14" t="s">
        <v>16</v>
      </c>
      <c r="F579" s="14" t="s">
        <v>23</v>
      </c>
      <c r="G579" s="17">
        <v>2</v>
      </c>
      <c r="H579" s="1">
        <v>12000000</v>
      </c>
      <c r="I579" s="14">
        <v>3</v>
      </c>
      <c r="J579" s="18">
        <v>2.0370370370370373E-3</v>
      </c>
      <c r="K579" s="14" t="s">
        <v>18</v>
      </c>
      <c r="L579" s="14" t="s">
        <v>39</v>
      </c>
      <c r="M579" s="14" t="s">
        <v>33</v>
      </c>
      <c r="N579" s="14" t="s">
        <v>76</v>
      </c>
      <c r="O579" s="14" t="s">
        <v>71</v>
      </c>
    </row>
    <row r="580" spans="2:15" ht="21" customHeight="1" x14ac:dyDescent="0.25">
      <c r="B580" s="22" t="s">
        <v>14</v>
      </c>
      <c r="C580" s="23">
        <v>17</v>
      </c>
      <c r="D580" s="24" t="s">
        <v>60</v>
      </c>
      <c r="E580" s="22" t="s">
        <v>16</v>
      </c>
      <c r="F580" s="22" t="s">
        <v>42</v>
      </c>
      <c r="G580" s="25">
        <v>4</v>
      </c>
      <c r="H580" s="26">
        <v>20000000</v>
      </c>
      <c r="I580" s="22">
        <v>1</v>
      </c>
      <c r="J580" s="27">
        <v>2.0370370370370373E-3</v>
      </c>
      <c r="K580" s="22" t="s">
        <v>61</v>
      </c>
      <c r="L580" s="22" t="s">
        <v>24</v>
      </c>
      <c r="M580" s="22" t="s">
        <v>48</v>
      </c>
      <c r="N580" s="22" t="s">
        <v>78</v>
      </c>
      <c r="O580" s="22" t="s">
        <v>66</v>
      </c>
    </row>
    <row r="581" spans="2:15" ht="21" customHeight="1" x14ac:dyDescent="0.25">
      <c r="B581" s="14" t="s">
        <v>14</v>
      </c>
      <c r="C581" s="15">
        <v>27</v>
      </c>
      <c r="D581" s="16" t="s">
        <v>27</v>
      </c>
      <c r="E581" s="14" t="s">
        <v>49</v>
      </c>
      <c r="F581" s="14" t="s">
        <v>23</v>
      </c>
      <c r="G581" s="17">
        <v>5</v>
      </c>
      <c r="H581" s="1">
        <v>25000000</v>
      </c>
      <c r="I581" s="14">
        <v>1</v>
      </c>
      <c r="J581" s="18">
        <v>2.0370370370370373E-3</v>
      </c>
      <c r="K581" s="14" t="s">
        <v>18</v>
      </c>
      <c r="L581" s="14" t="s">
        <v>56</v>
      </c>
      <c r="M581" s="14" t="s">
        <v>48</v>
      </c>
      <c r="N581" s="14" t="s">
        <v>78</v>
      </c>
      <c r="O581" s="14" t="s">
        <v>62</v>
      </c>
    </row>
    <row r="582" spans="2:15" ht="21" customHeight="1" x14ac:dyDescent="0.25">
      <c r="B582" s="22" t="s">
        <v>14</v>
      </c>
      <c r="C582" s="23">
        <v>15</v>
      </c>
      <c r="D582" s="24" t="s">
        <v>27</v>
      </c>
      <c r="E582" s="22" t="s">
        <v>73</v>
      </c>
      <c r="F582" s="22" t="s">
        <v>17</v>
      </c>
      <c r="G582" s="25">
        <v>2</v>
      </c>
      <c r="H582" s="26">
        <v>10000000</v>
      </c>
      <c r="I582" s="22">
        <v>2</v>
      </c>
      <c r="J582" s="27">
        <v>2.0370370370370373E-3</v>
      </c>
      <c r="K582" s="22" t="s">
        <v>18</v>
      </c>
      <c r="L582" s="22" t="s">
        <v>29</v>
      </c>
      <c r="M582" s="22" t="s">
        <v>51</v>
      </c>
      <c r="N582" s="22" t="s">
        <v>76</v>
      </c>
      <c r="O582" s="22" t="s">
        <v>26</v>
      </c>
    </row>
    <row r="583" spans="2:15" ht="21" customHeight="1" x14ac:dyDescent="0.25">
      <c r="B583" s="14" t="s">
        <v>14</v>
      </c>
      <c r="C583" s="15">
        <v>30</v>
      </c>
      <c r="D583" s="16" t="s">
        <v>27</v>
      </c>
      <c r="E583" s="14" t="s">
        <v>73</v>
      </c>
      <c r="F583" s="14" t="s">
        <v>17</v>
      </c>
      <c r="G583" s="17">
        <v>3</v>
      </c>
      <c r="H583" s="1">
        <v>15000000</v>
      </c>
      <c r="I583" s="14">
        <v>4</v>
      </c>
      <c r="J583" s="18">
        <v>2.0370370370370373E-3</v>
      </c>
      <c r="K583" s="14" t="s">
        <v>18</v>
      </c>
      <c r="L583" s="14" t="s">
        <v>39</v>
      </c>
      <c r="M583" s="14" t="s">
        <v>51</v>
      </c>
      <c r="N583" s="14" t="s">
        <v>66</v>
      </c>
      <c r="O583" s="14" t="s">
        <v>67</v>
      </c>
    </row>
    <row r="584" spans="2:15" ht="21" customHeight="1" x14ac:dyDescent="0.25">
      <c r="B584" s="22" t="s">
        <v>14</v>
      </c>
      <c r="C584" s="23">
        <v>8</v>
      </c>
      <c r="D584" s="24" t="s">
        <v>37</v>
      </c>
      <c r="E584" s="22" t="s">
        <v>28</v>
      </c>
      <c r="F584" s="22" t="s">
        <v>17</v>
      </c>
      <c r="G584" s="25">
        <v>1</v>
      </c>
      <c r="H584" s="26">
        <v>19000000</v>
      </c>
      <c r="I584" s="22">
        <v>2</v>
      </c>
      <c r="J584" s="27">
        <v>2.0370370370370373E-3</v>
      </c>
      <c r="K584" s="22" t="s">
        <v>46</v>
      </c>
      <c r="L584" s="22" t="s">
        <v>47</v>
      </c>
      <c r="M584" s="22" t="s">
        <v>43</v>
      </c>
      <c r="N584" s="22" t="s">
        <v>78</v>
      </c>
      <c r="O584" s="22" t="s">
        <v>53</v>
      </c>
    </row>
    <row r="585" spans="2:15" ht="21" customHeight="1" x14ac:dyDescent="0.25">
      <c r="B585" s="14" t="s">
        <v>14</v>
      </c>
      <c r="C585" s="15">
        <v>6</v>
      </c>
      <c r="D585" s="16" t="s">
        <v>37</v>
      </c>
      <c r="E585" s="14" t="s">
        <v>16</v>
      </c>
      <c r="F585" s="14" t="s">
        <v>23</v>
      </c>
      <c r="G585" s="17">
        <v>1</v>
      </c>
      <c r="H585" s="1">
        <v>7000000</v>
      </c>
      <c r="I585" s="14">
        <v>2</v>
      </c>
      <c r="J585" s="18">
        <v>2.0370370370370373E-3</v>
      </c>
      <c r="K585" s="14" t="s">
        <v>18</v>
      </c>
      <c r="L585" s="14" t="s">
        <v>19</v>
      </c>
      <c r="M585" s="14" t="s">
        <v>30</v>
      </c>
      <c r="N585" s="14" t="s">
        <v>78</v>
      </c>
      <c r="O585" s="14" t="s">
        <v>63</v>
      </c>
    </row>
    <row r="586" spans="2:15" ht="21" customHeight="1" x14ac:dyDescent="0.25">
      <c r="B586" s="22" t="s">
        <v>14</v>
      </c>
      <c r="C586" s="23">
        <v>29</v>
      </c>
      <c r="D586" s="24" t="s">
        <v>37</v>
      </c>
      <c r="E586" s="22" t="s">
        <v>49</v>
      </c>
      <c r="F586" s="22" t="s">
        <v>23</v>
      </c>
      <c r="G586" s="25">
        <v>2</v>
      </c>
      <c r="H586" s="26">
        <v>12000000</v>
      </c>
      <c r="I586" s="22">
        <v>1</v>
      </c>
      <c r="J586" s="27">
        <v>2.0370370370370373E-3</v>
      </c>
      <c r="K586" s="22" t="s">
        <v>18</v>
      </c>
      <c r="L586" s="22" t="s">
        <v>35</v>
      </c>
      <c r="M586" s="22" t="s">
        <v>20</v>
      </c>
      <c r="N586" s="22" t="s">
        <v>77</v>
      </c>
      <c r="O586" s="22" t="s">
        <v>54</v>
      </c>
    </row>
    <row r="587" spans="2:15" ht="21" customHeight="1" x14ac:dyDescent="0.25">
      <c r="B587" s="14" t="s">
        <v>14</v>
      </c>
      <c r="C587" s="15">
        <v>3</v>
      </c>
      <c r="D587" s="16" t="s">
        <v>44</v>
      </c>
      <c r="E587" s="14" t="s">
        <v>16</v>
      </c>
      <c r="F587" s="14" t="s">
        <v>23</v>
      </c>
      <c r="G587" s="17">
        <v>5</v>
      </c>
      <c r="H587" s="1">
        <v>25000000</v>
      </c>
      <c r="I587" s="14">
        <v>2</v>
      </c>
      <c r="J587" s="18">
        <v>2.0370370370370373E-3</v>
      </c>
      <c r="K587" s="14" t="s">
        <v>18</v>
      </c>
      <c r="L587" s="14" t="s">
        <v>29</v>
      </c>
      <c r="M587" s="14" t="s">
        <v>20</v>
      </c>
      <c r="N587" s="14" t="s">
        <v>78</v>
      </c>
      <c r="O587" s="14" t="s">
        <v>53</v>
      </c>
    </row>
    <row r="588" spans="2:15" ht="21" customHeight="1" x14ac:dyDescent="0.25">
      <c r="B588" s="22" t="s">
        <v>14</v>
      </c>
      <c r="C588" s="23">
        <v>30</v>
      </c>
      <c r="D588" s="24" t="s">
        <v>69</v>
      </c>
      <c r="E588" s="22" t="s">
        <v>32</v>
      </c>
      <c r="F588" s="22" t="s">
        <v>42</v>
      </c>
      <c r="G588" s="25">
        <v>2</v>
      </c>
      <c r="H588" s="26">
        <v>38000000</v>
      </c>
      <c r="I588" s="22">
        <v>2</v>
      </c>
      <c r="J588" s="27">
        <v>2.0370370370370373E-3</v>
      </c>
      <c r="K588" s="22" t="s">
        <v>46</v>
      </c>
      <c r="L588" s="22" t="s">
        <v>64</v>
      </c>
      <c r="M588" s="22" t="s">
        <v>30</v>
      </c>
      <c r="N588" s="22" t="s">
        <v>78</v>
      </c>
      <c r="O588" s="22" t="s">
        <v>63</v>
      </c>
    </row>
    <row r="589" spans="2:15" ht="21" customHeight="1" x14ac:dyDescent="0.25">
      <c r="B589" s="14" t="s">
        <v>14</v>
      </c>
      <c r="C589" s="15">
        <v>21</v>
      </c>
      <c r="D589" s="16" t="s">
        <v>69</v>
      </c>
      <c r="E589" s="14" t="s">
        <v>38</v>
      </c>
      <c r="F589" s="14" t="s">
        <v>23</v>
      </c>
      <c r="G589" s="17">
        <v>3</v>
      </c>
      <c r="H589" s="1">
        <v>15000000</v>
      </c>
      <c r="I589" s="14">
        <v>3</v>
      </c>
      <c r="J589" s="18">
        <v>2.0370370370370373E-3</v>
      </c>
      <c r="K589" s="14" t="s">
        <v>18</v>
      </c>
      <c r="L589" s="14" t="s">
        <v>19</v>
      </c>
      <c r="M589" s="14" t="s">
        <v>33</v>
      </c>
      <c r="N589" s="14" t="s">
        <v>77</v>
      </c>
      <c r="O589" s="14" t="s">
        <v>65</v>
      </c>
    </row>
    <row r="590" spans="2:15" ht="21" customHeight="1" x14ac:dyDescent="0.25">
      <c r="B590" s="22" t="s">
        <v>14</v>
      </c>
      <c r="C590" s="23">
        <v>12</v>
      </c>
      <c r="D590" s="24" t="s">
        <v>55</v>
      </c>
      <c r="E590" s="22" t="s">
        <v>16</v>
      </c>
      <c r="F590" s="22" t="s">
        <v>23</v>
      </c>
      <c r="G590" s="25">
        <v>2</v>
      </c>
      <c r="H590" s="26">
        <v>12000000</v>
      </c>
      <c r="I590" s="22">
        <v>3</v>
      </c>
      <c r="J590" s="27">
        <v>2.0370370370370373E-3</v>
      </c>
      <c r="K590" s="22" t="s">
        <v>18</v>
      </c>
      <c r="L590" s="22" t="s">
        <v>39</v>
      </c>
      <c r="M590" s="22" t="s">
        <v>33</v>
      </c>
      <c r="N590" s="22" t="s">
        <v>76</v>
      </c>
      <c r="O590" s="22" t="s">
        <v>71</v>
      </c>
    </row>
    <row r="591" spans="2:15" ht="21" customHeight="1" x14ac:dyDescent="0.25">
      <c r="B591" s="14" t="s">
        <v>14</v>
      </c>
      <c r="C591" s="15">
        <v>17</v>
      </c>
      <c r="D591" s="16" t="s">
        <v>60</v>
      </c>
      <c r="E591" s="14" t="s">
        <v>16</v>
      </c>
      <c r="F591" s="14" t="s">
        <v>42</v>
      </c>
      <c r="G591" s="17">
        <v>4</v>
      </c>
      <c r="H591" s="1">
        <v>20000000</v>
      </c>
      <c r="I591" s="14">
        <v>1</v>
      </c>
      <c r="J591" s="18">
        <v>2.0370370370370373E-3</v>
      </c>
      <c r="K591" s="14" t="s">
        <v>61</v>
      </c>
      <c r="L591" s="14" t="s">
        <v>24</v>
      </c>
      <c r="M591" s="14" t="s">
        <v>48</v>
      </c>
      <c r="N591" s="14" t="s">
        <v>78</v>
      </c>
      <c r="O591" s="14" t="s">
        <v>66</v>
      </c>
    </row>
    <row r="592" spans="2:15" ht="21" customHeight="1" x14ac:dyDescent="0.25">
      <c r="B592" s="22" t="s">
        <v>70</v>
      </c>
      <c r="C592" s="23">
        <v>11</v>
      </c>
      <c r="D592" s="24" t="s">
        <v>44</v>
      </c>
      <c r="E592" s="22" t="s">
        <v>38</v>
      </c>
      <c r="F592" s="22" t="s">
        <v>23</v>
      </c>
      <c r="G592" s="25">
        <v>0</v>
      </c>
      <c r="H592" s="26">
        <v>0</v>
      </c>
      <c r="I592" s="22">
        <v>2</v>
      </c>
      <c r="J592" s="27">
        <v>2.0370370370370373E-3</v>
      </c>
      <c r="K592" s="22"/>
      <c r="L592" s="22"/>
      <c r="M592" s="22" t="s">
        <v>25</v>
      </c>
      <c r="N592" s="22" t="s">
        <v>76</v>
      </c>
      <c r="O592" s="22" t="s">
        <v>31</v>
      </c>
    </row>
    <row r="593" spans="2:15" ht="21" customHeight="1" x14ac:dyDescent="0.25">
      <c r="B593" s="14" t="s">
        <v>70</v>
      </c>
      <c r="C593" s="15">
        <v>1</v>
      </c>
      <c r="D593" s="16" t="s">
        <v>69</v>
      </c>
      <c r="E593" s="14" t="s">
        <v>16</v>
      </c>
      <c r="F593" s="14" t="s">
        <v>23</v>
      </c>
      <c r="G593" s="17">
        <v>0</v>
      </c>
      <c r="H593" s="1">
        <v>0</v>
      </c>
      <c r="I593" s="14">
        <v>2</v>
      </c>
      <c r="J593" s="18">
        <v>2.0370370370370373E-3</v>
      </c>
      <c r="K593" s="14"/>
      <c r="L593" s="14"/>
      <c r="M593" s="14" t="s">
        <v>43</v>
      </c>
      <c r="N593" s="14" t="s">
        <v>66</v>
      </c>
      <c r="O593" s="14" t="s">
        <v>67</v>
      </c>
    </row>
    <row r="594" spans="2:15" ht="21" customHeight="1" x14ac:dyDescent="0.25">
      <c r="B594" s="22" t="s">
        <v>14</v>
      </c>
      <c r="C594" s="23">
        <v>15</v>
      </c>
      <c r="D594" s="24" t="s">
        <v>57</v>
      </c>
      <c r="E594" s="22" t="s">
        <v>16</v>
      </c>
      <c r="F594" s="22" t="s">
        <v>23</v>
      </c>
      <c r="G594" s="25">
        <v>2</v>
      </c>
      <c r="H594" s="26">
        <v>12000000</v>
      </c>
      <c r="I594" s="22">
        <v>2</v>
      </c>
      <c r="J594" s="27">
        <v>2.0833333333333333E-3</v>
      </c>
      <c r="K594" s="22" t="s">
        <v>18</v>
      </c>
      <c r="L594" s="22" t="s">
        <v>29</v>
      </c>
      <c r="M594" s="22" t="s">
        <v>51</v>
      </c>
      <c r="N594" s="22" t="s">
        <v>76</v>
      </c>
      <c r="O594" s="22" t="s">
        <v>26</v>
      </c>
    </row>
    <row r="595" spans="2:15" ht="21" customHeight="1" x14ac:dyDescent="0.25">
      <c r="B595" s="14" t="s">
        <v>14</v>
      </c>
      <c r="C595" s="15">
        <v>8</v>
      </c>
      <c r="D595" s="16" t="s">
        <v>59</v>
      </c>
      <c r="E595" s="14" t="s">
        <v>16</v>
      </c>
      <c r="F595" s="14" t="s">
        <v>42</v>
      </c>
      <c r="G595" s="17">
        <v>3</v>
      </c>
      <c r="H595" s="1">
        <v>15000000</v>
      </c>
      <c r="I595" s="14">
        <v>3</v>
      </c>
      <c r="J595" s="18">
        <v>2.0833333333333333E-3</v>
      </c>
      <c r="K595" s="14" t="s">
        <v>18</v>
      </c>
      <c r="L595" s="14" t="s">
        <v>29</v>
      </c>
      <c r="M595" s="14" t="s">
        <v>40</v>
      </c>
      <c r="N595" s="14" t="s">
        <v>76</v>
      </c>
      <c r="O595" s="14" t="s">
        <v>26</v>
      </c>
    </row>
    <row r="596" spans="2:15" ht="21" customHeight="1" x14ac:dyDescent="0.25">
      <c r="B596" s="22" t="s">
        <v>14</v>
      </c>
      <c r="C596" s="23">
        <v>16</v>
      </c>
      <c r="D596" s="24" t="s">
        <v>22</v>
      </c>
      <c r="E596" s="22" t="s">
        <v>28</v>
      </c>
      <c r="F596" s="22" t="s">
        <v>23</v>
      </c>
      <c r="G596" s="25">
        <v>4</v>
      </c>
      <c r="H596" s="26">
        <v>11000000</v>
      </c>
      <c r="I596" s="22">
        <v>3</v>
      </c>
      <c r="J596" s="27">
        <v>2.0833333333333333E-3</v>
      </c>
      <c r="K596" s="22" t="s">
        <v>61</v>
      </c>
      <c r="L596" s="22" t="s">
        <v>29</v>
      </c>
      <c r="M596" s="22" t="s">
        <v>33</v>
      </c>
      <c r="N596" s="22" t="s">
        <v>78</v>
      </c>
      <c r="O596" s="22" t="s">
        <v>53</v>
      </c>
    </row>
    <row r="597" spans="2:15" ht="21" customHeight="1" x14ac:dyDescent="0.25">
      <c r="B597" s="14" t="s">
        <v>14</v>
      </c>
      <c r="C597" s="15">
        <v>8</v>
      </c>
      <c r="D597" s="16" t="s">
        <v>37</v>
      </c>
      <c r="E597" s="14" t="s">
        <v>16</v>
      </c>
      <c r="F597" s="14" t="s">
        <v>17</v>
      </c>
      <c r="G597" s="17">
        <v>5</v>
      </c>
      <c r="H597" s="1">
        <v>25000000</v>
      </c>
      <c r="I597" s="14">
        <v>2</v>
      </c>
      <c r="J597" s="18">
        <v>2.0833333333333333E-3</v>
      </c>
      <c r="K597" s="14" t="s">
        <v>18</v>
      </c>
      <c r="L597" s="14" t="s">
        <v>29</v>
      </c>
      <c r="M597" s="14" t="s">
        <v>33</v>
      </c>
      <c r="N597" s="14" t="s">
        <v>76</v>
      </c>
      <c r="O597" s="14" t="s">
        <v>52</v>
      </c>
    </row>
    <row r="598" spans="2:15" ht="21" customHeight="1" x14ac:dyDescent="0.25">
      <c r="B598" s="22" t="s">
        <v>14</v>
      </c>
      <c r="C598" s="23">
        <v>21</v>
      </c>
      <c r="D598" s="24" t="s">
        <v>37</v>
      </c>
      <c r="E598" s="22" t="s">
        <v>73</v>
      </c>
      <c r="F598" s="22" t="s">
        <v>42</v>
      </c>
      <c r="G598" s="25">
        <v>2</v>
      </c>
      <c r="H598" s="26">
        <v>12000000</v>
      </c>
      <c r="I598" s="22">
        <v>4</v>
      </c>
      <c r="J598" s="27">
        <v>2.0833333333333333E-3</v>
      </c>
      <c r="K598" s="22" t="s">
        <v>18</v>
      </c>
      <c r="L598" s="22" t="s">
        <v>56</v>
      </c>
      <c r="M598" s="22" t="s">
        <v>43</v>
      </c>
      <c r="N598" s="22" t="s">
        <v>78</v>
      </c>
      <c r="O598" s="22" t="s">
        <v>41</v>
      </c>
    </row>
    <row r="599" spans="2:15" ht="21" customHeight="1" x14ac:dyDescent="0.25">
      <c r="B599" s="14" t="s">
        <v>14</v>
      </c>
      <c r="C599" s="15">
        <v>20</v>
      </c>
      <c r="D599" s="16" t="s">
        <v>37</v>
      </c>
      <c r="E599" s="14" t="s">
        <v>49</v>
      </c>
      <c r="F599" s="14" t="s">
        <v>17</v>
      </c>
      <c r="G599" s="17">
        <v>3</v>
      </c>
      <c r="H599" s="1">
        <v>15000000</v>
      </c>
      <c r="I599" s="14">
        <v>6</v>
      </c>
      <c r="J599" s="18">
        <v>2.0833333333333333E-3</v>
      </c>
      <c r="K599" s="14" t="s">
        <v>18</v>
      </c>
      <c r="L599" s="14" t="s">
        <v>19</v>
      </c>
      <c r="M599" s="14" t="s">
        <v>48</v>
      </c>
      <c r="N599" s="14" t="s">
        <v>78</v>
      </c>
      <c r="O599" s="14" t="s">
        <v>66</v>
      </c>
    </row>
    <row r="600" spans="2:15" ht="21" customHeight="1" x14ac:dyDescent="0.25">
      <c r="B600" s="22" t="s">
        <v>14</v>
      </c>
      <c r="C600" s="23">
        <v>4</v>
      </c>
      <c r="D600" s="24" t="s">
        <v>37</v>
      </c>
      <c r="E600" s="22" t="s">
        <v>16</v>
      </c>
      <c r="F600" s="22" t="s">
        <v>68</v>
      </c>
      <c r="G600" s="25">
        <v>4</v>
      </c>
      <c r="H600" s="26">
        <v>20000000</v>
      </c>
      <c r="I600" s="22">
        <v>3</v>
      </c>
      <c r="J600" s="27">
        <v>2.0833333333333333E-3</v>
      </c>
      <c r="K600" s="22" t="s">
        <v>18</v>
      </c>
      <c r="L600" s="22" t="s">
        <v>19</v>
      </c>
      <c r="M600" s="22" t="s">
        <v>51</v>
      </c>
      <c r="N600" s="22" t="s">
        <v>77</v>
      </c>
      <c r="O600" s="22" t="s">
        <v>65</v>
      </c>
    </row>
    <row r="601" spans="2:15" ht="21" customHeight="1" x14ac:dyDescent="0.25">
      <c r="B601" s="14" t="s">
        <v>14</v>
      </c>
      <c r="C601" s="15">
        <v>22</v>
      </c>
      <c r="D601" s="16" t="s">
        <v>44</v>
      </c>
      <c r="E601" s="14" t="s">
        <v>38</v>
      </c>
      <c r="F601" s="14" t="s">
        <v>42</v>
      </c>
      <c r="G601" s="17">
        <v>3</v>
      </c>
      <c r="H601" s="1">
        <v>15000000</v>
      </c>
      <c r="I601" s="14">
        <v>6</v>
      </c>
      <c r="J601" s="18">
        <v>2.0833333333333333E-3</v>
      </c>
      <c r="K601" s="14" t="s">
        <v>18</v>
      </c>
      <c r="L601" s="14" t="s">
        <v>24</v>
      </c>
      <c r="M601" s="14" t="s">
        <v>43</v>
      </c>
      <c r="N601" s="14" t="s">
        <v>78</v>
      </c>
      <c r="O601" s="14" t="s">
        <v>66</v>
      </c>
    </row>
    <row r="602" spans="2:15" ht="21" customHeight="1" x14ac:dyDescent="0.25">
      <c r="B602" s="22" t="s">
        <v>14</v>
      </c>
      <c r="C602" s="23">
        <v>31</v>
      </c>
      <c r="D602" s="24" t="s">
        <v>69</v>
      </c>
      <c r="E602" s="22" t="s">
        <v>32</v>
      </c>
      <c r="F602" s="22" t="s">
        <v>68</v>
      </c>
      <c r="G602" s="25">
        <v>2</v>
      </c>
      <c r="H602" s="26">
        <v>38000000</v>
      </c>
      <c r="I602" s="22">
        <v>4</v>
      </c>
      <c r="J602" s="27">
        <v>2.0833333333333333E-3</v>
      </c>
      <c r="K602" s="22" t="s">
        <v>46</v>
      </c>
      <c r="L602" s="22" t="s">
        <v>56</v>
      </c>
      <c r="M602" s="22" t="s">
        <v>30</v>
      </c>
      <c r="N602" s="22" t="s">
        <v>76</v>
      </c>
      <c r="O602" s="22" t="s">
        <v>71</v>
      </c>
    </row>
    <row r="603" spans="2:15" ht="21" customHeight="1" x14ac:dyDescent="0.25">
      <c r="B603" s="14" t="s">
        <v>14</v>
      </c>
      <c r="C603" s="15">
        <v>15</v>
      </c>
      <c r="D603" s="16" t="s">
        <v>57</v>
      </c>
      <c r="E603" s="14" t="s">
        <v>16</v>
      </c>
      <c r="F603" s="14" t="s">
        <v>23</v>
      </c>
      <c r="G603" s="17">
        <v>2</v>
      </c>
      <c r="H603" s="1">
        <v>12000000</v>
      </c>
      <c r="I603" s="14">
        <v>2</v>
      </c>
      <c r="J603" s="18">
        <v>2.0833333333333333E-3</v>
      </c>
      <c r="K603" s="14" t="s">
        <v>18</v>
      </c>
      <c r="L603" s="14" t="s">
        <v>29</v>
      </c>
      <c r="M603" s="14" t="s">
        <v>51</v>
      </c>
      <c r="N603" s="14" t="s">
        <v>76</v>
      </c>
      <c r="O603" s="14" t="s">
        <v>26</v>
      </c>
    </row>
    <row r="604" spans="2:15" ht="21" customHeight="1" x14ac:dyDescent="0.25">
      <c r="B604" s="22" t="s">
        <v>14</v>
      </c>
      <c r="C604" s="23">
        <v>8</v>
      </c>
      <c r="D604" s="24" t="s">
        <v>59</v>
      </c>
      <c r="E604" s="22" t="s">
        <v>16</v>
      </c>
      <c r="F604" s="22" t="s">
        <v>42</v>
      </c>
      <c r="G604" s="25">
        <v>3</v>
      </c>
      <c r="H604" s="26">
        <v>15000000</v>
      </c>
      <c r="I604" s="22">
        <v>3</v>
      </c>
      <c r="J604" s="27">
        <v>2.0833333333333333E-3</v>
      </c>
      <c r="K604" s="22" t="s">
        <v>18</v>
      </c>
      <c r="L604" s="22" t="s">
        <v>29</v>
      </c>
      <c r="M604" s="22" t="s">
        <v>40</v>
      </c>
      <c r="N604" s="22" t="s">
        <v>76</v>
      </c>
      <c r="O604" s="22" t="s">
        <v>26</v>
      </c>
    </row>
    <row r="605" spans="2:15" ht="21" customHeight="1" x14ac:dyDescent="0.25">
      <c r="B605" s="14" t="s">
        <v>14</v>
      </c>
      <c r="C605" s="15">
        <v>16</v>
      </c>
      <c r="D605" s="16" t="s">
        <v>22</v>
      </c>
      <c r="E605" s="14" t="s">
        <v>28</v>
      </c>
      <c r="F605" s="14" t="s">
        <v>23</v>
      </c>
      <c r="G605" s="17">
        <v>4</v>
      </c>
      <c r="H605" s="1">
        <v>11000000</v>
      </c>
      <c r="I605" s="14">
        <v>3</v>
      </c>
      <c r="J605" s="18">
        <v>2.0833333333333333E-3</v>
      </c>
      <c r="K605" s="14" t="s">
        <v>61</v>
      </c>
      <c r="L605" s="14" t="s">
        <v>29</v>
      </c>
      <c r="M605" s="14" t="s">
        <v>33</v>
      </c>
      <c r="N605" s="14" t="s">
        <v>78</v>
      </c>
      <c r="O605" s="14" t="s">
        <v>53</v>
      </c>
    </row>
    <row r="606" spans="2:15" ht="21" customHeight="1" x14ac:dyDescent="0.25">
      <c r="B606" s="22" t="s">
        <v>70</v>
      </c>
      <c r="C606" s="23">
        <v>4</v>
      </c>
      <c r="D606" s="24" t="s">
        <v>59</v>
      </c>
      <c r="E606" s="22" t="s">
        <v>16</v>
      </c>
      <c r="F606" s="22" t="s">
        <v>17</v>
      </c>
      <c r="G606" s="25">
        <v>0</v>
      </c>
      <c r="H606" s="26">
        <v>0</v>
      </c>
      <c r="I606" s="22">
        <v>3</v>
      </c>
      <c r="J606" s="27">
        <v>2.0833333333333333E-3</v>
      </c>
      <c r="K606" s="22"/>
      <c r="L606" s="22"/>
      <c r="M606" s="22" t="s">
        <v>30</v>
      </c>
      <c r="N606" s="22" t="s">
        <v>76</v>
      </c>
      <c r="O606" s="22" t="s">
        <v>26</v>
      </c>
    </row>
    <row r="607" spans="2:15" ht="21" customHeight="1" x14ac:dyDescent="0.25">
      <c r="B607" s="14" t="s">
        <v>70</v>
      </c>
      <c r="C607" s="15">
        <v>28</v>
      </c>
      <c r="D607" s="16" t="s">
        <v>27</v>
      </c>
      <c r="E607" s="14" t="s">
        <v>16</v>
      </c>
      <c r="F607" s="14" t="s">
        <v>17</v>
      </c>
      <c r="G607" s="17">
        <v>0</v>
      </c>
      <c r="H607" s="1">
        <v>0</v>
      </c>
      <c r="I607" s="14">
        <v>3</v>
      </c>
      <c r="J607" s="18">
        <v>2.0833333333333333E-3</v>
      </c>
      <c r="K607" s="14"/>
      <c r="L607" s="14"/>
      <c r="M607" s="14" t="s">
        <v>51</v>
      </c>
      <c r="N607" s="14" t="s">
        <v>66</v>
      </c>
      <c r="O607" s="14" t="s">
        <v>36</v>
      </c>
    </row>
    <row r="608" spans="2:15" ht="21" customHeight="1" x14ac:dyDescent="0.25">
      <c r="B608" s="22" t="s">
        <v>70</v>
      </c>
      <c r="C608" s="23">
        <v>10</v>
      </c>
      <c r="D608" s="24" t="s">
        <v>37</v>
      </c>
      <c r="E608" s="22" t="s">
        <v>28</v>
      </c>
      <c r="F608" s="22" t="s">
        <v>42</v>
      </c>
      <c r="G608" s="25">
        <v>0</v>
      </c>
      <c r="H608" s="26">
        <v>0</v>
      </c>
      <c r="I608" s="22">
        <v>3</v>
      </c>
      <c r="J608" s="27">
        <v>2.0833333333333333E-3</v>
      </c>
      <c r="K608" s="22"/>
      <c r="L608" s="22"/>
      <c r="M608" s="22" t="s">
        <v>30</v>
      </c>
      <c r="N608" s="22" t="s">
        <v>78</v>
      </c>
      <c r="O608" s="22" t="s">
        <v>66</v>
      </c>
    </row>
    <row r="609" spans="2:15" ht="21" customHeight="1" x14ac:dyDescent="0.25">
      <c r="B609" s="14" t="s">
        <v>70</v>
      </c>
      <c r="C609" s="15">
        <v>22</v>
      </c>
      <c r="D609" s="16" t="s">
        <v>44</v>
      </c>
      <c r="E609" s="14" t="s">
        <v>49</v>
      </c>
      <c r="F609" s="14" t="s">
        <v>23</v>
      </c>
      <c r="G609" s="17">
        <v>0</v>
      </c>
      <c r="H609" s="1">
        <v>0</v>
      </c>
      <c r="I609" s="14">
        <v>1</v>
      </c>
      <c r="J609" s="18">
        <v>2.0833333333333333E-3</v>
      </c>
      <c r="K609" s="14"/>
      <c r="L609" s="14"/>
      <c r="M609" s="14" t="s">
        <v>40</v>
      </c>
      <c r="N609" s="14" t="s">
        <v>77</v>
      </c>
      <c r="O609" s="14" t="s">
        <v>54</v>
      </c>
    </row>
    <row r="610" spans="2:15" ht="21" customHeight="1" x14ac:dyDescent="0.25">
      <c r="B610" s="22" t="s">
        <v>70</v>
      </c>
      <c r="C610" s="23">
        <v>4</v>
      </c>
      <c r="D610" s="24" t="s">
        <v>59</v>
      </c>
      <c r="E610" s="22" t="s">
        <v>16</v>
      </c>
      <c r="F610" s="22" t="s">
        <v>17</v>
      </c>
      <c r="G610" s="25">
        <v>0</v>
      </c>
      <c r="H610" s="26">
        <v>0</v>
      </c>
      <c r="I610" s="22">
        <v>3</v>
      </c>
      <c r="J610" s="27">
        <v>2.0833333333333333E-3</v>
      </c>
      <c r="K610" s="22"/>
      <c r="L610" s="22"/>
      <c r="M610" s="22" t="s">
        <v>30</v>
      </c>
      <c r="N610" s="22" t="s">
        <v>76</v>
      </c>
      <c r="O610" s="22" t="s">
        <v>26</v>
      </c>
    </row>
    <row r="611" spans="2:15" ht="21" customHeight="1" x14ac:dyDescent="0.25">
      <c r="B611" s="14" t="s">
        <v>14</v>
      </c>
      <c r="C611" s="15">
        <v>4</v>
      </c>
      <c r="D611" s="16" t="s">
        <v>59</v>
      </c>
      <c r="E611" s="14" t="s">
        <v>38</v>
      </c>
      <c r="F611" s="14" t="s">
        <v>42</v>
      </c>
      <c r="G611" s="17">
        <v>1</v>
      </c>
      <c r="H611" s="1">
        <v>19000000</v>
      </c>
      <c r="I611" s="14">
        <v>1</v>
      </c>
      <c r="J611" s="18">
        <v>2.1990740740740742E-3</v>
      </c>
      <c r="K611" s="14" t="s">
        <v>46</v>
      </c>
      <c r="L611" s="14" t="s">
        <v>56</v>
      </c>
      <c r="M611" s="14" t="s">
        <v>33</v>
      </c>
      <c r="N611" s="14" t="s">
        <v>77</v>
      </c>
      <c r="O611" s="14" t="s">
        <v>34</v>
      </c>
    </row>
    <row r="612" spans="2:15" ht="21" customHeight="1" x14ac:dyDescent="0.25">
      <c r="B612" s="22" t="s">
        <v>14</v>
      </c>
      <c r="C612" s="23">
        <v>17</v>
      </c>
      <c r="D612" s="24" t="s">
        <v>22</v>
      </c>
      <c r="E612" s="22" t="s">
        <v>16</v>
      </c>
      <c r="F612" s="22" t="s">
        <v>42</v>
      </c>
      <c r="G612" s="25">
        <v>3</v>
      </c>
      <c r="H612" s="26">
        <v>15000000</v>
      </c>
      <c r="I612" s="22">
        <v>2</v>
      </c>
      <c r="J612" s="27">
        <v>2.1990740740740742E-3</v>
      </c>
      <c r="K612" s="22" t="s">
        <v>18</v>
      </c>
      <c r="L612" s="22" t="s">
        <v>39</v>
      </c>
      <c r="M612" s="22" t="s">
        <v>43</v>
      </c>
      <c r="N612" s="22" t="s">
        <v>76</v>
      </c>
      <c r="O612" s="22" t="s">
        <v>75</v>
      </c>
    </row>
    <row r="613" spans="2:15" ht="21" customHeight="1" x14ac:dyDescent="0.25">
      <c r="B613" s="14" t="s">
        <v>14</v>
      </c>
      <c r="C613" s="15">
        <v>30</v>
      </c>
      <c r="D613" s="16" t="s">
        <v>27</v>
      </c>
      <c r="E613" s="14" t="s">
        <v>16</v>
      </c>
      <c r="F613" s="14" t="s">
        <v>17</v>
      </c>
      <c r="G613" s="17">
        <v>1</v>
      </c>
      <c r="H613" s="1">
        <v>7000000</v>
      </c>
      <c r="I613" s="14">
        <v>2</v>
      </c>
      <c r="J613" s="18">
        <v>2.1990740740740742E-3</v>
      </c>
      <c r="K613" s="14" t="s">
        <v>18</v>
      </c>
      <c r="L613" s="14" t="s">
        <v>19</v>
      </c>
      <c r="M613" s="14" t="s">
        <v>40</v>
      </c>
      <c r="N613" s="14" t="s">
        <v>66</v>
      </c>
      <c r="O613" s="14" t="s">
        <v>36</v>
      </c>
    </row>
    <row r="614" spans="2:15" ht="21" customHeight="1" x14ac:dyDescent="0.25">
      <c r="B614" s="22" t="s">
        <v>14</v>
      </c>
      <c r="C614" s="23">
        <v>18</v>
      </c>
      <c r="D614" s="24" t="s">
        <v>27</v>
      </c>
      <c r="E614" s="22" t="s">
        <v>16</v>
      </c>
      <c r="F614" s="22" t="s">
        <v>42</v>
      </c>
      <c r="G614" s="25">
        <v>2</v>
      </c>
      <c r="H614" s="26">
        <v>12000000</v>
      </c>
      <c r="I614" s="22">
        <v>2</v>
      </c>
      <c r="J614" s="27">
        <v>2.1990740740740742E-3</v>
      </c>
      <c r="K614" s="22" t="s">
        <v>18</v>
      </c>
      <c r="L614" s="22" t="s">
        <v>39</v>
      </c>
      <c r="M614" s="22" t="s">
        <v>20</v>
      </c>
      <c r="N614" s="22" t="s">
        <v>76</v>
      </c>
      <c r="O614" s="22" t="s">
        <v>52</v>
      </c>
    </row>
    <row r="615" spans="2:15" ht="21" customHeight="1" x14ac:dyDescent="0.25">
      <c r="B615" s="14" t="s">
        <v>14</v>
      </c>
      <c r="C615" s="15">
        <v>27</v>
      </c>
      <c r="D615" s="16" t="s">
        <v>27</v>
      </c>
      <c r="E615" s="14" t="s">
        <v>38</v>
      </c>
      <c r="F615" s="14" t="s">
        <v>42</v>
      </c>
      <c r="G615" s="17">
        <v>3</v>
      </c>
      <c r="H615" s="1">
        <v>11000000</v>
      </c>
      <c r="I615" s="14">
        <v>4</v>
      </c>
      <c r="J615" s="18">
        <v>2.1990740740740742E-3</v>
      </c>
      <c r="K615" s="14" t="s">
        <v>18</v>
      </c>
      <c r="L615" s="14" t="s">
        <v>56</v>
      </c>
      <c r="M615" s="14" t="s">
        <v>43</v>
      </c>
      <c r="N615" s="14" t="s">
        <v>78</v>
      </c>
      <c r="O615" s="14" t="s">
        <v>53</v>
      </c>
    </row>
    <row r="616" spans="2:15" ht="21" customHeight="1" x14ac:dyDescent="0.25">
      <c r="B616" s="22" t="s">
        <v>14</v>
      </c>
      <c r="C616" s="23">
        <v>12</v>
      </c>
      <c r="D616" s="24" t="s">
        <v>37</v>
      </c>
      <c r="E616" s="22" t="s">
        <v>32</v>
      </c>
      <c r="F616" s="22" t="s">
        <v>17</v>
      </c>
      <c r="G616" s="25">
        <v>2</v>
      </c>
      <c r="H616" s="26">
        <v>38000000</v>
      </c>
      <c r="I616" s="22">
        <v>4</v>
      </c>
      <c r="J616" s="27">
        <v>2.1990740740740742E-3</v>
      </c>
      <c r="K616" s="22" t="s">
        <v>46</v>
      </c>
      <c r="L616" s="22" t="s">
        <v>29</v>
      </c>
      <c r="M616" s="22" t="s">
        <v>48</v>
      </c>
      <c r="N616" s="22" t="s">
        <v>76</v>
      </c>
      <c r="O616" s="22" t="s">
        <v>71</v>
      </c>
    </row>
    <row r="617" spans="2:15" ht="21" customHeight="1" x14ac:dyDescent="0.25">
      <c r="B617" s="14" t="s">
        <v>14</v>
      </c>
      <c r="C617" s="15">
        <v>8</v>
      </c>
      <c r="D617" s="16" t="s">
        <v>37</v>
      </c>
      <c r="E617" s="14" t="s">
        <v>16</v>
      </c>
      <c r="F617" s="14" t="s">
        <v>23</v>
      </c>
      <c r="G617" s="17">
        <v>2</v>
      </c>
      <c r="H617" s="1">
        <v>12000000</v>
      </c>
      <c r="I617" s="14">
        <v>2</v>
      </c>
      <c r="J617" s="18">
        <v>2.1990740740740742E-3</v>
      </c>
      <c r="K617" s="14" t="s">
        <v>18</v>
      </c>
      <c r="L617" s="14" t="s">
        <v>56</v>
      </c>
      <c r="M617" s="14" t="s">
        <v>25</v>
      </c>
      <c r="N617" s="14" t="s">
        <v>78</v>
      </c>
      <c r="O617" s="14" t="s">
        <v>66</v>
      </c>
    </row>
    <row r="618" spans="2:15" ht="21" customHeight="1" x14ac:dyDescent="0.25">
      <c r="B618" s="22" t="s">
        <v>14</v>
      </c>
      <c r="C618" s="23">
        <v>11</v>
      </c>
      <c r="D618" s="24" t="s">
        <v>44</v>
      </c>
      <c r="E618" s="22" t="s">
        <v>49</v>
      </c>
      <c r="F618" s="22" t="s">
        <v>42</v>
      </c>
      <c r="G618" s="25">
        <v>5</v>
      </c>
      <c r="H618" s="26">
        <v>20000000</v>
      </c>
      <c r="I618" s="22">
        <v>4</v>
      </c>
      <c r="J618" s="27">
        <v>2.1990740740740742E-3</v>
      </c>
      <c r="K618" s="22" t="s">
        <v>18</v>
      </c>
      <c r="L618" s="22" t="s">
        <v>64</v>
      </c>
      <c r="M618" s="22" t="s">
        <v>48</v>
      </c>
      <c r="N618" s="22" t="s">
        <v>77</v>
      </c>
      <c r="O618" s="22" t="s">
        <v>54</v>
      </c>
    </row>
    <row r="619" spans="2:15" ht="21" customHeight="1" x14ac:dyDescent="0.25">
      <c r="B619" s="14" t="s">
        <v>14</v>
      </c>
      <c r="C619" s="15">
        <v>2</v>
      </c>
      <c r="D619" s="16" t="s">
        <v>69</v>
      </c>
      <c r="E619" s="14" t="s">
        <v>16</v>
      </c>
      <c r="F619" s="14" t="s">
        <v>17</v>
      </c>
      <c r="G619" s="17">
        <v>4</v>
      </c>
      <c r="H619" s="1">
        <v>15000000</v>
      </c>
      <c r="I619" s="14">
        <v>1</v>
      </c>
      <c r="J619" s="18">
        <v>2.1990740740740742E-3</v>
      </c>
      <c r="K619" s="14" t="s">
        <v>18</v>
      </c>
      <c r="L619" s="14" t="s">
        <v>19</v>
      </c>
      <c r="M619" s="14" t="s">
        <v>25</v>
      </c>
      <c r="N619" s="14" t="s">
        <v>76</v>
      </c>
      <c r="O619" s="14" t="s">
        <v>31</v>
      </c>
    </row>
    <row r="620" spans="2:15" ht="21" customHeight="1" x14ac:dyDescent="0.25">
      <c r="B620" s="22" t="s">
        <v>14</v>
      </c>
      <c r="C620" s="23">
        <v>4</v>
      </c>
      <c r="D620" s="24" t="s">
        <v>59</v>
      </c>
      <c r="E620" s="22" t="s">
        <v>38</v>
      </c>
      <c r="F620" s="22" t="s">
        <v>42</v>
      </c>
      <c r="G620" s="25">
        <v>1</v>
      </c>
      <c r="H620" s="26">
        <v>19000000</v>
      </c>
      <c r="I620" s="22">
        <v>1</v>
      </c>
      <c r="J620" s="27">
        <v>2.1990740740740742E-3</v>
      </c>
      <c r="K620" s="22" t="s">
        <v>46</v>
      </c>
      <c r="L620" s="22" t="s">
        <v>56</v>
      </c>
      <c r="M620" s="22" t="s">
        <v>33</v>
      </c>
      <c r="N620" s="22" t="s">
        <v>77</v>
      </c>
      <c r="O620" s="22" t="s">
        <v>34</v>
      </c>
    </row>
    <row r="621" spans="2:15" ht="21" customHeight="1" x14ac:dyDescent="0.25">
      <c r="B621" s="14" t="s">
        <v>14</v>
      </c>
      <c r="C621" s="15">
        <v>17</v>
      </c>
      <c r="D621" s="16" t="s">
        <v>22</v>
      </c>
      <c r="E621" s="14" t="s">
        <v>16</v>
      </c>
      <c r="F621" s="14" t="s">
        <v>42</v>
      </c>
      <c r="G621" s="17">
        <v>3</v>
      </c>
      <c r="H621" s="1">
        <v>15000000</v>
      </c>
      <c r="I621" s="14">
        <v>2</v>
      </c>
      <c r="J621" s="18">
        <v>2.1990740740740742E-3</v>
      </c>
      <c r="K621" s="14" t="s">
        <v>18</v>
      </c>
      <c r="L621" s="14" t="s">
        <v>39</v>
      </c>
      <c r="M621" s="14" t="s">
        <v>43</v>
      </c>
      <c r="N621" s="14" t="s">
        <v>76</v>
      </c>
      <c r="O621" s="14" t="s">
        <v>75</v>
      </c>
    </row>
    <row r="622" spans="2:15" ht="21" customHeight="1" x14ac:dyDescent="0.25">
      <c r="B622" s="22" t="s">
        <v>70</v>
      </c>
      <c r="C622" s="23">
        <v>13</v>
      </c>
      <c r="D622" s="24" t="s">
        <v>15</v>
      </c>
      <c r="E622" s="22" t="s">
        <v>28</v>
      </c>
      <c r="F622" s="22" t="s">
        <v>42</v>
      </c>
      <c r="G622" s="25">
        <v>0</v>
      </c>
      <c r="H622" s="26">
        <v>0</v>
      </c>
      <c r="I622" s="22">
        <v>4</v>
      </c>
      <c r="J622" s="27">
        <v>2.1990740740740742E-3</v>
      </c>
      <c r="K622" s="22"/>
      <c r="L622" s="22"/>
      <c r="M622" s="22" t="s">
        <v>48</v>
      </c>
      <c r="N622" s="22" t="s">
        <v>78</v>
      </c>
      <c r="O622" s="22" t="s">
        <v>66</v>
      </c>
    </row>
    <row r="623" spans="2:15" ht="21" customHeight="1" x14ac:dyDescent="0.25">
      <c r="B623" s="14" t="s">
        <v>70</v>
      </c>
      <c r="C623" s="15">
        <v>27</v>
      </c>
      <c r="D623" s="16" t="s">
        <v>37</v>
      </c>
      <c r="E623" s="14" t="s">
        <v>28</v>
      </c>
      <c r="F623" s="14" t="s">
        <v>42</v>
      </c>
      <c r="G623" s="17">
        <v>0</v>
      </c>
      <c r="H623" s="1">
        <v>0</v>
      </c>
      <c r="I623" s="14">
        <v>2</v>
      </c>
      <c r="J623" s="18">
        <v>2.1990740740740742E-3</v>
      </c>
      <c r="K623" s="14"/>
      <c r="L623" s="14"/>
      <c r="M623" s="14" t="s">
        <v>43</v>
      </c>
      <c r="N623" s="14" t="s">
        <v>78</v>
      </c>
      <c r="O623" s="14" t="s">
        <v>62</v>
      </c>
    </row>
    <row r="624" spans="2:15" ht="21" customHeight="1" x14ac:dyDescent="0.25">
      <c r="B624" s="22" t="s">
        <v>70</v>
      </c>
      <c r="C624" s="23">
        <v>20</v>
      </c>
      <c r="D624" s="24" t="s">
        <v>37</v>
      </c>
      <c r="E624" s="22" t="s">
        <v>49</v>
      </c>
      <c r="F624" s="22" t="s">
        <v>42</v>
      </c>
      <c r="G624" s="25">
        <v>0</v>
      </c>
      <c r="H624" s="26">
        <v>0</v>
      </c>
      <c r="I624" s="22">
        <v>1</v>
      </c>
      <c r="J624" s="27">
        <v>2.1990740740740742E-3</v>
      </c>
      <c r="K624" s="22"/>
      <c r="L624" s="22"/>
      <c r="M624" s="22" t="s">
        <v>33</v>
      </c>
      <c r="N624" s="22" t="s">
        <v>66</v>
      </c>
      <c r="O624" s="22" t="s">
        <v>67</v>
      </c>
    </row>
    <row r="625" spans="2:15" ht="21" customHeight="1" x14ac:dyDescent="0.25">
      <c r="B625" s="14" t="s">
        <v>70</v>
      </c>
      <c r="C625" s="15">
        <v>18</v>
      </c>
      <c r="D625" s="16" t="s">
        <v>44</v>
      </c>
      <c r="E625" s="14" t="s">
        <v>32</v>
      </c>
      <c r="F625" s="14" t="s">
        <v>42</v>
      </c>
      <c r="G625" s="17">
        <v>0</v>
      </c>
      <c r="H625" s="1">
        <v>0</v>
      </c>
      <c r="I625" s="14">
        <v>5</v>
      </c>
      <c r="J625" s="18">
        <v>2.1990740740740742E-3</v>
      </c>
      <c r="K625" s="14"/>
      <c r="L625" s="14"/>
      <c r="M625" s="14" t="s">
        <v>51</v>
      </c>
      <c r="N625" s="14" t="s">
        <v>78</v>
      </c>
      <c r="O625" s="14" t="s">
        <v>62</v>
      </c>
    </row>
    <row r="626" spans="2:15" ht="21" customHeight="1" x14ac:dyDescent="0.25">
      <c r="B626" s="22" t="s">
        <v>70</v>
      </c>
      <c r="C626" s="23">
        <v>13</v>
      </c>
      <c r="D626" s="24" t="s">
        <v>15</v>
      </c>
      <c r="E626" s="22" t="s">
        <v>28</v>
      </c>
      <c r="F626" s="22" t="s">
        <v>42</v>
      </c>
      <c r="G626" s="25">
        <v>0</v>
      </c>
      <c r="H626" s="26">
        <v>0</v>
      </c>
      <c r="I626" s="22">
        <v>4</v>
      </c>
      <c r="J626" s="27">
        <v>2.1990740740740742E-3</v>
      </c>
      <c r="K626" s="22"/>
      <c r="L626" s="22"/>
      <c r="M626" s="22" t="s">
        <v>48</v>
      </c>
      <c r="N626" s="22" t="s">
        <v>78</v>
      </c>
      <c r="O626" s="22" t="s">
        <v>66</v>
      </c>
    </row>
    <row r="627" spans="2:15" ht="21" customHeight="1" x14ac:dyDescent="0.25">
      <c r="B627" s="14" t="s">
        <v>14</v>
      </c>
      <c r="C627" s="15">
        <v>17</v>
      </c>
      <c r="D627" s="16" t="s">
        <v>55</v>
      </c>
      <c r="E627" s="14" t="s">
        <v>49</v>
      </c>
      <c r="F627" s="14" t="s">
        <v>68</v>
      </c>
      <c r="G627" s="17">
        <v>3</v>
      </c>
      <c r="H627" s="1">
        <v>15000000</v>
      </c>
      <c r="I627" s="14">
        <v>1</v>
      </c>
      <c r="J627" s="18">
        <v>2.2222222222222222E-3</v>
      </c>
      <c r="K627" s="14" t="s">
        <v>18</v>
      </c>
      <c r="L627" s="14" t="s">
        <v>24</v>
      </c>
      <c r="M627" s="14" t="s">
        <v>30</v>
      </c>
      <c r="N627" s="14" t="s">
        <v>66</v>
      </c>
      <c r="O627" s="14" t="s">
        <v>67</v>
      </c>
    </row>
    <row r="628" spans="2:15" ht="21" customHeight="1" x14ac:dyDescent="0.25">
      <c r="B628" s="22" t="s">
        <v>14</v>
      </c>
      <c r="C628" s="23">
        <v>11</v>
      </c>
      <c r="D628" s="24" t="s">
        <v>57</v>
      </c>
      <c r="E628" s="22" t="s">
        <v>16</v>
      </c>
      <c r="F628" s="22" t="s">
        <v>42</v>
      </c>
      <c r="G628" s="25">
        <v>3</v>
      </c>
      <c r="H628" s="26">
        <v>15000000</v>
      </c>
      <c r="I628" s="22">
        <v>5</v>
      </c>
      <c r="J628" s="27">
        <v>2.2222222222222222E-3</v>
      </c>
      <c r="K628" s="22" t="s">
        <v>18</v>
      </c>
      <c r="L628" s="22" t="s">
        <v>19</v>
      </c>
      <c r="M628" s="22" t="s">
        <v>51</v>
      </c>
      <c r="N628" s="22" t="s">
        <v>66</v>
      </c>
      <c r="O628" s="22" t="s">
        <v>36</v>
      </c>
    </row>
    <row r="629" spans="2:15" ht="21" customHeight="1" x14ac:dyDescent="0.25">
      <c r="B629" s="14" t="s">
        <v>14</v>
      </c>
      <c r="C629" s="15">
        <v>1</v>
      </c>
      <c r="D629" s="16" t="s">
        <v>59</v>
      </c>
      <c r="E629" s="14" t="s">
        <v>49</v>
      </c>
      <c r="F629" s="14" t="s">
        <v>42</v>
      </c>
      <c r="G629" s="17">
        <v>4</v>
      </c>
      <c r="H629" s="1">
        <v>20000000</v>
      </c>
      <c r="I629" s="14">
        <v>3</v>
      </c>
      <c r="J629" s="18">
        <v>2.2222222222222222E-3</v>
      </c>
      <c r="K629" s="14" t="s">
        <v>18</v>
      </c>
      <c r="L629" s="14" t="s">
        <v>56</v>
      </c>
      <c r="M629" s="14" t="s">
        <v>33</v>
      </c>
      <c r="N629" s="14" t="s">
        <v>76</v>
      </c>
      <c r="O629" s="14" t="s">
        <v>52</v>
      </c>
    </row>
    <row r="630" spans="2:15" ht="21" customHeight="1" x14ac:dyDescent="0.25">
      <c r="B630" s="22" t="s">
        <v>14</v>
      </c>
      <c r="C630" s="23">
        <v>10</v>
      </c>
      <c r="D630" s="24" t="s">
        <v>72</v>
      </c>
      <c r="E630" s="22" t="s">
        <v>32</v>
      </c>
      <c r="F630" s="22" t="s">
        <v>42</v>
      </c>
      <c r="G630" s="25">
        <v>1</v>
      </c>
      <c r="H630" s="26">
        <v>7000000</v>
      </c>
      <c r="I630" s="22">
        <v>4</v>
      </c>
      <c r="J630" s="27">
        <v>2.2222222222222222E-3</v>
      </c>
      <c r="K630" s="22" t="s">
        <v>18</v>
      </c>
      <c r="L630" s="22" t="s">
        <v>19</v>
      </c>
      <c r="M630" s="22" t="s">
        <v>51</v>
      </c>
      <c r="N630" s="22" t="s">
        <v>78</v>
      </c>
      <c r="O630" s="22" t="s">
        <v>53</v>
      </c>
    </row>
    <row r="631" spans="2:15" ht="21" customHeight="1" x14ac:dyDescent="0.25">
      <c r="B631" s="14" t="s">
        <v>14</v>
      </c>
      <c r="C631" s="15">
        <v>30</v>
      </c>
      <c r="D631" s="16" t="s">
        <v>27</v>
      </c>
      <c r="E631" s="14" t="s">
        <v>16</v>
      </c>
      <c r="F631" s="14" t="s">
        <v>42</v>
      </c>
      <c r="G631" s="17">
        <v>1</v>
      </c>
      <c r="H631" s="1">
        <v>19000000</v>
      </c>
      <c r="I631" s="14">
        <v>1</v>
      </c>
      <c r="J631" s="18">
        <v>2.2222222222222222E-3</v>
      </c>
      <c r="K631" s="14" t="s">
        <v>46</v>
      </c>
      <c r="L631" s="14" t="s">
        <v>29</v>
      </c>
      <c r="M631" s="14" t="s">
        <v>20</v>
      </c>
      <c r="N631" s="14" t="s">
        <v>76</v>
      </c>
      <c r="O631" s="14" t="s">
        <v>31</v>
      </c>
    </row>
    <row r="632" spans="2:15" ht="21" customHeight="1" x14ac:dyDescent="0.25">
      <c r="B632" s="22" t="s">
        <v>14</v>
      </c>
      <c r="C632" s="23">
        <v>28</v>
      </c>
      <c r="D632" s="24" t="s">
        <v>27</v>
      </c>
      <c r="E632" s="22" t="s">
        <v>49</v>
      </c>
      <c r="F632" s="22" t="s">
        <v>45</v>
      </c>
      <c r="G632" s="25">
        <v>4</v>
      </c>
      <c r="H632" s="26">
        <v>11000000</v>
      </c>
      <c r="I632" s="22">
        <v>2</v>
      </c>
      <c r="J632" s="27">
        <v>2.2222222222222222E-3</v>
      </c>
      <c r="K632" s="22" t="s">
        <v>61</v>
      </c>
      <c r="L632" s="22" t="s">
        <v>56</v>
      </c>
      <c r="M632" s="22" t="s">
        <v>20</v>
      </c>
      <c r="N632" s="22" t="s">
        <v>76</v>
      </c>
      <c r="O632" s="22" t="s">
        <v>26</v>
      </c>
    </row>
    <row r="633" spans="2:15" ht="21" customHeight="1" x14ac:dyDescent="0.25">
      <c r="B633" s="14" t="s">
        <v>14</v>
      </c>
      <c r="C633" s="15">
        <v>22</v>
      </c>
      <c r="D633" s="16" t="s">
        <v>27</v>
      </c>
      <c r="E633" s="14" t="s">
        <v>16</v>
      </c>
      <c r="F633" s="14" t="s">
        <v>42</v>
      </c>
      <c r="G633" s="17">
        <v>5</v>
      </c>
      <c r="H633" s="1">
        <v>25000000</v>
      </c>
      <c r="I633" s="14">
        <v>3</v>
      </c>
      <c r="J633" s="18">
        <v>2.2222222222222222E-3</v>
      </c>
      <c r="K633" s="14" t="s">
        <v>18</v>
      </c>
      <c r="L633" s="14" t="s">
        <v>19</v>
      </c>
      <c r="M633" s="14" t="s">
        <v>43</v>
      </c>
      <c r="N633" s="14" t="s">
        <v>77</v>
      </c>
      <c r="O633" s="14" t="s">
        <v>65</v>
      </c>
    </row>
    <row r="634" spans="2:15" ht="21" customHeight="1" x14ac:dyDescent="0.25">
      <c r="B634" s="22" t="s">
        <v>14</v>
      </c>
      <c r="C634" s="23">
        <v>11</v>
      </c>
      <c r="D634" s="24" t="s">
        <v>27</v>
      </c>
      <c r="E634" s="22" t="s">
        <v>16</v>
      </c>
      <c r="F634" s="22" t="s">
        <v>17</v>
      </c>
      <c r="G634" s="25">
        <v>2</v>
      </c>
      <c r="H634" s="26">
        <v>12000000</v>
      </c>
      <c r="I634" s="22">
        <v>3</v>
      </c>
      <c r="J634" s="27">
        <v>2.2222222222222222E-3</v>
      </c>
      <c r="K634" s="22" t="s">
        <v>18</v>
      </c>
      <c r="L634" s="22" t="s">
        <v>19</v>
      </c>
      <c r="M634" s="22" t="s">
        <v>51</v>
      </c>
      <c r="N634" s="22" t="s">
        <v>76</v>
      </c>
      <c r="O634" s="22" t="s">
        <v>71</v>
      </c>
    </row>
    <row r="635" spans="2:15" ht="21" customHeight="1" x14ac:dyDescent="0.25">
      <c r="B635" s="14" t="s">
        <v>14</v>
      </c>
      <c r="C635" s="15">
        <v>30</v>
      </c>
      <c r="D635" s="16" t="s">
        <v>27</v>
      </c>
      <c r="E635" s="14" t="s">
        <v>38</v>
      </c>
      <c r="F635" s="14" t="s">
        <v>23</v>
      </c>
      <c r="G635" s="17">
        <v>3</v>
      </c>
      <c r="H635" s="1">
        <v>15000000</v>
      </c>
      <c r="I635" s="14">
        <v>5</v>
      </c>
      <c r="J635" s="18">
        <v>2.2222222222222222E-3</v>
      </c>
      <c r="K635" s="14" t="s">
        <v>18</v>
      </c>
      <c r="L635" s="14" t="s">
        <v>29</v>
      </c>
      <c r="M635" s="14" t="s">
        <v>51</v>
      </c>
      <c r="N635" s="14" t="s">
        <v>76</v>
      </c>
      <c r="O635" s="14" t="s">
        <v>52</v>
      </c>
    </row>
    <row r="636" spans="2:15" ht="21" customHeight="1" x14ac:dyDescent="0.25">
      <c r="B636" s="22" t="s">
        <v>14</v>
      </c>
      <c r="C636" s="23">
        <v>2</v>
      </c>
      <c r="D636" s="24" t="s">
        <v>37</v>
      </c>
      <c r="E636" s="22" t="s">
        <v>49</v>
      </c>
      <c r="F636" s="22" t="s">
        <v>42</v>
      </c>
      <c r="G636" s="25">
        <v>5</v>
      </c>
      <c r="H636" s="26">
        <v>21000000</v>
      </c>
      <c r="I636" s="22">
        <v>1</v>
      </c>
      <c r="J636" s="27">
        <v>2.2222222222222222E-3</v>
      </c>
      <c r="K636" s="22" t="s">
        <v>18</v>
      </c>
      <c r="L636" s="22" t="s">
        <v>47</v>
      </c>
      <c r="M636" s="22" t="s">
        <v>30</v>
      </c>
      <c r="N636" s="22" t="s">
        <v>77</v>
      </c>
      <c r="O636" s="22" t="s">
        <v>54</v>
      </c>
    </row>
    <row r="637" spans="2:15" ht="21" customHeight="1" x14ac:dyDescent="0.25">
      <c r="B637" s="14" t="s">
        <v>14</v>
      </c>
      <c r="C637" s="15">
        <v>25</v>
      </c>
      <c r="D637" s="16" t="s">
        <v>37</v>
      </c>
      <c r="E637" s="14" t="s">
        <v>32</v>
      </c>
      <c r="F637" s="14" t="s">
        <v>17</v>
      </c>
      <c r="G637" s="17">
        <v>5</v>
      </c>
      <c r="H637" s="1">
        <v>25000000</v>
      </c>
      <c r="I637" s="14">
        <v>2</v>
      </c>
      <c r="J637" s="18">
        <v>2.2222222222222222E-3</v>
      </c>
      <c r="K637" s="14" t="s">
        <v>18</v>
      </c>
      <c r="L637" s="14" t="s">
        <v>39</v>
      </c>
      <c r="M637" s="14" t="s">
        <v>30</v>
      </c>
      <c r="N637" s="14" t="s">
        <v>78</v>
      </c>
      <c r="O637" s="14" t="s">
        <v>63</v>
      </c>
    </row>
    <row r="638" spans="2:15" ht="21" customHeight="1" x14ac:dyDescent="0.25">
      <c r="B638" s="22" t="s">
        <v>14</v>
      </c>
      <c r="C638" s="23">
        <v>28</v>
      </c>
      <c r="D638" s="24" t="s">
        <v>37</v>
      </c>
      <c r="E638" s="22" t="s">
        <v>73</v>
      </c>
      <c r="F638" s="22" t="s">
        <v>23</v>
      </c>
      <c r="G638" s="25">
        <v>1</v>
      </c>
      <c r="H638" s="26">
        <v>7000000</v>
      </c>
      <c r="I638" s="22">
        <v>2</v>
      </c>
      <c r="J638" s="27">
        <v>2.2222222222222222E-3</v>
      </c>
      <c r="K638" s="22" t="s">
        <v>18</v>
      </c>
      <c r="L638" s="22" t="s">
        <v>24</v>
      </c>
      <c r="M638" s="22" t="s">
        <v>51</v>
      </c>
      <c r="N638" s="22" t="s">
        <v>76</v>
      </c>
      <c r="O638" s="22" t="s">
        <v>26</v>
      </c>
    </row>
    <row r="639" spans="2:15" ht="21" customHeight="1" x14ac:dyDescent="0.25">
      <c r="B639" s="14" t="s">
        <v>14</v>
      </c>
      <c r="C639" s="15">
        <v>22</v>
      </c>
      <c r="D639" s="16" t="s">
        <v>37</v>
      </c>
      <c r="E639" s="14" t="s">
        <v>32</v>
      </c>
      <c r="F639" s="14" t="s">
        <v>23</v>
      </c>
      <c r="G639" s="17">
        <v>3</v>
      </c>
      <c r="H639" s="1">
        <v>15000000</v>
      </c>
      <c r="I639" s="14">
        <v>2</v>
      </c>
      <c r="J639" s="18">
        <v>2.2222222222222222E-3</v>
      </c>
      <c r="K639" s="14" t="s">
        <v>18</v>
      </c>
      <c r="L639" s="14" t="s">
        <v>29</v>
      </c>
      <c r="M639" s="14" t="s">
        <v>48</v>
      </c>
      <c r="N639" s="14" t="s">
        <v>77</v>
      </c>
      <c r="O639" s="14" t="s">
        <v>54</v>
      </c>
    </row>
    <row r="640" spans="2:15" ht="21" customHeight="1" x14ac:dyDescent="0.25">
      <c r="B640" s="22" t="s">
        <v>14</v>
      </c>
      <c r="C640" s="23">
        <v>25</v>
      </c>
      <c r="D640" s="24" t="s">
        <v>37</v>
      </c>
      <c r="E640" s="22" t="s">
        <v>49</v>
      </c>
      <c r="F640" s="22" t="s">
        <v>42</v>
      </c>
      <c r="G640" s="25">
        <v>2</v>
      </c>
      <c r="H640" s="26">
        <v>12000000</v>
      </c>
      <c r="I640" s="22">
        <v>1</v>
      </c>
      <c r="J640" s="27">
        <v>2.2222222222222222E-3</v>
      </c>
      <c r="K640" s="22" t="s">
        <v>18</v>
      </c>
      <c r="L640" s="22" t="s">
        <v>29</v>
      </c>
      <c r="M640" s="22" t="s">
        <v>48</v>
      </c>
      <c r="N640" s="22" t="s">
        <v>77</v>
      </c>
      <c r="O640" s="22" t="s">
        <v>65</v>
      </c>
    </row>
    <row r="641" spans="2:15" ht="21" customHeight="1" x14ac:dyDescent="0.25">
      <c r="B641" s="14" t="s">
        <v>14</v>
      </c>
      <c r="C641" s="15">
        <v>29</v>
      </c>
      <c r="D641" s="16" t="s">
        <v>37</v>
      </c>
      <c r="E641" s="14" t="s">
        <v>49</v>
      </c>
      <c r="F641" s="14" t="s">
        <v>42</v>
      </c>
      <c r="G641" s="17">
        <v>2</v>
      </c>
      <c r="H641" s="1">
        <v>12000000</v>
      </c>
      <c r="I641" s="14">
        <v>1</v>
      </c>
      <c r="J641" s="18">
        <v>2.2222222222222222E-3</v>
      </c>
      <c r="K641" s="14" t="s">
        <v>18</v>
      </c>
      <c r="L641" s="14" t="s">
        <v>24</v>
      </c>
      <c r="M641" s="14" t="s">
        <v>51</v>
      </c>
      <c r="N641" s="14" t="s">
        <v>76</v>
      </c>
      <c r="O641" s="14" t="s">
        <v>26</v>
      </c>
    </row>
    <row r="642" spans="2:15" ht="21" customHeight="1" x14ac:dyDescent="0.25">
      <c r="B642" s="22" t="s">
        <v>14</v>
      </c>
      <c r="C642" s="23">
        <v>20</v>
      </c>
      <c r="D642" s="24" t="s">
        <v>44</v>
      </c>
      <c r="E642" s="22" t="s">
        <v>38</v>
      </c>
      <c r="F642" s="22" t="s">
        <v>42</v>
      </c>
      <c r="G642" s="25">
        <v>2</v>
      </c>
      <c r="H642" s="26">
        <v>38000000</v>
      </c>
      <c r="I642" s="22">
        <v>4</v>
      </c>
      <c r="J642" s="27">
        <v>2.2222222222222222E-3</v>
      </c>
      <c r="K642" s="22" t="s">
        <v>74</v>
      </c>
      <c r="L642" s="22" t="s">
        <v>19</v>
      </c>
      <c r="M642" s="22" t="s">
        <v>43</v>
      </c>
      <c r="N642" s="22" t="s">
        <v>66</v>
      </c>
      <c r="O642" s="22" t="s">
        <v>67</v>
      </c>
    </row>
    <row r="643" spans="2:15" ht="21" customHeight="1" x14ac:dyDescent="0.25">
      <c r="B643" s="14" t="s">
        <v>14</v>
      </c>
      <c r="C643" s="15">
        <v>9</v>
      </c>
      <c r="D643" s="16" t="s">
        <v>44</v>
      </c>
      <c r="E643" s="14" t="s">
        <v>32</v>
      </c>
      <c r="F643" s="14" t="s">
        <v>42</v>
      </c>
      <c r="G643" s="17">
        <v>5</v>
      </c>
      <c r="H643" s="1">
        <v>25000000</v>
      </c>
      <c r="I643" s="14">
        <v>2</v>
      </c>
      <c r="J643" s="18">
        <v>2.2222222222222222E-3</v>
      </c>
      <c r="K643" s="14" t="s">
        <v>18</v>
      </c>
      <c r="L643" s="14" t="s">
        <v>35</v>
      </c>
      <c r="M643" s="14" t="s">
        <v>33</v>
      </c>
      <c r="N643" s="14" t="s">
        <v>66</v>
      </c>
      <c r="O643" s="14" t="s">
        <v>36</v>
      </c>
    </row>
    <row r="644" spans="2:15" ht="21" customHeight="1" x14ac:dyDescent="0.25">
      <c r="B644" s="22" t="s">
        <v>14</v>
      </c>
      <c r="C644" s="23">
        <v>17</v>
      </c>
      <c r="D644" s="24" t="s">
        <v>69</v>
      </c>
      <c r="E644" s="22" t="s">
        <v>16</v>
      </c>
      <c r="F644" s="22" t="s">
        <v>23</v>
      </c>
      <c r="G644" s="25">
        <v>4</v>
      </c>
      <c r="H644" s="26">
        <v>11000000</v>
      </c>
      <c r="I644" s="22">
        <v>1</v>
      </c>
      <c r="J644" s="27">
        <v>2.2222222222222222E-3</v>
      </c>
      <c r="K644" s="22" t="s">
        <v>61</v>
      </c>
      <c r="L644" s="22" t="s">
        <v>64</v>
      </c>
      <c r="M644" s="22" t="s">
        <v>20</v>
      </c>
      <c r="N644" s="22" t="s">
        <v>76</v>
      </c>
      <c r="O644" s="22" t="s">
        <v>26</v>
      </c>
    </row>
    <row r="645" spans="2:15" ht="21" customHeight="1" x14ac:dyDescent="0.25">
      <c r="B645" s="14" t="s">
        <v>14</v>
      </c>
      <c r="C645" s="15">
        <v>10</v>
      </c>
      <c r="D645" s="16" t="s">
        <v>69</v>
      </c>
      <c r="E645" s="14" t="s">
        <v>49</v>
      </c>
      <c r="F645" s="14" t="s">
        <v>42</v>
      </c>
      <c r="G645" s="17">
        <v>2</v>
      </c>
      <c r="H645" s="1">
        <v>12000000</v>
      </c>
      <c r="I645" s="14">
        <v>4</v>
      </c>
      <c r="J645" s="18">
        <v>2.2222222222222222E-3</v>
      </c>
      <c r="K645" s="14" t="s">
        <v>18</v>
      </c>
      <c r="L645" s="14" t="s">
        <v>39</v>
      </c>
      <c r="M645" s="14" t="s">
        <v>20</v>
      </c>
      <c r="N645" s="14" t="s">
        <v>76</v>
      </c>
      <c r="O645" s="14" t="s">
        <v>52</v>
      </c>
    </row>
    <row r="646" spans="2:15" ht="21" customHeight="1" x14ac:dyDescent="0.25">
      <c r="B646" s="22" t="s">
        <v>14</v>
      </c>
      <c r="C646" s="23">
        <v>24</v>
      </c>
      <c r="D646" s="24" t="s">
        <v>69</v>
      </c>
      <c r="E646" s="22" t="s">
        <v>49</v>
      </c>
      <c r="F646" s="22" t="s">
        <v>42</v>
      </c>
      <c r="G646" s="25">
        <v>2</v>
      </c>
      <c r="H646" s="26">
        <v>12000000</v>
      </c>
      <c r="I646" s="22">
        <v>2</v>
      </c>
      <c r="J646" s="27">
        <v>2.2222222222222222E-3</v>
      </c>
      <c r="K646" s="22" t="s">
        <v>18</v>
      </c>
      <c r="L646" s="22" t="s">
        <v>29</v>
      </c>
      <c r="M646" s="22" t="s">
        <v>43</v>
      </c>
      <c r="N646" s="22" t="s">
        <v>77</v>
      </c>
      <c r="O646" s="22" t="s">
        <v>54</v>
      </c>
    </row>
    <row r="647" spans="2:15" ht="21" customHeight="1" x14ac:dyDescent="0.25">
      <c r="B647" s="14" t="s">
        <v>14</v>
      </c>
      <c r="C647" s="15">
        <v>20</v>
      </c>
      <c r="D647" s="16" t="s">
        <v>69</v>
      </c>
      <c r="E647" s="14" t="s">
        <v>38</v>
      </c>
      <c r="F647" s="14" t="s">
        <v>23</v>
      </c>
      <c r="G647" s="17">
        <v>4</v>
      </c>
      <c r="H647" s="1">
        <v>20000000</v>
      </c>
      <c r="I647" s="14">
        <v>4</v>
      </c>
      <c r="J647" s="18">
        <v>2.2222222222222222E-3</v>
      </c>
      <c r="K647" s="14" t="s">
        <v>18</v>
      </c>
      <c r="L647" s="14" t="s">
        <v>39</v>
      </c>
      <c r="M647" s="14" t="s">
        <v>48</v>
      </c>
      <c r="N647" s="14" t="s">
        <v>77</v>
      </c>
      <c r="O647" s="14" t="s">
        <v>65</v>
      </c>
    </row>
    <row r="648" spans="2:15" ht="21" customHeight="1" x14ac:dyDescent="0.25">
      <c r="B648" s="22" t="s">
        <v>14</v>
      </c>
      <c r="C648" s="23">
        <v>17</v>
      </c>
      <c r="D648" s="24" t="s">
        <v>55</v>
      </c>
      <c r="E648" s="22" t="s">
        <v>49</v>
      </c>
      <c r="F648" s="22" t="s">
        <v>68</v>
      </c>
      <c r="G648" s="25">
        <v>3</v>
      </c>
      <c r="H648" s="26">
        <v>15000000</v>
      </c>
      <c r="I648" s="22">
        <v>1</v>
      </c>
      <c r="J648" s="27">
        <v>2.2222222222222222E-3</v>
      </c>
      <c r="K648" s="22" t="s">
        <v>18</v>
      </c>
      <c r="L648" s="22" t="s">
        <v>24</v>
      </c>
      <c r="M648" s="22" t="s">
        <v>30</v>
      </c>
      <c r="N648" s="22" t="s">
        <v>66</v>
      </c>
      <c r="O648" s="22" t="s">
        <v>67</v>
      </c>
    </row>
    <row r="649" spans="2:15" ht="21" customHeight="1" x14ac:dyDescent="0.25">
      <c r="B649" s="14" t="s">
        <v>14</v>
      </c>
      <c r="C649" s="15">
        <v>11</v>
      </c>
      <c r="D649" s="16" t="s">
        <v>57</v>
      </c>
      <c r="E649" s="14" t="s">
        <v>16</v>
      </c>
      <c r="F649" s="14" t="s">
        <v>42</v>
      </c>
      <c r="G649" s="17">
        <v>3</v>
      </c>
      <c r="H649" s="1">
        <v>15000000</v>
      </c>
      <c r="I649" s="14">
        <v>5</v>
      </c>
      <c r="J649" s="18">
        <v>2.2222222222222222E-3</v>
      </c>
      <c r="K649" s="14" t="s">
        <v>18</v>
      </c>
      <c r="L649" s="14" t="s">
        <v>19</v>
      </c>
      <c r="M649" s="14" t="s">
        <v>51</v>
      </c>
      <c r="N649" s="14" t="s">
        <v>66</v>
      </c>
      <c r="O649" s="14" t="s">
        <v>36</v>
      </c>
    </row>
    <row r="650" spans="2:15" ht="21" customHeight="1" x14ac:dyDescent="0.25">
      <c r="B650" s="22" t="s">
        <v>14</v>
      </c>
      <c r="C650" s="23">
        <v>1</v>
      </c>
      <c r="D650" s="24" t="s">
        <v>59</v>
      </c>
      <c r="E650" s="22" t="s">
        <v>49</v>
      </c>
      <c r="F650" s="22" t="s">
        <v>42</v>
      </c>
      <c r="G650" s="25">
        <v>4</v>
      </c>
      <c r="H650" s="26">
        <v>20000000</v>
      </c>
      <c r="I650" s="22">
        <v>3</v>
      </c>
      <c r="J650" s="27">
        <v>2.2222222222222222E-3</v>
      </c>
      <c r="K650" s="22" t="s">
        <v>18</v>
      </c>
      <c r="L650" s="22" t="s">
        <v>56</v>
      </c>
      <c r="M650" s="22" t="s">
        <v>33</v>
      </c>
      <c r="N650" s="22" t="s">
        <v>76</v>
      </c>
      <c r="O650" s="22" t="s">
        <v>52</v>
      </c>
    </row>
    <row r="651" spans="2:15" ht="21" customHeight="1" x14ac:dyDescent="0.25">
      <c r="B651" s="14" t="s">
        <v>14</v>
      </c>
      <c r="C651" s="15">
        <v>10</v>
      </c>
      <c r="D651" s="16" t="s">
        <v>72</v>
      </c>
      <c r="E651" s="14" t="s">
        <v>32</v>
      </c>
      <c r="F651" s="14" t="s">
        <v>42</v>
      </c>
      <c r="G651" s="17">
        <v>1</v>
      </c>
      <c r="H651" s="1">
        <v>7000000</v>
      </c>
      <c r="I651" s="14">
        <v>4</v>
      </c>
      <c r="J651" s="18">
        <v>2.2222222222222222E-3</v>
      </c>
      <c r="K651" s="14" t="s">
        <v>18</v>
      </c>
      <c r="L651" s="14" t="s">
        <v>19</v>
      </c>
      <c r="M651" s="14" t="s">
        <v>51</v>
      </c>
      <c r="N651" s="14" t="s">
        <v>78</v>
      </c>
      <c r="O651" s="14" t="s">
        <v>53</v>
      </c>
    </row>
    <row r="652" spans="2:15" ht="21" customHeight="1" x14ac:dyDescent="0.25">
      <c r="B652" s="22" t="s">
        <v>70</v>
      </c>
      <c r="C652" s="23">
        <v>21</v>
      </c>
      <c r="D652" s="24" t="s">
        <v>57</v>
      </c>
      <c r="E652" s="22" t="s">
        <v>73</v>
      </c>
      <c r="F652" s="22" t="s">
        <v>42</v>
      </c>
      <c r="G652" s="25">
        <v>0</v>
      </c>
      <c r="H652" s="26">
        <v>0</v>
      </c>
      <c r="I652" s="22">
        <v>2</v>
      </c>
      <c r="J652" s="27">
        <v>2.2222222222222222E-3</v>
      </c>
      <c r="K652" s="22"/>
      <c r="L652" s="22"/>
      <c r="M652" s="22" t="s">
        <v>43</v>
      </c>
      <c r="N652" s="22" t="s">
        <v>78</v>
      </c>
      <c r="O652" s="22" t="s">
        <v>53</v>
      </c>
    </row>
    <row r="653" spans="2:15" ht="21" customHeight="1" x14ac:dyDescent="0.25">
      <c r="B653" s="14" t="s">
        <v>70</v>
      </c>
      <c r="C653" s="15">
        <v>16</v>
      </c>
      <c r="D653" s="16" t="s">
        <v>58</v>
      </c>
      <c r="E653" s="14" t="s">
        <v>28</v>
      </c>
      <c r="F653" s="14" t="s">
        <v>17</v>
      </c>
      <c r="G653" s="17">
        <v>0</v>
      </c>
      <c r="H653" s="1">
        <v>0</v>
      </c>
      <c r="I653" s="14">
        <v>5</v>
      </c>
      <c r="J653" s="18">
        <v>2.2222222222222222E-3</v>
      </c>
      <c r="K653" s="14"/>
      <c r="L653" s="14"/>
      <c r="M653" s="14" t="s">
        <v>40</v>
      </c>
      <c r="N653" s="14" t="s">
        <v>78</v>
      </c>
      <c r="O653" s="14" t="s">
        <v>53</v>
      </c>
    </row>
    <row r="654" spans="2:15" ht="21" customHeight="1" x14ac:dyDescent="0.25">
      <c r="B654" s="22" t="s">
        <v>70</v>
      </c>
      <c r="C654" s="23">
        <v>25</v>
      </c>
      <c r="D654" s="24" t="s">
        <v>27</v>
      </c>
      <c r="E654" s="22" t="s">
        <v>28</v>
      </c>
      <c r="F654" s="22" t="s">
        <v>42</v>
      </c>
      <c r="G654" s="25">
        <v>0</v>
      </c>
      <c r="H654" s="26">
        <v>0</v>
      </c>
      <c r="I654" s="22">
        <v>1</v>
      </c>
      <c r="J654" s="27">
        <v>2.2222222222222222E-3</v>
      </c>
      <c r="K654" s="22"/>
      <c r="L654" s="22"/>
      <c r="M654" s="22" t="s">
        <v>30</v>
      </c>
      <c r="N654" s="22" t="s">
        <v>78</v>
      </c>
      <c r="O654" s="22" t="s">
        <v>63</v>
      </c>
    </row>
    <row r="655" spans="2:15" ht="21" customHeight="1" x14ac:dyDescent="0.25">
      <c r="B655" s="14" t="s">
        <v>70</v>
      </c>
      <c r="C655" s="15">
        <v>7</v>
      </c>
      <c r="D655" s="16" t="s">
        <v>69</v>
      </c>
      <c r="E655" s="14" t="s">
        <v>16</v>
      </c>
      <c r="F655" s="14" t="s">
        <v>17</v>
      </c>
      <c r="G655" s="17">
        <v>0</v>
      </c>
      <c r="H655" s="1">
        <v>0</v>
      </c>
      <c r="I655" s="14">
        <v>1</v>
      </c>
      <c r="J655" s="18">
        <v>2.2222222222222222E-3</v>
      </c>
      <c r="K655" s="14"/>
      <c r="L655" s="14"/>
      <c r="M655" s="14" t="s">
        <v>33</v>
      </c>
      <c r="N655" s="14" t="s">
        <v>78</v>
      </c>
      <c r="O655" s="14" t="s">
        <v>41</v>
      </c>
    </row>
    <row r="656" spans="2:15" ht="21" customHeight="1" x14ac:dyDescent="0.25">
      <c r="B656" s="22" t="s">
        <v>70</v>
      </c>
      <c r="C656" s="23">
        <v>23</v>
      </c>
      <c r="D656" s="24" t="s">
        <v>69</v>
      </c>
      <c r="E656" s="22" t="s">
        <v>32</v>
      </c>
      <c r="F656" s="22" t="s">
        <v>42</v>
      </c>
      <c r="G656" s="25">
        <v>0</v>
      </c>
      <c r="H656" s="26">
        <v>0</v>
      </c>
      <c r="I656" s="22">
        <v>5</v>
      </c>
      <c r="J656" s="27">
        <v>2.2222222222222222E-3</v>
      </c>
      <c r="K656" s="22"/>
      <c r="L656" s="22"/>
      <c r="M656" s="22" t="s">
        <v>25</v>
      </c>
      <c r="N656" s="22" t="s">
        <v>76</v>
      </c>
      <c r="O656" s="22" t="s">
        <v>31</v>
      </c>
    </row>
    <row r="657" spans="2:15" ht="21" customHeight="1" x14ac:dyDescent="0.25">
      <c r="B657" s="14" t="s">
        <v>70</v>
      </c>
      <c r="C657" s="15">
        <v>21</v>
      </c>
      <c r="D657" s="16" t="s">
        <v>57</v>
      </c>
      <c r="E657" s="14" t="s">
        <v>73</v>
      </c>
      <c r="F657" s="14" t="s">
        <v>42</v>
      </c>
      <c r="G657" s="17">
        <v>0</v>
      </c>
      <c r="H657" s="1">
        <v>0</v>
      </c>
      <c r="I657" s="14">
        <v>2</v>
      </c>
      <c r="J657" s="18">
        <v>2.2222222222222222E-3</v>
      </c>
      <c r="K657" s="14"/>
      <c r="L657" s="14"/>
      <c r="M657" s="14" t="s">
        <v>43</v>
      </c>
      <c r="N657" s="14" t="s">
        <v>78</v>
      </c>
      <c r="O657" s="14" t="s">
        <v>53</v>
      </c>
    </row>
    <row r="658" spans="2:15" ht="21" customHeight="1" x14ac:dyDescent="0.25">
      <c r="B658" s="22" t="s">
        <v>70</v>
      </c>
      <c r="C658" s="23">
        <v>16</v>
      </c>
      <c r="D658" s="24" t="s">
        <v>58</v>
      </c>
      <c r="E658" s="22" t="s">
        <v>28</v>
      </c>
      <c r="F658" s="22" t="s">
        <v>17</v>
      </c>
      <c r="G658" s="25">
        <v>0</v>
      </c>
      <c r="H658" s="26">
        <v>0</v>
      </c>
      <c r="I658" s="22">
        <v>5</v>
      </c>
      <c r="J658" s="27">
        <v>2.2222222222222222E-3</v>
      </c>
      <c r="K658" s="22"/>
      <c r="L658" s="22"/>
      <c r="M658" s="22" t="s">
        <v>40</v>
      </c>
      <c r="N658" s="22" t="s">
        <v>78</v>
      </c>
      <c r="O658" s="22" t="s">
        <v>53</v>
      </c>
    </row>
    <row r="659" spans="2:15" ht="21" customHeight="1" x14ac:dyDescent="0.25">
      <c r="B659" s="14" t="s">
        <v>14</v>
      </c>
      <c r="C659" s="15">
        <v>30</v>
      </c>
      <c r="D659" s="16" t="s">
        <v>22</v>
      </c>
      <c r="E659" s="14" t="s">
        <v>28</v>
      </c>
      <c r="F659" s="14" t="s">
        <v>23</v>
      </c>
      <c r="G659" s="17">
        <v>5</v>
      </c>
      <c r="H659" s="1">
        <v>25000000</v>
      </c>
      <c r="I659" s="14">
        <v>1</v>
      </c>
      <c r="J659" s="18">
        <v>2.2453703703703702E-3</v>
      </c>
      <c r="K659" s="14" t="s">
        <v>18</v>
      </c>
      <c r="L659" s="14" t="s">
        <v>64</v>
      </c>
      <c r="M659" s="14" t="s">
        <v>25</v>
      </c>
      <c r="N659" s="14" t="s">
        <v>76</v>
      </c>
      <c r="O659" s="14" t="s">
        <v>26</v>
      </c>
    </row>
    <row r="660" spans="2:15" ht="21" customHeight="1" x14ac:dyDescent="0.25">
      <c r="B660" s="22" t="s">
        <v>14</v>
      </c>
      <c r="C660" s="23">
        <v>25</v>
      </c>
      <c r="D660" s="24" t="s">
        <v>27</v>
      </c>
      <c r="E660" s="22" t="s">
        <v>16</v>
      </c>
      <c r="F660" s="22" t="s">
        <v>23</v>
      </c>
      <c r="G660" s="25">
        <v>4</v>
      </c>
      <c r="H660" s="26">
        <v>20000000</v>
      </c>
      <c r="I660" s="22">
        <v>2</v>
      </c>
      <c r="J660" s="27">
        <v>2.2453703703703702E-3</v>
      </c>
      <c r="K660" s="22" t="s">
        <v>61</v>
      </c>
      <c r="L660" s="22" t="s">
        <v>19</v>
      </c>
      <c r="M660" s="22" t="s">
        <v>51</v>
      </c>
      <c r="N660" s="22" t="s">
        <v>78</v>
      </c>
      <c r="O660" s="22" t="s">
        <v>63</v>
      </c>
    </row>
    <row r="661" spans="2:15" ht="21" customHeight="1" x14ac:dyDescent="0.25">
      <c r="B661" s="14" t="s">
        <v>14</v>
      </c>
      <c r="C661" s="15">
        <v>9</v>
      </c>
      <c r="D661" s="16" t="s">
        <v>27</v>
      </c>
      <c r="E661" s="14" t="s">
        <v>28</v>
      </c>
      <c r="F661" s="14" t="s">
        <v>23</v>
      </c>
      <c r="G661" s="17">
        <v>1</v>
      </c>
      <c r="H661" s="1">
        <v>7000000</v>
      </c>
      <c r="I661" s="14">
        <v>2</v>
      </c>
      <c r="J661" s="18">
        <v>2.2453703703703702E-3</v>
      </c>
      <c r="K661" s="14" t="s">
        <v>18</v>
      </c>
      <c r="L661" s="14" t="s">
        <v>29</v>
      </c>
      <c r="M661" s="14" t="s">
        <v>43</v>
      </c>
      <c r="N661" s="14" t="s">
        <v>76</v>
      </c>
      <c r="O661" s="14" t="s">
        <v>26</v>
      </c>
    </row>
    <row r="662" spans="2:15" ht="21" customHeight="1" x14ac:dyDescent="0.25">
      <c r="B662" s="22" t="s">
        <v>14</v>
      </c>
      <c r="C662" s="23">
        <v>29</v>
      </c>
      <c r="D662" s="24" t="s">
        <v>37</v>
      </c>
      <c r="E662" s="22" t="s">
        <v>49</v>
      </c>
      <c r="F662" s="22" t="s">
        <v>42</v>
      </c>
      <c r="G662" s="25">
        <v>2</v>
      </c>
      <c r="H662" s="26">
        <v>12000000</v>
      </c>
      <c r="I662" s="22">
        <v>1</v>
      </c>
      <c r="J662" s="27">
        <v>2.2453703703703702E-3</v>
      </c>
      <c r="K662" s="22" t="s">
        <v>18</v>
      </c>
      <c r="L662" s="22" t="s">
        <v>56</v>
      </c>
      <c r="M662" s="22" t="s">
        <v>30</v>
      </c>
      <c r="N662" s="22" t="s">
        <v>77</v>
      </c>
      <c r="O662" s="22" t="s">
        <v>34</v>
      </c>
    </row>
    <row r="663" spans="2:15" ht="21" customHeight="1" x14ac:dyDescent="0.25">
      <c r="B663" s="14" t="s">
        <v>14</v>
      </c>
      <c r="C663" s="15">
        <v>13</v>
      </c>
      <c r="D663" s="16" t="s">
        <v>37</v>
      </c>
      <c r="E663" s="14" t="s">
        <v>28</v>
      </c>
      <c r="F663" s="14" t="s">
        <v>23</v>
      </c>
      <c r="G663" s="17">
        <v>2</v>
      </c>
      <c r="H663" s="1">
        <v>12000000</v>
      </c>
      <c r="I663" s="14">
        <v>2</v>
      </c>
      <c r="J663" s="18">
        <v>2.2453703703703702E-3</v>
      </c>
      <c r="K663" s="14" t="s">
        <v>18</v>
      </c>
      <c r="L663" s="14" t="s">
        <v>19</v>
      </c>
      <c r="M663" s="14" t="s">
        <v>33</v>
      </c>
      <c r="N663" s="14" t="s">
        <v>66</v>
      </c>
      <c r="O663" s="14" t="s">
        <v>36</v>
      </c>
    </row>
    <row r="664" spans="2:15" ht="21" customHeight="1" x14ac:dyDescent="0.25">
      <c r="B664" s="22" t="s">
        <v>14</v>
      </c>
      <c r="C664" s="23">
        <v>29</v>
      </c>
      <c r="D664" s="24" t="s">
        <v>37</v>
      </c>
      <c r="E664" s="22" t="s">
        <v>32</v>
      </c>
      <c r="F664" s="22" t="s">
        <v>68</v>
      </c>
      <c r="G664" s="25">
        <v>2</v>
      </c>
      <c r="H664" s="26">
        <v>12000000</v>
      </c>
      <c r="I664" s="22">
        <v>1</v>
      </c>
      <c r="J664" s="27">
        <v>2.2453703703703702E-3</v>
      </c>
      <c r="K664" s="22" t="s">
        <v>18</v>
      </c>
      <c r="L664" s="22" t="s">
        <v>47</v>
      </c>
      <c r="M664" s="22" t="s">
        <v>48</v>
      </c>
      <c r="N664" s="22" t="s">
        <v>77</v>
      </c>
      <c r="O664" s="22" t="s">
        <v>54</v>
      </c>
    </row>
    <row r="665" spans="2:15" ht="21" customHeight="1" x14ac:dyDescent="0.25">
      <c r="B665" s="14" t="s">
        <v>14</v>
      </c>
      <c r="C665" s="15">
        <v>1</v>
      </c>
      <c r="D665" s="16" t="s">
        <v>44</v>
      </c>
      <c r="E665" s="14" t="s">
        <v>28</v>
      </c>
      <c r="F665" s="14" t="s">
        <v>23</v>
      </c>
      <c r="G665" s="17">
        <v>2</v>
      </c>
      <c r="H665" s="1">
        <v>38000000</v>
      </c>
      <c r="I665" s="14">
        <v>4</v>
      </c>
      <c r="J665" s="18">
        <v>2.2453703703703702E-3</v>
      </c>
      <c r="K665" s="14" t="s">
        <v>46</v>
      </c>
      <c r="L665" s="14" t="s">
        <v>19</v>
      </c>
      <c r="M665" s="14" t="s">
        <v>30</v>
      </c>
      <c r="N665" s="14" t="s">
        <v>78</v>
      </c>
      <c r="O665" s="14" t="s">
        <v>41</v>
      </c>
    </row>
    <row r="666" spans="2:15" ht="21" customHeight="1" x14ac:dyDescent="0.25">
      <c r="B666" s="22" t="s">
        <v>14</v>
      </c>
      <c r="C666" s="23">
        <v>22</v>
      </c>
      <c r="D666" s="24" t="s">
        <v>44</v>
      </c>
      <c r="E666" s="22" t="s">
        <v>16</v>
      </c>
      <c r="F666" s="22" t="s">
        <v>45</v>
      </c>
      <c r="G666" s="25">
        <v>4</v>
      </c>
      <c r="H666" s="26">
        <v>20000000</v>
      </c>
      <c r="I666" s="22">
        <v>5</v>
      </c>
      <c r="J666" s="27">
        <v>2.2453703703703702E-3</v>
      </c>
      <c r="K666" s="22" t="s">
        <v>18</v>
      </c>
      <c r="L666" s="22" t="s">
        <v>39</v>
      </c>
      <c r="M666" s="22" t="s">
        <v>43</v>
      </c>
      <c r="N666" s="22" t="s">
        <v>78</v>
      </c>
      <c r="O666" s="22" t="s">
        <v>53</v>
      </c>
    </row>
    <row r="667" spans="2:15" ht="21" customHeight="1" x14ac:dyDescent="0.25">
      <c r="B667" s="14" t="s">
        <v>14</v>
      </c>
      <c r="C667" s="15">
        <v>1</v>
      </c>
      <c r="D667" s="16" t="s">
        <v>69</v>
      </c>
      <c r="E667" s="14" t="s">
        <v>16</v>
      </c>
      <c r="F667" s="14" t="s">
        <v>23</v>
      </c>
      <c r="G667" s="17">
        <v>5</v>
      </c>
      <c r="H667" s="1">
        <v>21000000</v>
      </c>
      <c r="I667" s="14">
        <v>2</v>
      </c>
      <c r="J667" s="18">
        <v>2.2453703703703702E-3</v>
      </c>
      <c r="K667" s="14" t="s">
        <v>18</v>
      </c>
      <c r="L667" s="14" t="s">
        <v>47</v>
      </c>
      <c r="M667" s="14" t="s">
        <v>40</v>
      </c>
      <c r="N667" s="14" t="s">
        <v>78</v>
      </c>
      <c r="O667" s="14" t="s">
        <v>66</v>
      </c>
    </row>
    <row r="668" spans="2:15" ht="21" customHeight="1" x14ac:dyDescent="0.25">
      <c r="B668" s="22" t="s">
        <v>14</v>
      </c>
      <c r="C668" s="23">
        <v>15</v>
      </c>
      <c r="D668" s="24" t="s">
        <v>69</v>
      </c>
      <c r="E668" s="22" t="s">
        <v>28</v>
      </c>
      <c r="F668" s="22" t="s">
        <v>42</v>
      </c>
      <c r="G668" s="25">
        <v>3</v>
      </c>
      <c r="H668" s="26">
        <v>15000000</v>
      </c>
      <c r="I668" s="22">
        <v>2</v>
      </c>
      <c r="J668" s="27">
        <v>2.2453703703703702E-3</v>
      </c>
      <c r="K668" s="22" t="s">
        <v>18</v>
      </c>
      <c r="L668" s="22" t="s">
        <v>29</v>
      </c>
      <c r="M668" s="22" t="s">
        <v>20</v>
      </c>
      <c r="N668" s="22" t="s">
        <v>78</v>
      </c>
      <c r="O668" s="22" t="s">
        <v>62</v>
      </c>
    </row>
    <row r="669" spans="2:15" ht="21" customHeight="1" x14ac:dyDescent="0.25">
      <c r="B669" s="14" t="s">
        <v>70</v>
      </c>
      <c r="C669" s="15">
        <v>20</v>
      </c>
      <c r="D669" s="16" t="s">
        <v>58</v>
      </c>
      <c r="E669" s="14" t="s">
        <v>16</v>
      </c>
      <c r="F669" s="14" t="s">
        <v>23</v>
      </c>
      <c r="G669" s="17">
        <v>0</v>
      </c>
      <c r="H669" s="1">
        <v>0</v>
      </c>
      <c r="I669" s="14">
        <v>2</v>
      </c>
      <c r="J669" s="18">
        <v>2.2453703703703702E-3</v>
      </c>
      <c r="K669" s="14"/>
      <c r="L669" s="14"/>
      <c r="M669" s="14" t="s">
        <v>51</v>
      </c>
      <c r="N669" s="14" t="s">
        <v>66</v>
      </c>
      <c r="O669" s="14" t="s">
        <v>36</v>
      </c>
    </row>
    <row r="670" spans="2:15" ht="21" customHeight="1" x14ac:dyDescent="0.25">
      <c r="B670" s="22" t="s">
        <v>70</v>
      </c>
      <c r="C670" s="23">
        <v>10</v>
      </c>
      <c r="D670" s="24" t="s">
        <v>69</v>
      </c>
      <c r="E670" s="22" t="s">
        <v>28</v>
      </c>
      <c r="F670" s="22" t="s">
        <v>42</v>
      </c>
      <c r="G670" s="25">
        <v>0</v>
      </c>
      <c r="H670" s="26">
        <v>0</v>
      </c>
      <c r="I670" s="22">
        <v>4</v>
      </c>
      <c r="J670" s="27">
        <v>2.2453703703703702E-3</v>
      </c>
      <c r="K670" s="22"/>
      <c r="L670" s="22"/>
      <c r="M670" s="22" t="s">
        <v>43</v>
      </c>
      <c r="N670" s="22" t="s">
        <v>78</v>
      </c>
      <c r="O670" s="22" t="s">
        <v>66</v>
      </c>
    </row>
    <row r="671" spans="2:15" ht="21" customHeight="1" x14ac:dyDescent="0.25">
      <c r="B671" s="14" t="s">
        <v>70</v>
      </c>
      <c r="C671" s="15">
        <v>20</v>
      </c>
      <c r="D671" s="16" t="s">
        <v>69</v>
      </c>
      <c r="E671" s="14" t="s">
        <v>16</v>
      </c>
      <c r="F671" s="14" t="s">
        <v>23</v>
      </c>
      <c r="G671" s="17">
        <v>0</v>
      </c>
      <c r="H671" s="1">
        <v>0</v>
      </c>
      <c r="I671" s="14">
        <v>1</v>
      </c>
      <c r="J671" s="18">
        <v>2.2453703703703702E-3</v>
      </c>
      <c r="K671" s="14"/>
      <c r="L671" s="14"/>
      <c r="M671" s="14" t="s">
        <v>33</v>
      </c>
      <c r="N671" s="14" t="s">
        <v>76</v>
      </c>
      <c r="O671" s="14" t="s">
        <v>71</v>
      </c>
    </row>
    <row r="672" spans="2:15" ht="21" customHeight="1" x14ac:dyDescent="0.25">
      <c r="B672" s="22" t="s">
        <v>70</v>
      </c>
      <c r="C672" s="23">
        <v>20</v>
      </c>
      <c r="D672" s="24" t="s">
        <v>58</v>
      </c>
      <c r="E672" s="22" t="s">
        <v>16</v>
      </c>
      <c r="F672" s="22" t="s">
        <v>23</v>
      </c>
      <c r="G672" s="25">
        <v>0</v>
      </c>
      <c r="H672" s="26">
        <v>0</v>
      </c>
      <c r="I672" s="22">
        <v>2</v>
      </c>
      <c r="J672" s="27">
        <v>2.2453703703703702E-3</v>
      </c>
      <c r="K672" s="22"/>
      <c r="L672" s="22"/>
      <c r="M672" s="22" t="s">
        <v>51</v>
      </c>
      <c r="N672" s="22" t="s">
        <v>66</v>
      </c>
      <c r="O672" s="22" t="s">
        <v>36</v>
      </c>
    </row>
    <row r="673" spans="2:15" ht="21" customHeight="1" x14ac:dyDescent="0.25">
      <c r="B673" s="14" t="s">
        <v>14</v>
      </c>
      <c r="C673" s="15">
        <v>12</v>
      </c>
      <c r="D673" s="16" t="s">
        <v>55</v>
      </c>
      <c r="E673" s="14" t="s">
        <v>16</v>
      </c>
      <c r="F673" s="14" t="s">
        <v>23</v>
      </c>
      <c r="G673" s="17">
        <v>5</v>
      </c>
      <c r="H673" s="1">
        <v>25000000</v>
      </c>
      <c r="I673" s="14">
        <v>1</v>
      </c>
      <c r="J673" s="18">
        <v>2.2685185185185182E-3</v>
      </c>
      <c r="K673" s="14" t="s">
        <v>18</v>
      </c>
      <c r="L673" s="14" t="s">
        <v>24</v>
      </c>
      <c r="M673" s="14" t="s">
        <v>30</v>
      </c>
      <c r="N673" s="14" t="s">
        <v>76</v>
      </c>
      <c r="O673" s="14" t="s">
        <v>52</v>
      </c>
    </row>
    <row r="674" spans="2:15" ht="21" customHeight="1" x14ac:dyDescent="0.25">
      <c r="B674" s="22" t="s">
        <v>14</v>
      </c>
      <c r="C674" s="23">
        <v>1</v>
      </c>
      <c r="D674" s="24" t="s">
        <v>60</v>
      </c>
      <c r="E674" s="22" t="s">
        <v>16</v>
      </c>
      <c r="F674" s="22" t="s">
        <v>23</v>
      </c>
      <c r="G674" s="25">
        <v>4</v>
      </c>
      <c r="H674" s="26">
        <v>20000000</v>
      </c>
      <c r="I674" s="22">
        <v>4</v>
      </c>
      <c r="J674" s="27">
        <v>2.2685185185185182E-3</v>
      </c>
      <c r="K674" s="22" t="s">
        <v>61</v>
      </c>
      <c r="L674" s="22" t="s">
        <v>39</v>
      </c>
      <c r="M674" s="22" t="s">
        <v>33</v>
      </c>
      <c r="N674" s="22" t="s">
        <v>66</v>
      </c>
      <c r="O674" s="22" t="s">
        <v>67</v>
      </c>
    </row>
    <row r="675" spans="2:15" ht="21" customHeight="1" x14ac:dyDescent="0.25">
      <c r="B675" s="14" t="s">
        <v>14</v>
      </c>
      <c r="C675" s="15">
        <v>28</v>
      </c>
      <c r="D675" s="16" t="s">
        <v>60</v>
      </c>
      <c r="E675" s="14" t="s">
        <v>49</v>
      </c>
      <c r="F675" s="14" t="s">
        <v>17</v>
      </c>
      <c r="G675" s="17">
        <v>4</v>
      </c>
      <c r="H675" s="1">
        <v>15000000</v>
      </c>
      <c r="I675" s="14">
        <v>2</v>
      </c>
      <c r="J675" s="18">
        <v>2.2685185185185182E-3</v>
      </c>
      <c r="K675" s="14" t="s">
        <v>18</v>
      </c>
      <c r="L675" s="14" t="s">
        <v>29</v>
      </c>
      <c r="M675" s="14" t="s">
        <v>48</v>
      </c>
      <c r="N675" s="14" t="s">
        <v>66</v>
      </c>
      <c r="O675" s="14" t="s">
        <v>67</v>
      </c>
    </row>
    <row r="676" spans="2:15" ht="21" customHeight="1" x14ac:dyDescent="0.25">
      <c r="B676" s="22" t="s">
        <v>14</v>
      </c>
      <c r="C676" s="23">
        <v>3</v>
      </c>
      <c r="D676" s="24" t="s">
        <v>27</v>
      </c>
      <c r="E676" s="22" t="s">
        <v>16</v>
      </c>
      <c r="F676" s="22" t="s">
        <v>17</v>
      </c>
      <c r="G676" s="25">
        <v>3</v>
      </c>
      <c r="H676" s="26">
        <v>12000000</v>
      </c>
      <c r="I676" s="22">
        <v>1</v>
      </c>
      <c r="J676" s="27">
        <v>2.2685185185185182E-3</v>
      </c>
      <c r="K676" s="22" t="s">
        <v>18</v>
      </c>
      <c r="L676" s="22" t="s">
        <v>29</v>
      </c>
      <c r="M676" s="22" t="s">
        <v>30</v>
      </c>
      <c r="N676" s="22" t="s">
        <v>76</v>
      </c>
      <c r="O676" s="22" t="s">
        <v>26</v>
      </c>
    </row>
    <row r="677" spans="2:15" ht="21" customHeight="1" x14ac:dyDescent="0.25">
      <c r="B677" s="14" t="s">
        <v>14</v>
      </c>
      <c r="C677" s="15">
        <v>28</v>
      </c>
      <c r="D677" s="16" t="s">
        <v>37</v>
      </c>
      <c r="E677" s="14" t="s">
        <v>38</v>
      </c>
      <c r="F677" s="14" t="s">
        <v>45</v>
      </c>
      <c r="G677" s="17">
        <v>2</v>
      </c>
      <c r="H677" s="1">
        <v>38000000</v>
      </c>
      <c r="I677" s="14">
        <v>2</v>
      </c>
      <c r="J677" s="18">
        <v>2.2685185185185182E-3</v>
      </c>
      <c r="K677" s="14" t="s">
        <v>46</v>
      </c>
      <c r="L677" s="14" t="s">
        <v>29</v>
      </c>
      <c r="M677" s="14" t="s">
        <v>25</v>
      </c>
      <c r="N677" s="14" t="s">
        <v>78</v>
      </c>
      <c r="O677" s="14" t="s">
        <v>62</v>
      </c>
    </row>
    <row r="678" spans="2:15" ht="21" customHeight="1" x14ac:dyDescent="0.25">
      <c r="B678" s="22" t="s">
        <v>14</v>
      </c>
      <c r="C678" s="23">
        <v>28</v>
      </c>
      <c r="D678" s="24" t="s">
        <v>37</v>
      </c>
      <c r="E678" s="22" t="s">
        <v>16</v>
      </c>
      <c r="F678" s="22" t="s">
        <v>17</v>
      </c>
      <c r="G678" s="25">
        <v>1</v>
      </c>
      <c r="H678" s="26">
        <v>19000000</v>
      </c>
      <c r="I678" s="22">
        <v>1</v>
      </c>
      <c r="J678" s="27">
        <v>2.2685185185185182E-3</v>
      </c>
      <c r="K678" s="22" t="s">
        <v>46</v>
      </c>
      <c r="L678" s="22" t="s">
        <v>19</v>
      </c>
      <c r="M678" s="22" t="s">
        <v>48</v>
      </c>
      <c r="N678" s="22" t="s">
        <v>78</v>
      </c>
      <c r="O678" s="22" t="s">
        <v>53</v>
      </c>
    </row>
    <row r="679" spans="2:15" ht="21" customHeight="1" x14ac:dyDescent="0.25">
      <c r="B679" s="14" t="s">
        <v>14</v>
      </c>
      <c r="C679" s="15">
        <v>23</v>
      </c>
      <c r="D679" s="16" t="s">
        <v>37</v>
      </c>
      <c r="E679" s="14" t="s">
        <v>49</v>
      </c>
      <c r="F679" s="14" t="s">
        <v>42</v>
      </c>
      <c r="G679" s="17">
        <v>2</v>
      </c>
      <c r="H679" s="1">
        <v>10000000</v>
      </c>
      <c r="I679" s="14">
        <v>2</v>
      </c>
      <c r="J679" s="18">
        <v>2.2685185185185182E-3</v>
      </c>
      <c r="K679" s="14" t="s">
        <v>18</v>
      </c>
      <c r="L679" s="14" t="s">
        <v>19</v>
      </c>
      <c r="M679" s="14" t="s">
        <v>25</v>
      </c>
      <c r="N679" s="14" t="s">
        <v>78</v>
      </c>
      <c r="O679" s="14" t="s">
        <v>53</v>
      </c>
    </row>
    <row r="680" spans="2:15" ht="21" customHeight="1" x14ac:dyDescent="0.25">
      <c r="B680" s="22" t="s">
        <v>14</v>
      </c>
      <c r="C680" s="23">
        <v>26</v>
      </c>
      <c r="D680" s="24" t="s">
        <v>37</v>
      </c>
      <c r="E680" s="22" t="s">
        <v>32</v>
      </c>
      <c r="F680" s="22" t="s">
        <v>23</v>
      </c>
      <c r="G680" s="25">
        <v>1</v>
      </c>
      <c r="H680" s="26">
        <v>7000000</v>
      </c>
      <c r="I680" s="22">
        <v>2</v>
      </c>
      <c r="J680" s="27">
        <v>2.2685185185185182E-3</v>
      </c>
      <c r="K680" s="22" t="s">
        <v>18</v>
      </c>
      <c r="L680" s="22" t="s">
        <v>29</v>
      </c>
      <c r="M680" s="22" t="s">
        <v>33</v>
      </c>
      <c r="N680" s="22" t="s">
        <v>76</v>
      </c>
      <c r="O680" s="22" t="s">
        <v>31</v>
      </c>
    </row>
    <row r="681" spans="2:15" ht="21" customHeight="1" x14ac:dyDescent="0.25">
      <c r="B681" s="14" t="s">
        <v>14</v>
      </c>
      <c r="C681" s="15">
        <v>1</v>
      </c>
      <c r="D681" s="16" t="s">
        <v>37</v>
      </c>
      <c r="E681" s="14" t="s">
        <v>38</v>
      </c>
      <c r="F681" s="14" t="s">
        <v>68</v>
      </c>
      <c r="G681" s="17">
        <v>3</v>
      </c>
      <c r="H681" s="1">
        <v>11000000</v>
      </c>
      <c r="I681" s="14">
        <v>3</v>
      </c>
      <c r="J681" s="18">
        <v>2.2685185185185182E-3</v>
      </c>
      <c r="K681" s="14" t="s">
        <v>18</v>
      </c>
      <c r="L681" s="14" t="s">
        <v>19</v>
      </c>
      <c r="M681" s="14" t="s">
        <v>40</v>
      </c>
      <c r="N681" s="14" t="s">
        <v>77</v>
      </c>
      <c r="O681" s="14" t="s">
        <v>65</v>
      </c>
    </row>
    <row r="682" spans="2:15" ht="21" customHeight="1" x14ac:dyDescent="0.25">
      <c r="B682" s="22" t="s">
        <v>14</v>
      </c>
      <c r="C682" s="23">
        <v>12</v>
      </c>
      <c r="D682" s="24" t="s">
        <v>44</v>
      </c>
      <c r="E682" s="22" t="s">
        <v>49</v>
      </c>
      <c r="F682" s="22" t="s">
        <v>17</v>
      </c>
      <c r="G682" s="25">
        <v>5</v>
      </c>
      <c r="H682" s="26">
        <v>25000000</v>
      </c>
      <c r="I682" s="22">
        <v>4</v>
      </c>
      <c r="J682" s="27">
        <v>2.2685185185185182E-3</v>
      </c>
      <c r="K682" s="22" t="s">
        <v>18</v>
      </c>
      <c r="L682" s="22" t="s">
        <v>24</v>
      </c>
      <c r="M682" s="22" t="s">
        <v>43</v>
      </c>
      <c r="N682" s="22" t="s">
        <v>76</v>
      </c>
      <c r="O682" s="22" t="s">
        <v>31</v>
      </c>
    </row>
    <row r="683" spans="2:15" ht="21" customHeight="1" x14ac:dyDescent="0.25">
      <c r="B683" s="14" t="s">
        <v>14</v>
      </c>
      <c r="C683" s="15">
        <v>12</v>
      </c>
      <c r="D683" s="16" t="s">
        <v>55</v>
      </c>
      <c r="E683" s="14" t="s">
        <v>16</v>
      </c>
      <c r="F683" s="14" t="s">
        <v>23</v>
      </c>
      <c r="G683" s="17">
        <v>5</v>
      </c>
      <c r="H683" s="1">
        <v>25000000</v>
      </c>
      <c r="I683" s="14">
        <v>1</v>
      </c>
      <c r="J683" s="18">
        <v>2.2685185185185182E-3</v>
      </c>
      <c r="K683" s="14" t="s">
        <v>18</v>
      </c>
      <c r="L683" s="14" t="s">
        <v>24</v>
      </c>
      <c r="M683" s="14" t="s">
        <v>30</v>
      </c>
      <c r="N683" s="14" t="s">
        <v>76</v>
      </c>
      <c r="O683" s="14" t="s">
        <v>52</v>
      </c>
    </row>
    <row r="684" spans="2:15" ht="21" customHeight="1" x14ac:dyDescent="0.25">
      <c r="B684" s="22" t="s">
        <v>14</v>
      </c>
      <c r="C684" s="23">
        <v>1</v>
      </c>
      <c r="D684" s="24" t="s">
        <v>60</v>
      </c>
      <c r="E684" s="22" t="s">
        <v>16</v>
      </c>
      <c r="F684" s="22" t="s">
        <v>23</v>
      </c>
      <c r="G684" s="25">
        <v>4</v>
      </c>
      <c r="H684" s="26">
        <v>20000000</v>
      </c>
      <c r="I684" s="22">
        <v>4</v>
      </c>
      <c r="J684" s="27">
        <v>2.2685185185185182E-3</v>
      </c>
      <c r="K684" s="22" t="s">
        <v>61</v>
      </c>
      <c r="L684" s="22" t="s">
        <v>39</v>
      </c>
      <c r="M684" s="22" t="s">
        <v>33</v>
      </c>
      <c r="N684" s="22" t="s">
        <v>66</v>
      </c>
      <c r="O684" s="22" t="s">
        <v>67</v>
      </c>
    </row>
    <row r="685" spans="2:15" ht="21" customHeight="1" x14ac:dyDescent="0.25">
      <c r="B685" s="14" t="s">
        <v>14</v>
      </c>
      <c r="C685" s="15">
        <v>28</v>
      </c>
      <c r="D685" s="16" t="s">
        <v>60</v>
      </c>
      <c r="E685" s="14" t="s">
        <v>49</v>
      </c>
      <c r="F685" s="14" t="s">
        <v>17</v>
      </c>
      <c r="G685" s="17">
        <v>4</v>
      </c>
      <c r="H685" s="1">
        <v>15000000</v>
      </c>
      <c r="I685" s="14">
        <v>2</v>
      </c>
      <c r="J685" s="18">
        <v>2.2685185185185182E-3</v>
      </c>
      <c r="K685" s="14" t="s">
        <v>18</v>
      </c>
      <c r="L685" s="14" t="s">
        <v>29</v>
      </c>
      <c r="M685" s="14" t="s">
        <v>48</v>
      </c>
      <c r="N685" s="14" t="s">
        <v>66</v>
      </c>
      <c r="O685" s="14" t="s">
        <v>67</v>
      </c>
    </row>
    <row r="686" spans="2:15" ht="21" customHeight="1" x14ac:dyDescent="0.25">
      <c r="B686" s="22" t="s">
        <v>70</v>
      </c>
      <c r="C686" s="23">
        <v>9</v>
      </c>
      <c r="D686" s="24" t="s">
        <v>60</v>
      </c>
      <c r="E686" s="22" t="s">
        <v>16</v>
      </c>
      <c r="F686" s="22" t="s">
        <v>17</v>
      </c>
      <c r="G686" s="25">
        <v>0</v>
      </c>
      <c r="H686" s="26">
        <v>0</v>
      </c>
      <c r="I686" s="22">
        <v>3</v>
      </c>
      <c r="J686" s="27">
        <v>2.2685185185185182E-3</v>
      </c>
      <c r="K686" s="22"/>
      <c r="L686" s="22"/>
      <c r="M686" s="22" t="s">
        <v>43</v>
      </c>
      <c r="N686" s="22" t="s">
        <v>78</v>
      </c>
      <c r="O686" s="22" t="s">
        <v>66</v>
      </c>
    </row>
    <row r="687" spans="2:15" ht="21" customHeight="1" x14ac:dyDescent="0.25">
      <c r="B687" s="14" t="s">
        <v>70</v>
      </c>
      <c r="C687" s="15">
        <v>17</v>
      </c>
      <c r="D687" s="16" t="s">
        <v>27</v>
      </c>
      <c r="E687" s="14" t="s">
        <v>28</v>
      </c>
      <c r="F687" s="14" t="s">
        <v>17</v>
      </c>
      <c r="G687" s="17">
        <v>0</v>
      </c>
      <c r="H687" s="1">
        <v>0</v>
      </c>
      <c r="I687" s="14">
        <v>2</v>
      </c>
      <c r="J687" s="18">
        <v>2.2685185185185182E-3</v>
      </c>
      <c r="K687" s="14"/>
      <c r="L687" s="14"/>
      <c r="M687" s="14" t="s">
        <v>51</v>
      </c>
      <c r="N687" s="14" t="s">
        <v>77</v>
      </c>
      <c r="O687" s="14" t="s">
        <v>54</v>
      </c>
    </row>
    <row r="688" spans="2:15" ht="21" customHeight="1" x14ac:dyDescent="0.25">
      <c r="B688" s="22" t="s">
        <v>70</v>
      </c>
      <c r="C688" s="23">
        <v>11</v>
      </c>
      <c r="D688" s="24" t="s">
        <v>44</v>
      </c>
      <c r="E688" s="22" t="s">
        <v>73</v>
      </c>
      <c r="F688" s="22" t="s">
        <v>42</v>
      </c>
      <c r="G688" s="25">
        <v>0</v>
      </c>
      <c r="H688" s="26">
        <v>0</v>
      </c>
      <c r="I688" s="22">
        <v>3</v>
      </c>
      <c r="J688" s="27">
        <v>2.2685185185185182E-3</v>
      </c>
      <c r="K688" s="22"/>
      <c r="L688" s="22"/>
      <c r="M688" s="22" t="s">
        <v>40</v>
      </c>
      <c r="N688" s="22" t="s">
        <v>76</v>
      </c>
      <c r="O688" s="22" t="s">
        <v>26</v>
      </c>
    </row>
    <row r="689" spans="2:15" ht="21" customHeight="1" x14ac:dyDescent="0.25">
      <c r="B689" s="14" t="s">
        <v>70</v>
      </c>
      <c r="C689" s="15">
        <v>9</v>
      </c>
      <c r="D689" s="16" t="s">
        <v>60</v>
      </c>
      <c r="E689" s="14" t="s">
        <v>16</v>
      </c>
      <c r="F689" s="14" t="s">
        <v>17</v>
      </c>
      <c r="G689" s="17">
        <v>0</v>
      </c>
      <c r="H689" s="1">
        <v>0</v>
      </c>
      <c r="I689" s="14">
        <v>3</v>
      </c>
      <c r="J689" s="18">
        <v>2.2685185185185182E-3</v>
      </c>
      <c r="K689" s="14"/>
      <c r="L689" s="14"/>
      <c r="M689" s="14" t="s">
        <v>43</v>
      </c>
      <c r="N689" s="14" t="s">
        <v>78</v>
      </c>
      <c r="O689" s="14" t="s">
        <v>66</v>
      </c>
    </row>
    <row r="690" spans="2:15" ht="21" customHeight="1" x14ac:dyDescent="0.25">
      <c r="B690" s="22" t="s">
        <v>14</v>
      </c>
      <c r="C690" s="23">
        <v>3</v>
      </c>
      <c r="D690" s="24" t="s">
        <v>22</v>
      </c>
      <c r="E690" s="22" t="s">
        <v>32</v>
      </c>
      <c r="F690" s="22" t="s">
        <v>42</v>
      </c>
      <c r="G690" s="25">
        <v>1</v>
      </c>
      <c r="H690" s="26">
        <v>19000000</v>
      </c>
      <c r="I690" s="22">
        <v>2</v>
      </c>
      <c r="J690" s="27">
        <v>2.2800925925925927E-3</v>
      </c>
      <c r="K690" s="22" t="s">
        <v>46</v>
      </c>
      <c r="L690" s="22" t="s">
        <v>35</v>
      </c>
      <c r="M690" s="22" t="s">
        <v>43</v>
      </c>
      <c r="N690" s="22" t="s">
        <v>66</v>
      </c>
      <c r="O690" s="22" t="s">
        <v>36</v>
      </c>
    </row>
    <row r="691" spans="2:15" ht="21" customHeight="1" x14ac:dyDescent="0.25">
      <c r="B691" s="14" t="s">
        <v>14</v>
      </c>
      <c r="C691" s="15">
        <v>30</v>
      </c>
      <c r="D691" s="16" t="s">
        <v>22</v>
      </c>
      <c r="E691" s="14" t="s">
        <v>32</v>
      </c>
      <c r="F691" s="14" t="s">
        <v>23</v>
      </c>
      <c r="G691" s="17">
        <v>2</v>
      </c>
      <c r="H691" s="1">
        <v>12000000</v>
      </c>
      <c r="I691" s="14">
        <v>2</v>
      </c>
      <c r="J691" s="18">
        <v>2.2800925925925927E-3</v>
      </c>
      <c r="K691" s="14" t="s">
        <v>18</v>
      </c>
      <c r="L691" s="14" t="s">
        <v>29</v>
      </c>
      <c r="M691" s="14" t="s">
        <v>30</v>
      </c>
      <c r="N691" s="14" t="s">
        <v>76</v>
      </c>
      <c r="O691" s="14" t="s">
        <v>31</v>
      </c>
    </row>
    <row r="692" spans="2:15" ht="21" customHeight="1" x14ac:dyDescent="0.25">
      <c r="B692" s="22" t="s">
        <v>14</v>
      </c>
      <c r="C692" s="23">
        <v>21</v>
      </c>
      <c r="D692" s="24" t="s">
        <v>27</v>
      </c>
      <c r="E692" s="22" t="s">
        <v>16</v>
      </c>
      <c r="F692" s="22" t="s">
        <v>45</v>
      </c>
      <c r="G692" s="25">
        <v>3</v>
      </c>
      <c r="H692" s="26">
        <v>15000000</v>
      </c>
      <c r="I692" s="22">
        <v>1</v>
      </c>
      <c r="J692" s="27">
        <v>2.2800925925925927E-3</v>
      </c>
      <c r="K692" s="22" t="s">
        <v>18</v>
      </c>
      <c r="L692" s="22" t="s">
        <v>29</v>
      </c>
      <c r="M692" s="22" t="s">
        <v>33</v>
      </c>
      <c r="N692" s="22" t="s">
        <v>77</v>
      </c>
      <c r="O692" s="22" t="s">
        <v>65</v>
      </c>
    </row>
    <row r="693" spans="2:15" ht="21" customHeight="1" x14ac:dyDescent="0.25">
      <c r="B693" s="14" t="s">
        <v>14</v>
      </c>
      <c r="C693" s="15">
        <v>31</v>
      </c>
      <c r="D693" s="16" t="s">
        <v>37</v>
      </c>
      <c r="E693" s="14" t="s">
        <v>38</v>
      </c>
      <c r="F693" s="14" t="s">
        <v>23</v>
      </c>
      <c r="G693" s="17">
        <v>3</v>
      </c>
      <c r="H693" s="1">
        <v>15000000</v>
      </c>
      <c r="I693" s="14">
        <v>2</v>
      </c>
      <c r="J693" s="18">
        <v>2.2800925925925927E-3</v>
      </c>
      <c r="K693" s="14" t="s">
        <v>18</v>
      </c>
      <c r="L693" s="14" t="s">
        <v>19</v>
      </c>
      <c r="M693" s="14" t="s">
        <v>20</v>
      </c>
      <c r="N693" s="14" t="s">
        <v>66</v>
      </c>
      <c r="O693" s="14" t="s">
        <v>67</v>
      </c>
    </row>
    <row r="694" spans="2:15" ht="21" customHeight="1" x14ac:dyDescent="0.25">
      <c r="B694" s="22" t="s">
        <v>14</v>
      </c>
      <c r="C694" s="23">
        <v>27</v>
      </c>
      <c r="D694" s="24" t="s">
        <v>37</v>
      </c>
      <c r="E694" s="22" t="s">
        <v>16</v>
      </c>
      <c r="F694" s="22" t="s">
        <v>23</v>
      </c>
      <c r="G694" s="25">
        <v>2</v>
      </c>
      <c r="H694" s="26">
        <v>12000000</v>
      </c>
      <c r="I694" s="22">
        <v>5</v>
      </c>
      <c r="J694" s="27">
        <v>2.2800925925925927E-3</v>
      </c>
      <c r="K694" s="22" t="s">
        <v>18</v>
      </c>
      <c r="L694" s="22" t="s">
        <v>24</v>
      </c>
      <c r="M694" s="22" t="s">
        <v>48</v>
      </c>
      <c r="N694" s="22" t="s">
        <v>78</v>
      </c>
      <c r="O694" s="22" t="s">
        <v>21</v>
      </c>
    </row>
    <row r="695" spans="2:15" ht="21" customHeight="1" x14ac:dyDescent="0.25">
      <c r="B695" s="14" t="s">
        <v>14</v>
      </c>
      <c r="C695" s="15">
        <v>30</v>
      </c>
      <c r="D695" s="16" t="s">
        <v>44</v>
      </c>
      <c r="E695" s="14" t="s">
        <v>16</v>
      </c>
      <c r="F695" s="14" t="s">
        <v>23</v>
      </c>
      <c r="G695" s="17">
        <v>5</v>
      </c>
      <c r="H695" s="1">
        <v>20000000</v>
      </c>
      <c r="I695" s="14">
        <v>2</v>
      </c>
      <c r="J695" s="18">
        <v>2.2800925925925927E-3</v>
      </c>
      <c r="K695" s="14" t="s">
        <v>18</v>
      </c>
      <c r="L695" s="14" t="s">
        <v>19</v>
      </c>
      <c r="M695" s="14" t="s">
        <v>40</v>
      </c>
      <c r="N695" s="14" t="s">
        <v>66</v>
      </c>
      <c r="O695" s="14" t="s">
        <v>36</v>
      </c>
    </row>
    <row r="696" spans="2:15" ht="21" customHeight="1" x14ac:dyDescent="0.25">
      <c r="B696" s="22" t="s">
        <v>14</v>
      </c>
      <c r="C696" s="23">
        <v>20</v>
      </c>
      <c r="D696" s="24" t="s">
        <v>44</v>
      </c>
      <c r="E696" s="22" t="s">
        <v>16</v>
      </c>
      <c r="F696" s="22" t="s">
        <v>17</v>
      </c>
      <c r="G696" s="25">
        <v>3</v>
      </c>
      <c r="H696" s="26">
        <v>15000000</v>
      </c>
      <c r="I696" s="22">
        <v>5</v>
      </c>
      <c r="J696" s="27">
        <v>2.2800925925925927E-3</v>
      </c>
      <c r="K696" s="22" t="s">
        <v>18</v>
      </c>
      <c r="L696" s="22" t="s">
        <v>29</v>
      </c>
      <c r="M696" s="22" t="s">
        <v>43</v>
      </c>
      <c r="N696" s="22" t="s">
        <v>78</v>
      </c>
      <c r="O696" s="22" t="s">
        <v>63</v>
      </c>
    </row>
    <row r="697" spans="2:15" ht="21" customHeight="1" x14ac:dyDescent="0.25">
      <c r="B697" s="14" t="s">
        <v>14</v>
      </c>
      <c r="C697" s="15">
        <v>4</v>
      </c>
      <c r="D697" s="16" t="s">
        <v>44</v>
      </c>
      <c r="E697" s="14" t="s">
        <v>38</v>
      </c>
      <c r="F697" s="14" t="s">
        <v>23</v>
      </c>
      <c r="G697" s="17">
        <v>1</v>
      </c>
      <c r="H697" s="1">
        <v>7000000</v>
      </c>
      <c r="I697" s="14">
        <v>2</v>
      </c>
      <c r="J697" s="18">
        <v>2.2800925925925927E-3</v>
      </c>
      <c r="K697" s="14" t="s">
        <v>18</v>
      </c>
      <c r="L697" s="14" t="s">
        <v>39</v>
      </c>
      <c r="M697" s="14" t="s">
        <v>25</v>
      </c>
      <c r="N697" s="14" t="s">
        <v>76</v>
      </c>
      <c r="O697" s="14" t="s">
        <v>26</v>
      </c>
    </row>
    <row r="698" spans="2:15" ht="21" customHeight="1" x14ac:dyDescent="0.25">
      <c r="B698" s="22" t="s">
        <v>14</v>
      </c>
      <c r="C698" s="23">
        <v>3</v>
      </c>
      <c r="D698" s="24" t="s">
        <v>22</v>
      </c>
      <c r="E698" s="22" t="s">
        <v>32</v>
      </c>
      <c r="F698" s="22" t="s">
        <v>42</v>
      </c>
      <c r="G698" s="25">
        <v>1</v>
      </c>
      <c r="H698" s="26">
        <v>19000000</v>
      </c>
      <c r="I698" s="22">
        <v>2</v>
      </c>
      <c r="J698" s="27">
        <v>2.2800925925925927E-3</v>
      </c>
      <c r="K698" s="22" t="s">
        <v>46</v>
      </c>
      <c r="L698" s="22" t="s">
        <v>35</v>
      </c>
      <c r="M698" s="22" t="s">
        <v>43</v>
      </c>
      <c r="N698" s="22" t="s">
        <v>66</v>
      </c>
      <c r="O698" s="22" t="s">
        <v>36</v>
      </c>
    </row>
    <row r="699" spans="2:15" ht="21" customHeight="1" x14ac:dyDescent="0.25">
      <c r="B699" s="14" t="s">
        <v>14</v>
      </c>
      <c r="C699" s="15">
        <v>30</v>
      </c>
      <c r="D699" s="16" t="s">
        <v>22</v>
      </c>
      <c r="E699" s="14" t="s">
        <v>32</v>
      </c>
      <c r="F699" s="14" t="s">
        <v>23</v>
      </c>
      <c r="G699" s="17">
        <v>2</v>
      </c>
      <c r="H699" s="1">
        <v>12000000</v>
      </c>
      <c r="I699" s="14">
        <v>2</v>
      </c>
      <c r="J699" s="18">
        <v>2.2800925925925927E-3</v>
      </c>
      <c r="K699" s="14" t="s">
        <v>18</v>
      </c>
      <c r="L699" s="14" t="s">
        <v>29</v>
      </c>
      <c r="M699" s="14" t="s">
        <v>30</v>
      </c>
      <c r="N699" s="14" t="s">
        <v>76</v>
      </c>
      <c r="O699" s="14" t="s">
        <v>31</v>
      </c>
    </row>
    <row r="700" spans="2:15" ht="21" customHeight="1" x14ac:dyDescent="0.25">
      <c r="B700" s="22" t="s">
        <v>70</v>
      </c>
      <c r="C700" s="23">
        <v>14</v>
      </c>
      <c r="D700" s="24" t="s">
        <v>37</v>
      </c>
      <c r="E700" s="22" t="s">
        <v>49</v>
      </c>
      <c r="F700" s="22" t="s">
        <v>42</v>
      </c>
      <c r="G700" s="25">
        <v>0</v>
      </c>
      <c r="H700" s="26">
        <v>0</v>
      </c>
      <c r="I700" s="22">
        <v>4</v>
      </c>
      <c r="J700" s="27">
        <v>2.2800925925925927E-3</v>
      </c>
      <c r="K700" s="22"/>
      <c r="L700" s="22"/>
      <c r="M700" s="22" t="s">
        <v>25</v>
      </c>
      <c r="N700" s="22" t="s">
        <v>78</v>
      </c>
      <c r="O700" s="22" t="s">
        <v>53</v>
      </c>
    </row>
    <row r="701" spans="2:15" ht="21" customHeight="1" x14ac:dyDescent="0.25">
      <c r="B701" s="14" t="s">
        <v>70</v>
      </c>
      <c r="C701" s="15">
        <v>5</v>
      </c>
      <c r="D701" s="16" t="s">
        <v>37</v>
      </c>
      <c r="E701" s="14" t="s">
        <v>28</v>
      </c>
      <c r="F701" s="14" t="s">
        <v>23</v>
      </c>
      <c r="G701" s="17">
        <v>0</v>
      </c>
      <c r="H701" s="1">
        <v>0</v>
      </c>
      <c r="I701" s="14">
        <v>1</v>
      </c>
      <c r="J701" s="18">
        <v>2.2800925925925927E-3</v>
      </c>
      <c r="K701" s="14"/>
      <c r="L701" s="14"/>
      <c r="M701" s="14" t="s">
        <v>51</v>
      </c>
      <c r="N701" s="14" t="s">
        <v>76</v>
      </c>
      <c r="O701" s="14" t="s">
        <v>71</v>
      </c>
    </row>
    <row r="702" spans="2:15" ht="21" customHeight="1" x14ac:dyDescent="0.25">
      <c r="B702" s="22" t="s">
        <v>70</v>
      </c>
      <c r="C702" s="23">
        <v>2</v>
      </c>
      <c r="D702" s="24" t="s">
        <v>69</v>
      </c>
      <c r="E702" s="22" t="s">
        <v>49</v>
      </c>
      <c r="F702" s="22" t="s">
        <v>42</v>
      </c>
      <c r="G702" s="25">
        <v>0</v>
      </c>
      <c r="H702" s="26">
        <v>0</v>
      </c>
      <c r="I702" s="22">
        <v>3</v>
      </c>
      <c r="J702" s="27">
        <v>2.2800925925925927E-3</v>
      </c>
      <c r="K702" s="22"/>
      <c r="L702" s="22"/>
      <c r="M702" s="22" t="s">
        <v>30</v>
      </c>
      <c r="N702" s="22" t="s">
        <v>78</v>
      </c>
      <c r="O702" s="22" t="s">
        <v>53</v>
      </c>
    </row>
    <row r="703" spans="2:15" ht="21" customHeight="1" x14ac:dyDescent="0.25">
      <c r="B703" s="14" t="s">
        <v>70</v>
      </c>
      <c r="C703" s="15">
        <v>30</v>
      </c>
      <c r="D703" s="16" t="s">
        <v>69</v>
      </c>
      <c r="E703" s="14" t="s">
        <v>38</v>
      </c>
      <c r="F703" s="14" t="s">
        <v>23</v>
      </c>
      <c r="G703" s="17">
        <v>0</v>
      </c>
      <c r="H703" s="1">
        <v>0</v>
      </c>
      <c r="I703" s="14">
        <v>2</v>
      </c>
      <c r="J703" s="18">
        <v>2.2800925925925927E-3</v>
      </c>
      <c r="K703" s="14"/>
      <c r="L703" s="14"/>
      <c r="M703" s="14" t="s">
        <v>30</v>
      </c>
      <c r="N703" s="14" t="s">
        <v>77</v>
      </c>
      <c r="O703" s="14" t="s">
        <v>54</v>
      </c>
    </row>
    <row r="704" spans="2:15" ht="21" customHeight="1" x14ac:dyDescent="0.25">
      <c r="B704" s="22" t="s">
        <v>70</v>
      </c>
      <c r="C704" s="23">
        <v>10</v>
      </c>
      <c r="D704" s="24" t="s">
        <v>69</v>
      </c>
      <c r="E704" s="22" t="s">
        <v>28</v>
      </c>
      <c r="F704" s="22" t="s">
        <v>42</v>
      </c>
      <c r="G704" s="25">
        <v>0</v>
      </c>
      <c r="H704" s="26">
        <v>0</v>
      </c>
      <c r="I704" s="22">
        <v>1</v>
      </c>
      <c r="J704" s="27">
        <v>2.2800925925925927E-3</v>
      </c>
      <c r="K704" s="22"/>
      <c r="L704" s="22"/>
      <c r="M704" s="22" t="s">
        <v>33</v>
      </c>
      <c r="N704" s="22" t="s">
        <v>77</v>
      </c>
      <c r="O704" s="22" t="s">
        <v>34</v>
      </c>
    </row>
    <row r="705" spans="2:15" ht="21" customHeight="1" x14ac:dyDescent="0.25">
      <c r="B705" s="14" t="s">
        <v>14</v>
      </c>
      <c r="C705" s="15">
        <v>1</v>
      </c>
      <c r="D705" s="16" t="s">
        <v>55</v>
      </c>
      <c r="E705" s="14" t="s">
        <v>49</v>
      </c>
      <c r="F705" s="14" t="s">
        <v>23</v>
      </c>
      <c r="G705" s="17">
        <v>1</v>
      </c>
      <c r="H705" s="1">
        <v>7000000</v>
      </c>
      <c r="I705" s="14">
        <v>3</v>
      </c>
      <c r="J705" s="18">
        <v>2.4305555555555556E-3</v>
      </c>
      <c r="K705" s="14" t="s">
        <v>18</v>
      </c>
      <c r="L705" s="14" t="s">
        <v>50</v>
      </c>
      <c r="M705" s="14" t="s">
        <v>48</v>
      </c>
      <c r="N705" s="14" t="s">
        <v>78</v>
      </c>
      <c r="O705" s="14" t="s">
        <v>41</v>
      </c>
    </row>
    <row r="706" spans="2:15" ht="21" customHeight="1" x14ac:dyDescent="0.25">
      <c r="B706" s="22" t="s">
        <v>14</v>
      </c>
      <c r="C706" s="23">
        <v>11</v>
      </c>
      <c r="D706" s="24" t="s">
        <v>57</v>
      </c>
      <c r="E706" s="22" t="s">
        <v>38</v>
      </c>
      <c r="F706" s="22" t="s">
        <v>23</v>
      </c>
      <c r="G706" s="25">
        <v>4</v>
      </c>
      <c r="H706" s="26">
        <v>20000000</v>
      </c>
      <c r="I706" s="22">
        <v>2</v>
      </c>
      <c r="J706" s="27">
        <v>2.4305555555555556E-3</v>
      </c>
      <c r="K706" s="22" t="s">
        <v>61</v>
      </c>
      <c r="L706" s="22" t="s">
        <v>29</v>
      </c>
      <c r="M706" s="22" t="s">
        <v>51</v>
      </c>
      <c r="N706" s="22" t="s">
        <v>76</v>
      </c>
      <c r="O706" s="22" t="s">
        <v>71</v>
      </c>
    </row>
    <row r="707" spans="2:15" ht="21" customHeight="1" x14ac:dyDescent="0.25">
      <c r="B707" s="14" t="s">
        <v>14</v>
      </c>
      <c r="C707" s="15">
        <v>25</v>
      </c>
      <c r="D707" s="16" t="s">
        <v>22</v>
      </c>
      <c r="E707" s="14" t="s">
        <v>16</v>
      </c>
      <c r="F707" s="14" t="s">
        <v>17</v>
      </c>
      <c r="G707" s="17">
        <v>3</v>
      </c>
      <c r="H707" s="1">
        <v>15000000</v>
      </c>
      <c r="I707" s="14">
        <v>1</v>
      </c>
      <c r="J707" s="18">
        <v>2.4305555555555556E-3</v>
      </c>
      <c r="K707" s="14" t="s">
        <v>18</v>
      </c>
      <c r="L707" s="14" t="s">
        <v>19</v>
      </c>
      <c r="M707" s="14" t="s">
        <v>25</v>
      </c>
      <c r="N707" s="14" t="s">
        <v>66</v>
      </c>
      <c r="O707" s="14" t="s">
        <v>67</v>
      </c>
    </row>
    <row r="708" spans="2:15" ht="21" customHeight="1" x14ac:dyDescent="0.25">
      <c r="B708" s="22" t="s">
        <v>14</v>
      </c>
      <c r="C708" s="23">
        <v>17</v>
      </c>
      <c r="D708" s="24" t="s">
        <v>27</v>
      </c>
      <c r="E708" s="22" t="s">
        <v>73</v>
      </c>
      <c r="F708" s="22" t="s">
        <v>17</v>
      </c>
      <c r="G708" s="25">
        <v>3</v>
      </c>
      <c r="H708" s="26">
        <v>11000000</v>
      </c>
      <c r="I708" s="22">
        <v>4</v>
      </c>
      <c r="J708" s="27">
        <v>2.4305555555555556E-3</v>
      </c>
      <c r="K708" s="22" t="s">
        <v>18</v>
      </c>
      <c r="L708" s="22" t="s">
        <v>19</v>
      </c>
      <c r="M708" s="22" t="s">
        <v>25</v>
      </c>
      <c r="N708" s="22" t="s">
        <v>66</v>
      </c>
      <c r="O708" s="22" t="s">
        <v>67</v>
      </c>
    </row>
    <row r="709" spans="2:15" ht="21" customHeight="1" x14ac:dyDescent="0.25">
      <c r="B709" s="14" t="s">
        <v>14</v>
      </c>
      <c r="C709" s="15">
        <v>30</v>
      </c>
      <c r="D709" s="16" t="s">
        <v>27</v>
      </c>
      <c r="E709" s="14" t="s">
        <v>16</v>
      </c>
      <c r="F709" s="14" t="s">
        <v>23</v>
      </c>
      <c r="G709" s="17">
        <v>5</v>
      </c>
      <c r="H709" s="1">
        <v>25000000</v>
      </c>
      <c r="I709" s="14">
        <v>3</v>
      </c>
      <c r="J709" s="18">
        <v>2.4305555555555556E-3</v>
      </c>
      <c r="K709" s="14" t="s">
        <v>18</v>
      </c>
      <c r="L709" s="14" t="s">
        <v>19</v>
      </c>
      <c r="M709" s="14" t="s">
        <v>33</v>
      </c>
      <c r="N709" s="14" t="s">
        <v>78</v>
      </c>
      <c r="O709" s="14" t="s">
        <v>41</v>
      </c>
    </row>
    <row r="710" spans="2:15" ht="21" customHeight="1" x14ac:dyDescent="0.25">
      <c r="B710" s="22" t="s">
        <v>14</v>
      </c>
      <c r="C710" s="23">
        <v>22</v>
      </c>
      <c r="D710" s="24" t="s">
        <v>37</v>
      </c>
      <c r="E710" s="22" t="s">
        <v>16</v>
      </c>
      <c r="F710" s="22" t="s">
        <v>42</v>
      </c>
      <c r="G710" s="25">
        <v>2</v>
      </c>
      <c r="H710" s="26">
        <v>38000000</v>
      </c>
      <c r="I710" s="22">
        <v>6</v>
      </c>
      <c r="J710" s="27">
        <v>2.4305555555555556E-3</v>
      </c>
      <c r="K710" s="22" t="s">
        <v>46</v>
      </c>
      <c r="L710" s="22" t="s">
        <v>29</v>
      </c>
      <c r="M710" s="22" t="s">
        <v>43</v>
      </c>
      <c r="N710" s="22" t="s">
        <v>78</v>
      </c>
      <c r="O710" s="22" t="s">
        <v>66</v>
      </c>
    </row>
    <row r="711" spans="2:15" ht="21" customHeight="1" x14ac:dyDescent="0.25">
      <c r="B711" s="14" t="s">
        <v>14</v>
      </c>
      <c r="C711" s="15">
        <v>7</v>
      </c>
      <c r="D711" s="16" t="s">
        <v>37</v>
      </c>
      <c r="E711" s="14" t="s">
        <v>16</v>
      </c>
      <c r="F711" s="14" t="s">
        <v>42</v>
      </c>
      <c r="G711" s="17">
        <v>2</v>
      </c>
      <c r="H711" s="1">
        <v>10000000</v>
      </c>
      <c r="I711" s="14">
        <v>5</v>
      </c>
      <c r="J711" s="18">
        <v>2.4305555555555556E-3</v>
      </c>
      <c r="K711" s="14" t="s">
        <v>18</v>
      </c>
      <c r="L711" s="14" t="s">
        <v>29</v>
      </c>
      <c r="M711" s="14" t="s">
        <v>30</v>
      </c>
      <c r="N711" s="14" t="s">
        <v>76</v>
      </c>
      <c r="O711" s="14" t="s">
        <v>31</v>
      </c>
    </row>
    <row r="712" spans="2:15" ht="21" customHeight="1" x14ac:dyDescent="0.25">
      <c r="B712" s="22" t="s">
        <v>14</v>
      </c>
      <c r="C712" s="23">
        <v>8</v>
      </c>
      <c r="D712" s="24" t="s">
        <v>37</v>
      </c>
      <c r="E712" s="22" t="s">
        <v>16</v>
      </c>
      <c r="F712" s="22" t="s">
        <v>42</v>
      </c>
      <c r="G712" s="25">
        <v>3</v>
      </c>
      <c r="H712" s="26">
        <v>12000000</v>
      </c>
      <c r="I712" s="22">
        <v>3</v>
      </c>
      <c r="J712" s="27">
        <v>2.4305555555555556E-3</v>
      </c>
      <c r="K712" s="22" t="s">
        <v>18</v>
      </c>
      <c r="L712" s="22" t="s">
        <v>56</v>
      </c>
      <c r="M712" s="22" t="s">
        <v>30</v>
      </c>
      <c r="N712" s="22" t="s">
        <v>77</v>
      </c>
      <c r="O712" s="22" t="s">
        <v>54</v>
      </c>
    </row>
    <row r="713" spans="2:15" ht="21" customHeight="1" x14ac:dyDescent="0.25">
      <c r="B713" s="14" t="s">
        <v>14</v>
      </c>
      <c r="C713" s="15">
        <v>19</v>
      </c>
      <c r="D713" s="16" t="s">
        <v>37</v>
      </c>
      <c r="E713" s="14" t="s">
        <v>28</v>
      </c>
      <c r="F713" s="14" t="s">
        <v>68</v>
      </c>
      <c r="G713" s="17">
        <v>4</v>
      </c>
      <c r="H713" s="1">
        <v>20000000</v>
      </c>
      <c r="I713" s="14">
        <v>1</v>
      </c>
      <c r="J713" s="18">
        <v>2.4305555555555556E-3</v>
      </c>
      <c r="K713" s="14" t="s">
        <v>18</v>
      </c>
      <c r="L713" s="14" t="s">
        <v>56</v>
      </c>
      <c r="M713" s="14" t="s">
        <v>40</v>
      </c>
      <c r="N713" s="14" t="s">
        <v>76</v>
      </c>
      <c r="O713" s="14" t="s">
        <v>75</v>
      </c>
    </row>
    <row r="714" spans="2:15" ht="21" customHeight="1" x14ac:dyDescent="0.25">
      <c r="B714" s="22" t="s">
        <v>14</v>
      </c>
      <c r="C714" s="23">
        <v>28</v>
      </c>
      <c r="D714" s="24" t="s">
        <v>37</v>
      </c>
      <c r="E714" s="22" t="s">
        <v>38</v>
      </c>
      <c r="F714" s="22" t="s">
        <v>42</v>
      </c>
      <c r="G714" s="25">
        <v>2</v>
      </c>
      <c r="H714" s="26">
        <v>12000000</v>
      </c>
      <c r="I714" s="22">
        <v>3</v>
      </c>
      <c r="J714" s="27">
        <v>2.4305555555555556E-3</v>
      </c>
      <c r="K714" s="22" t="s">
        <v>18</v>
      </c>
      <c r="L714" s="22" t="s">
        <v>47</v>
      </c>
      <c r="M714" s="22" t="s">
        <v>43</v>
      </c>
      <c r="N714" s="22" t="s">
        <v>77</v>
      </c>
      <c r="O714" s="22" t="s">
        <v>65</v>
      </c>
    </row>
    <row r="715" spans="2:15" ht="21" customHeight="1" x14ac:dyDescent="0.25">
      <c r="B715" s="14" t="s">
        <v>14</v>
      </c>
      <c r="C715" s="15">
        <v>5</v>
      </c>
      <c r="D715" s="16" t="s">
        <v>44</v>
      </c>
      <c r="E715" s="14" t="s">
        <v>16</v>
      </c>
      <c r="F715" s="14" t="s">
        <v>42</v>
      </c>
      <c r="G715" s="17">
        <v>1</v>
      </c>
      <c r="H715" s="1">
        <v>19000000</v>
      </c>
      <c r="I715" s="14">
        <v>2</v>
      </c>
      <c r="J715" s="18">
        <v>2.4305555555555556E-3</v>
      </c>
      <c r="K715" s="14" t="s">
        <v>46</v>
      </c>
      <c r="L715" s="14" t="s">
        <v>24</v>
      </c>
      <c r="M715" s="14" t="s">
        <v>25</v>
      </c>
      <c r="N715" s="14" t="s">
        <v>76</v>
      </c>
      <c r="O715" s="14" t="s">
        <v>26</v>
      </c>
    </row>
    <row r="716" spans="2:15" ht="21" customHeight="1" x14ac:dyDescent="0.25">
      <c r="B716" s="22" t="s">
        <v>14</v>
      </c>
      <c r="C716" s="23">
        <v>1</v>
      </c>
      <c r="D716" s="24" t="s">
        <v>55</v>
      </c>
      <c r="E716" s="22" t="s">
        <v>49</v>
      </c>
      <c r="F716" s="22" t="s">
        <v>23</v>
      </c>
      <c r="G716" s="25">
        <v>1</v>
      </c>
      <c r="H716" s="26">
        <v>7000000</v>
      </c>
      <c r="I716" s="22">
        <v>3</v>
      </c>
      <c r="J716" s="27">
        <v>2.4305555555555556E-3</v>
      </c>
      <c r="K716" s="22" t="s">
        <v>18</v>
      </c>
      <c r="L716" s="22" t="s">
        <v>50</v>
      </c>
      <c r="M716" s="22" t="s">
        <v>48</v>
      </c>
      <c r="N716" s="22" t="s">
        <v>78</v>
      </c>
      <c r="O716" s="22" t="s">
        <v>41</v>
      </c>
    </row>
    <row r="717" spans="2:15" ht="21" customHeight="1" x14ac:dyDescent="0.25">
      <c r="B717" s="14" t="s">
        <v>14</v>
      </c>
      <c r="C717" s="15">
        <v>11</v>
      </c>
      <c r="D717" s="16" t="s">
        <v>57</v>
      </c>
      <c r="E717" s="14" t="s">
        <v>38</v>
      </c>
      <c r="F717" s="14" t="s">
        <v>23</v>
      </c>
      <c r="G717" s="17">
        <v>4</v>
      </c>
      <c r="H717" s="1">
        <v>20000000</v>
      </c>
      <c r="I717" s="14">
        <v>2</v>
      </c>
      <c r="J717" s="18">
        <v>2.4305555555555556E-3</v>
      </c>
      <c r="K717" s="14" t="s">
        <v>61</v>
      </c>
      <c r="L717" s="14" t="s">
        <v>29</v>
      </c>
      <c r="M717" s="14" t="s">
        <v>51</v>
      </c>
      <c r="N717" s="14" t="s">
        <v>76</v>
      </c>
      <c r="O717" s="14" t="s">
        <v>71</v>
      </c>
    </row>
    <row r="718" spans="2:15" ht="21" customHeight="1" x14ac:dyDescent="0.25">
      <c r="B718" s="22" t="s">
        <v>14</v>
      </c>
      <c r="C718" s="23">
        <v>25</v>
      </c>
      <c r="D718" s="24" t="s">
        <v>22</v>
      </c>
      <c r="E718" s="22" t="s">
        <v>16</v>
      </c>
      <c r="F718" s="22" t="s">
        <v>17</v>
      </c>
      <c r="G718" s="25">
        <v>3</v>
      </c>
      <c r="H718" s="26">
        <v>15000000</v>
      </c>
      <c r="I718" s="22">
        <v>1</v>
      </c>
      <c r="J718" s="27">
        <v>2.4305555555555556E-3</v>
      </c>
      <c r="K718" s="22" t="s">
        <v>18</v>
      </c>
      <c r="L718" s="22" t="s">
        <v>19</v>
      </c>
      <c r="M718" s="22" t="s">
        <v>25</v>
      </c>
      <c r="N718" s="22" t="s">
        <v>66</v>
      </c>
      <c r="O718" s="22" t="s">
        <v>67</v>
      </c>
    </row>
    <row r="719" spans="2:15" ht="21" customHeight="1" x14ac:dyDescent="0.25">
      <c r="B719" s="14" t="s">
        <v>70</v>
      </c>
      <c r="C719" s="15">
        <v>12</v>
      </c>
      <c r="D719" s="16" t="s">
        <v>27</v>
      </c>
      <c r="E719" s="14" t="s">
        <v>32</v>
      </c>
      <c r="F719" s="14" t="s">
        <v>42</v>
      </c>
      <c r="G719" s="17">
        <v>0</v>
      </c>
      <c r="H719" s="1">
        <v>0</v>
      </c>
      <c r="I719" s="14">
        <v>1</v>
      </c>
      <c r="J719" s="18">
        <v>2.4305555555555556E-3</v>
      </c>
      <c r="K719" s="14"/>
      <c r="L719" s="14"/>
      <c r="M719" s="14" t="s">
        <v>30</v>
      </c>
      <c r="N719" s="14" t="s">
        <v>78</v>
      </c>
      <c r="O719" s="14" t="s">
        <v>62</v>
      </c>
    </row>
    <row r="720" spans="2:15" ht="21" customHeight="1" x14ac:dyDescent="0.25">
      <c r="B720" s="22" t="s">
        <v>70</v>
      </c>
      <c r="C720" s="23">
        <v>14</v>
      </c>
      <c r="D720" s="24" t="s">
        <v>69</v>
      </c>
      <c r="E720" s="22" t="s">
        <v>28</v>
      </c>
      <c r="F720" s="22" t="s">
        <v>23</v>
      </c>
      <c r="G720" s="25">
        <v>0</v>
      </c>
      <c r="H720" s="26">
        <v>0</v>
      </c>
      <c r="I720" s="22">
        <v>4</v>
      </c>
      <c r="J720" s="27">
        <v>2.4305555555555556E-3</v>
      </c>
      <c r="K720" s="22"/>
      <c r="L720" s="22"/>
      <c r="M720" s="22" t="s">
        <v>30</v>
      </c>
      <c r="N720" s="22" t="s">
        <v>76</v>
      </c>
      <c r="O720" s="22" t="s">
        <v>31</v>
      </c>
    </row>
    <row r="721" spans="2:15" ht="21" customHeight="1" x14ac:dyDescent="0.25">
      <c r="B721" s="14" t="s">
        <v>14</v>
      </c>
      <c r="C721" s="15">
        <v>11</v>
      </c>
      <c r="D721" s="16" t="s">
        <v>57</v>
      </c>
      <c r="E721" s="14" t="s">
        <v>16</v>
      </c>
      <c r="F721" s="14" t="s">
        <v>68</v>
      </c>
      <c r="G721" s="17">
        <v>3</v>
      </c>
      <c r="H721" s="1">
        <v>15000000</v>
      </c>
      <c r="I721" s="14">
        <v>1</v>
      </c>
      <c r="J721" s="18">
        <v>2.5462962962962961E-3</v>
      </c>
      <c r="K721" s="14" t="s">
        <v>18</v>
      </c>
      <c r="L721" s="14" t="s">
        <v>19</v>
      </c>
      <c r="M721" s="14" t="s">
        <v>33</v>
      </c>
      <c r="N721" s="14" t="s">
        <v>66</v>
      </c>
      <c r="O721" s="14" t="s">
        <v>67</v>
      </c>
    </row>
    <row r="722" spans="2:15" ht="21" customHeight="1" x14ac:dyDescent="0.25">
      <c r="B722" s="22" t="s">
        <v>14</v>
      </c>
      <c r="C722" s="23">
        <v>13</v>
      </c>
      <c r="D722" s="24" t="s">
        <v>72</v>
      </c>
      <c r="E722" s="22" t="s">
        <v>38</v>
      </c>
      <c r="F722" s="22" t="s">
        <v>23</v>
      </c>
      <c r="G722" s="25">
        <v>3</v>
      </c>
      <c r="H722" s="26">
        <v>15000000</v>
      </c>
      <c r="I722" s="22">
        <v>5</v>
      </c>
      <c r="J722" s="27">
        <v>2.5462962962962961E-3</v>
      </c>
      <c r="K722" s="22" t="s">
        <v>18</v>
      </c>
      <c r="L722" s="22" t="s">
        <v>47</v>
      </c>
      <c r="M722" s="22" t="s">
        <v>51</v>
      </c>
      <c r="N722" s="22" t="s">
        <v>77</v>
      </c>
      <c r="O722" s="22" t="s">
        <v>65</v>
      </c>
    </row>
    <row r="723" spans="2:15" ht="21" customHeight="1" x14ac:dyDescent="0.25">
      <c r="B723" s="14" t="s">
        <v>14</v>
      </c>
      <c r="C723" s="15">
        <v>10</v>
      </c>
      <c r="D723" s="16" t="s">
        <v>22</v>
      </c>
      <c r="E723" s="14" t="s">
        <v>16</v>
      </c>
      <c r="F723" s="14" t="s">
        <v>23</v>
      </c>
      <c r="G723" s="17">
        <v>2</v>
      </c>
      <c r="H723" s="1">
        <v>12000000</v>
      </c>
      <c r="I723" s="14">
        <v>2</v>
      </c>
      <c r="J723" s="18">
        <v>2.5462962962962961E-3</v>
      </c>
      <c r="K723" s="14" t="s">
        <v>18</v>
      </c>
      <c r="L723" s="14" t="s">
        <v>29</v>
      </c>
      <c r="M723" s="14" t="s">
        <v>48</v>
      </c>
      <c r="N723" s="14" t="s">
        <v>76</v>
      </c>
      <c r="O723" s="14" t="s">
        <v>52</v>
      </c>
    </row>
    <row r="724" spans="2:15" ht="21" customHeight="1" x14ac:dyDescent="0.25">
      <c r="B724" s="22" t="s">
        <v>14</v>
      </c>
      <c r="C724" s="23">
        <v>19</v>
      </c>
      <c r="D724" s="24" t="s">
        <v>22</v>
      </c>
      <c r="E724" s="22" t="s">
        <v>49</v>
      </c>
      <c r="F724" s="22" t="s">
        <v>42</v>
      </c>
      <c r="G724" s="25">
        <v>3</v>
      </c>
      <c r="H724" s="26">
        <v>15000000</v>
      </c>
      <c r="I724" s="22">
        <v>2</v>
      </c>
      <c r="J724" s="27">
        <v>2.5462962962962961E-3</v>
      </c>
      <c r="K724" s="22" t="s">
        <v>18</v>
      </c>
      <c r="L724" s="22" t="s">
        <v>19</v>
      </c>
      <c r="M724" s="22" t="s">
        <v>40</v>
      </c>
      <c r="N724" s="22" t="s">
        <v>77</v>
      </c>
      <c r="O724" s="22" t="s">
        <v>65</v>
      </c>
    </row>
    <row r="725" spans="2:15" ht="21" customHeight="1" x14ac:dyDescent="0.25">
      <c r="B725" s="14" t="s">
        <v>14</v>
      </c>
      <c r="C725" s="15">
        <v>11</v>
      </c>
      <c r="D725" s="16" t="s">
        <v>27</v>
      </c>
      <c r="E725" s="14" t="s">
        <v>16</v>
      </c>
      <c r="F725" s="14" t="s">
        <v>23</v>
      </c>
      <c r="G725" s="17">
        <v>5</v>
      </c>
      <c r="H725" s="1">
        <v>21000000</v>
      </c>
      <c r="I725" s="14">
        <v>5</v>
      </c>
      <c r="J725" s="18">
        <v>2.5462962962962961E-3</v>
      </c>
      <c r="K725" s="14" t="s">
        <v>18</v>
      </c>
      <c r="L725" s="14" t="s">
        <v>56</v>
      </c>
      <c r="M725" s="14" t="s">
        <v>40</v>
      </c>
      <c r="N725" s="14" t="s">
        <v>76</v>
      </c>
      <c r="O725" s="14" t="s">
        <v>75</v>
      </c>
    </row>
    <row r="726" spans="2:15" ht="21" customHeight="1" x14ac:dyDescent="0.25">
      <c r="B726" s="22" t="s">
        <v>14</v>
      </c>
      <c r="C726" s="23">
        <v>30</v>
      </c>
      <c r="D726" s="24" t="s">
        <v>27</v>
      </c>
      <c r="E726" s="22" t="s">
        <v>32</v>
      </c>
      <c r="F726" s="22" t="s">
        <v>17</v>
      </c>
      <c r="G726" s="25">
        <v>4</v>
      </c>
      <c r="H726" s="26">
        <v>20000000</v>
      </c>
      <c r="I726" s="22">
        <v>4</v>
      </c>
      <c r="J726" s="27">
        <v>2.5462962962962961E-3</v>
      </c>
      <c r="K726" s="22" t="s">
        <v>18</v>
      </c>
      <c r="L726" s="22" t="s">
        <v>50</v>
      </c>
      <c r="M726" s="22" t="s">
        <v>43</v>
      </c>
      <c r="N726" s="22" t="s">
        <v>76</v>
      </c>
      <c r="O726" s="22" t="s">
        <v>26</v>
      </c>
    </row>
    <row r="727" spans="2:15" ht="21" customHeight="1" x14ac:dyDescent="0.25">
      <c r="B727" s="14" t="s">
        <v>14</v>
      </c>
      <c r="C727" s="15">
        <v>30</v>
      </c>
      <c r="D727" s="16" t="s">
        <v>37</v>
      </c>
      <c r="E727" s="14" t="s">
        <v>28</v>
      </c>
      <c r="F727" s="14" t="s">
        <v>42</v>
      </c>
      <c r="G727" s="17">
        <v>2</v>
      </c>
      <c r="H727" s="1">
        <v>12000000</v>
      </c>
      <c r="I727" s="14">
        <v>1</v>
      </c>
      <c r="J727" s="18">
        <v>2.5462962962962961E-3</v>
      </c>
      <c r="K727" s="14" t="s">
        <v>18</v>
      </c>
      <c r="L727" s="14" t="s">
        <v>56</v>
      </c>
      <c r="M727" s="14" t="s">
        <v>48</v>
      </c>
      <c r="N727" s="14" t="s">
        <v>77</v>
      </c>
      <c r="O727" s="14" t="s">
        <v>65</v>
      </c>
    </row>
    <row r="728" spans="2:15" ht="21" customHeight="1" x14ac:dyDescent="0.25">
      <c r="B728" s="22" t="s">
        <v>14</v>
      </c>
      <c r="C728" s="23">
        <v>17</v>
      </c>
      <c r="D728" s="24" t="s">
        <v>44</v>
      </c>
      <c r="E728" s="22" t="s">
        <v>32</v>
      </c>
      <c r="F728" s="22" t="s">
        <v>17</v>
      </c>
      <c r="G728" s="25">
        <v>4</v>
      </c>
      <c r="H728" s="26">
        <v>11000000</v>
      </c>
      <c r="I728" s="22">
        <v>1</v>
      </c>
      <c r="J728" s="27">
        <v>2.5462962962962961E-3</v>
      </c>
      <c r="K728" s="22" t="s">
        <v>61</v>
      </c>
      <c r="L728" s="22" t="s">
        <v>29</v>
      </c>
      <c r="M728" s="22" t="s">
        <v>40</v>
      </c>
      <c r="N728" s="22" t="s">
        <v>66</v>
      </c>
      <c r="O728" s="22" t="s">
        <v>67</v>
      </c>
    </row>
    <row r="729" spans="2:15" ht="21" customHeight="1" x14ac:dyDescent="0.25">
      <c r="B729" s="14" t="s">
        <v>14</v>
      </c>
      <c r="C729" s="15">
        <v>16</v>
      </c>
      <c r="D729" s="16" t="s">
        <v>44</v>
      </c>
      <c r="E729" s="14" t="s">
        <v>38</v>
      </c>
      <c r="F729" s="14" t="s">
        <v>68</v>
      </c>
      <c r="G729" s="17">
        <v>5</v>
      </c>
      <c r="H729" s="1">
        <v>25000000</v>
      </c>
      <c r="I729" s="14">
        <v>1</v>
      </c>
      <c r="J729" s="18">
        <v>2.5462962962962961E-3</v>
      </c>
      <c r="K729" s="14" t="s">
        <v>18</v>
      </c>
      <c r="L729" s="14" t="s">
        <v>29</v>
      </c>
      <c r="M729" s="14" t="s">
        <v>25</v>
      </c>
      <c r="N729" s="14" t="s">
        <v>76</v>
      </c>
      <c r="O729" s="14" t="s">
        <v>52</v>
      </c>
    </row>
    <row r="730" spans="2:15" ht="21" customHeight="1" x14ac:dyDescent="0.25">
      <c r="B730" s="22" t="s">
        <v>14</v>
      </c>
      <c r="C730" s="23">
        <v>27</v>
      </c>
      <c r="D730" s="24" t="s">
        <v>69</v>
      </c>
      <c r="E730" s="22" t="s">
        <v>32</v>
      </c>
      <c r="F730" s="22" t="s">
        <v>42</v>
      </c>
      <c r="G730" s="25">
        <v>2</v>
      </c>
      <c r="H730" s="26">
        <v>38000000</v>
      </c>
      <c r="I730" s="22">
        <v>1</v>
      </c>
      <c r="J730" s="27">
        <v>2.5462962962962961E-3</v>
      </c>
      <c r="K730" s="22" t="s">
        <v>46</v>
      </c>
      <c r="L730" s="22" t="s">
        <v>19</v>
      </c>
      <c r="M730" s="22" t="s">
        <v>30</v>
      </c>
      <c r="N730" s="22" t="s">
        <v>78</v>
      </c>
      <c r="O730" s="22" t="s">
        <v>63</v>
      </c>
    </row>
    <row r="731" spans="2:15" ht="21" customHeight="1" x14ac:dyDescent="0.25">
      <c r="B731" s="14" t="s">
        <v>14</v>
      </c>
      <c r="C731" s="15">
        <v>11</v>
      </c>
      <c r="D731" s="16" t="s">
        <v>57</v>
      </c>
      <c r="E731" s="14" t="s">
        <v>16</v>
      </c>
      <c r="F731" s="14" t="s">
        <v>68</v>
      </c>
      <c r="G731" s="17">
        <v>3</v>
      </c>
      <c r="H731" s="1">
        <v>15000000</v>
      </c>
      <c r="I731" s="14">
        <v>1</v>
      </c>
      <c r="J731" s="18">
        <v>2.5462962962962961E-3</v>
      </c>
      <c r="K731" s="14" t="s">
        <v>18</v>
      </c>
      <c r="L731" s="14" t="s">
        <v>19</v>
      </c>
      <c r="M731" s="14" t="s">
        <v>33</v>
      </c>
      <c r="N731" s="14" t="s">
        <v>66</v>
      </c>
      <c r="O731" s="14" t="s">
        <v>67</v>
      </c>
    </row>
    <row r="732" spans="2:15" ht="21" customHeight="1" x14ac:dyDescent="0.25">
      <c r="B732" s="22" t="s">
        <v>14</v>
      </c>
      <c r="C732" s="23">
        <v>13</v>
      </c>
      <c r="D732" s="24" t="s">
        <v>72</v>
      </c>
      <c r="E732" s="22" t="s">
        <v>38</v>
      </c>
      <c r="F732" s="22" t="s">
        <v>23</v>
      </c>
      <c r="G732" s="25">
        <v>3</v>
      </c>
      <c r="H732" s="26">
        <v>15000000</v>
      </c>
      <c r="I732" s="22">
        <v>5</v>
      </c>
      <c r="J732" s="27">
        <v>2.5462962962962961E-3</v>
      </c>
      <c r="K732" s="22" t="s">
        <v>18</v>
      </c>
      <c r="L732" s="22" t="s">
        <v>47</v>
      </c>
      <c r="M732" s="22" t="s">
        <v>51</v>
      </c>
      <c r="N732" s="22" t="s">
        <v>77</v>
      </c>
      <c r="O732" s="22" t="s">
        <v>65</v>
      </c>
    </row>
    <row r="733" spans="2:15" ht="21" customHeight="1" x14ac:dyDescent="0.25">
      <c r="B733" s="14" t="s">
        <v>14</v>
      </c>
      <c r="C733" s="15">
        <v>10</v>
      </c>
      <c r="D733" s="16" t="s">
        <v>22</v>
      </c>
      <c r="E733" s="14" t="s">
        <v>16</v>
      </c>
      <c r="F733" s="14" t="s">
        <v>23</v>
      </c>
      <c r="G733" s="17">
        <v>2</v>
      </c>
      <c r="H733" s="1">
        <v>12000000</v>
      </c>
      <c r="I733" s="14">
        <v>2</v>
      </c>
      <c r="J733" s="18">
        <v>2.5462962962962961E-3</v>
      </c>
      <c r="K733" s="14" t="s">
        <v>18</v>
      </c>
      <c r="L733" s="14" t="s">
        <v>29</v>
      </c>
      <c r="M733" s="14" t="s">
        <v>48</v>
      </c>
      <c r="N733" s="14" t="s">
        <v>76</v>
      </c>
      <c r="O733" s="14" t="s">
        <v>52</v>
      </c>
    </row>
    <row r="734" spans="2:15" ht="21" customHeight="1" x14ac:dyDescent="0.25">
      <c r="B734" s="22" t="s">
        <v>14</v>
      </c>
      <c r="C734" s="23">
        <v>19</v>
      </c>
      <c r="D734" s="24" t="s">
        <v>22</v>
      </c>
      <c r="E734" s="22" t="s">
        <v>49</v>
      </c>
      <c r="F734" s="22" t="s">
        <v>42</v>
      </c>
      <c r="G734" s="25">
        <v>3</v>
      </c>
      <c r="H734" s="26">
        <v>15000000</v>
      </c>
      <c r="I734" s="22">
        <v>2</v>
      </c>
      <c r="J734" s="27">
        <v>2.5462962962962961E-3</v>
      </c>
      <c r="K734" s="22" t="s">
        <v>18</v>
      </c>
      <c r="L734" s="22" t="s">
        <v>19</v>
      </c>
      <c r="M734" s="22" t="s">
        <v>40</v>
      </c>
      <c r="N734" s="22" t="s">
        <v>77</v>
      </c>
      <c r="O734" s="22" t="s">
        <v>65</v>
      </c>
    </row>
    <row r="735" spans="2:15" ht="21" customHeight="1" x14ac:dyDescent="0.25">
      <c r="B735" s="14" t="s">
        <v>70</v>
      </c>
      <c r="C735" s="15">
        <v>23</v>
      </c>
      <c r="D735" s="16" t="s">
        <v>27</v>
      </c>
      <c r="E735" s="14" t="s">
        <v>32</v>
      </c>
      <c r="F735" s="14" t="s">
        <v>42</v>
      </c>
      <c r="G735" s="17">
        <v>0</v>
      </c>
      <c r="H735" s="1">
        <v>0</v>
      </c>
      <c r="I735" s="14">
        <v>1</v>
      </c>
      <c r="J735" s="18">
        <v>2.5462962962962961E-3</v>
      </c>
      <c r="K735" s="14"/>
      <c r="L735" s="14"/>
      <c r="M735" s="14" t="s">
        <v>40</v>
      </c>
      <c r="N735" s="14" t="s">
        <v>76</v>
      </c>
      <c r="O735" s="14" t="s">
        <v>26</v>
      </c>
    </row>
    <row r="736" spans="2:15" ht="21" customHeight="1" x14ac:dyDescent="0.25">
      <c r="B736" s="22" t="s">
        <v>70</v>
      </c>
      <c r="C736" s="23">
        <v>19</v>
      </c>
      <c r="D736" s="24" t="s">
        <v>37</v>
      </c>
      <c r="E736" s="22" t="s">
        <v>32</v>
      </c>
      <c r="F736" s="22" t="s">
        <v>42</v>
      </c>
      <c r="G736" s="25">
        <v>0</v>
      </c>
      <c r="H736" s="26">
        <v>0</v>
      </c>
      <c r="I736" s="22">
        <v>4</v>
      </c>
      <c r="J736" s="27">
        <v>2.5462962962962961E-3</v>
      </c>
      <c r="K736" s="22"/>
      <c r="L736" s="22"/>
      <c r="M736" s="22" t="s">
        <v>43</v>
      </c>
      <c r="N736" s="22" t="s">
        <v>78</v>
      </c>
      <c r="O736" s="22" t="s">
        <v>63</v>
      </c>
    </row>
    <row r="737" spans="2:15" ht="21" customHeight="1" x14ac:dyDescent="0.25">
      <c r="B737" s="14" t="s">
        <v>70</v>
      </c>
      <c r="C737" s="15">
        <v>27</v>
      </c>
      <c r="D737" s="16" t="s">
        <v>44</v>
      </c>
      <c r="E737" s="14" t="s">
        <v>16</v>
      </c>
      <c r="F737" s="14" t="s">
        <v>42</v>
      </c>
      <c r="G737" s="17">
        <v>0</v>
      </c>
      <c r="H737" s="1">
        <v>0</v>
      </c>
      <c r="I737" s="14">
        <v>1</v>
      </c>
      <c r="J737" s="18">
        <v>2.5462962962962961E-3</v>
      </c>
      <c r="K737" s="14"/>
      <c r="L737" s="14"/>
      <c r="M737" s="14" t="s">
        <v>30</v>
      </c>
      <c r="N737" s="14" t="s">
        <v>78</v>
      </c>
      <c r="O737" s="14" t="s">
        <v>62</v>
      </c>
    </row>
    <row r="738" spans="2:15" ht="21" customHeight="1" x14ac:dyDescent="0.25">
      <c r="B738" s="22" t="s">
        <v>14</v>
      </c>
      <c r="C738" s="23">
        <v>15</v>
      </c>
      <c r="D738" s="24" t="s">
        <v>57</v>
      </c>
      <c r="E738" s="22" t="s">
        <v>49</v>
      </c>
      <c r="F738" s="22" t="s">
        <v>23</v>
      </c>
      <c r="G738" s="25">
        <v>3</v>
      </c>
      <c r="H738" s="26">
        <v>12000000</v>
      </c>
      <c r="I738" s="22">
        <v>4</v>
      </c>
      <c r="J738" s="27">
        <v>2.7777777777777779E-3</v>
      </c>
      <c r="K738" s="22" t="s">
        <v>18</v>
      </c>
      <c r="L738" s="22" t="s">
        <v>29</v>
      </c>
      <c r="M738" s="22" t="s">
        <v>30</v>
      </c>
      <c r="N738" s="22" t="s">
        <v>78</v>
      </c>
      <c r="O738" s="22" t="s">
        <v>53</v>
      </c>
    </row>
    <row r="739" spans="2:15" ht="21" customHeight="1" x14ac:dyDescent="0.25">
      <c r="B739" s="14" t="s">
        <v>14</v>
      </c>
      <c r="C739" s="15">
        <v>4</v>
      </c>
      <c r="D739" s="16" t="s">
        <v>72</v>
      </c>
      <c r="E739" s="14" t="s">
        <v>28</v>
      </c>
      <c r="F739" s="14" t="s">
        <v>23</v>
      </c>
      <c r="G739" s="17">
        <v>1</v>
      </c>
      <c r="H739" s="1">
        <v>19000000</v>
      </c>
      <c r="I739" s="14">
        <v>2</v>
      </c>
      <c r="J739" s="18">
        <v>2.7777777777777779E-3</v>
      </c>
      <c r="K739" s="14" t="s">
        <v>46</v>
      </c>
      <c r="L739" s="14" t="s">
        <v>47</v>
      </c>
      <c r="M739" s="14" t="s">
        <v>25</v>
      </c>
      <c r="N739" s="14" t="s">
        <v>77</v>
      </c>
      <c r="O739" s="14" t="s">
        <v>34</v>
      </c>
    </row>
    <row r="740" spans="2:15" ht="21" customHeight="1" x14ac:dyDescent="0.25">
      <c r="B740" s="22" t="s">
        <v>14</v>
      </c>
      <c r="C740" s="23">
        <v>11</v>
      </c>
      <c r="D740" s="24" t="s">
        <v>27</v>
      </c>
      <c r="E740" s="22" t="s">
        <v>16</v>
      </c>
      <c r="F740" s="22" t="s">
        <v>17</v>
      </c>
      <c r="G740" s="25">
        <v>2</v>
      </c>
      <c r="H740" s="26">
        <v>38000000</v>
      </c>
      <c r="I740" s="22">
        <v>1</v>
      </c>
      <c r="J740" s="27">
        <v>2.7777777777777779E-3</v>
      </c>
      <c r="K740" s="22" t="s">
        <v>74</v>
      </c>
      <c r="L740" s="22" t="s">
        <v>39</v>
      </c>
      <c r="M740" s="22" t="s">
        <v>40</v>
      </c>
      <c r="N740" s="22" t="s">
        <v>76</v>
      </c>
      <c r="O740" s="22" t="s">
        <v>75</v>
      </c>
    </row>
    <row r="741" spans="2:15" ht="21" customHeight="1" x14ac:dyDescent="0.25">
      <c r="B741" s="14" t="s">
        <v>14</v>
      </c>
      <c r="C741" s="15">
        <v>23</v>
      </c>
      <c r="D741" s="16" t="s">
        <v>27</v>
      </c>
      <c r="E741" s="14" t="s">
        <v>32</v>
      </c>
      <c r="F741" s="14" t="s">
        <v>17</v>
      </c>
      <c r="G741" s="17">
        <v>1</v>
      </c>
      <c r="H741" s="1">
        <v>7000000</v>
      </c>
      <c r="I741" s="14">
        <v>3</v>
      </c>
      <c r="J741" s="18">
        <v>2.7777777777777779E-3</v>
      </c>
      <c r="K741" s="14" t="s">
        <v>18</v>
      </c>
      <c r="L741" s="14" t="s">
        <v>19</v>
      </c>
      <c r="M741" s="14" t="s">
        <v>43</v>
      </c>
      <c r="N741" s="14" t="s">
        <v>66</v>
      </c>
      <c r="O741" s="14" t="s">
        <v>36</v>
      </c>
    </row>
    <row r="742" spans="2:15" ht="21" customHeight="1" x14ac:dyDescent="0.25">
      <c r="B742" s="22" t="s">
        <v>14</v>
      </c>
      <c r="C742" s="23">
        <v>8</v>
      </c>
      <c r="D742" s="24" t="s">
        <v>37</v>
      </c>
      <c r="E742" s="22" t="s">
        <v>28</v>
      </c>
      <c r="F742" s="22" t="s">
        <v>23</v>
      </c>
      <c r="G742" s="25">
        <v>4</v>
      </c>
      <c r="H742" s="26">
        <v>20000000</v>
      </c>
      <c r="I742" s="22">
        <v>4</v>
      </c>
      <c r="J742" s="27">
        <v>2.7777777777777779E-3</v>
      </c>
      <c r="K742" s="22" t="s">
        <v>61</v>
      </c>
      <c r="L742" s="22" t="s">
        <v>19</v>
      </c>
      <c r="M742" s="22" t="s">
        <v>20</v>
      </c>
      <c r="N742" s="22" t="s">
        <v>76</v>
      </c>
      <c r="O742" s="22" t="s">
        <v>31</v>
      </c>
    </row>
    <row r="743" spans="2:15" ht="21" customHeight="1" x14ac:dyDescent="0.25">
      <c r="B743" s="14" t="s">
        <v>14</v>
      </c>
      <c r="C743" s="15">
        <v>8</v>
      </c>
      <c r="D743" s="16" t="s">
        <v>37</v>
      </c>
      <c r="E743" s="14" t="s">
        <v>28</v>
      </c>
      <c r="F743" s="14" t="s">
        <v>17</v>
      </c>
      <c r="G743" s="17">
        <v>3</v>
      </c>
      <c r="H743" s="1">
        <v>15000000</v>
      </c>
      <c r="I743" s="14">
        <v>1</v>
      </c>
      <c r="J743" s="18">
        <v>2.7777777777777779E-3</v>
      </c>
      <c r="K743" s="14" t="s">
        <v>18</v>
      </c>
      <c r="L743" s="14" t="s">
        <v>47</v>
      </c>
      <c r="M743" s="14" t="s">
        <v>33</v>
      </c>
      <c r="N743" s="14" t="s">
        <v>78</v>
      </c>
      <c r="O743" s="14" t="s">
        <v>66</v>
      </c>
    </row>
    <row r="744" spans="2:15" ht="21" customHeight="1" x14ac:dyDescent="0.25">
      <c r="B744" s="22" t="s">
        <v>14</v>
      </c>
      <c r="C744" s="23">
        <v>29</v>
      </c>
      <c r="D744" s="24" t="s">
        <v>37</v>
      </c>
      <c r="E744" s="22" t="s">
        <v>16</v>
      </c>
      <c r="F744" s="22" t="s">
        <v>17</v>
      </c>
      <c r="G744" s="25">
        <v>2</v>
      </c>
      <c r="H744" s="26">
        <v>12000000</v>
      </c>
      <c r="I744" s="22">
        <v>1</v>
      </c>
      <c r="J744" s="27">
        <v>2.7777777777777779E-3</v>
      </c>
      <c r="K744" s="22" t="s">
        <v>18</v>
      </c>
      <c r="L744" s="22" t="s">
        <v>64</v>
      </c>
      <c r="M744" s="22" t="s">
        <v>48</v>
      </c>
      <c r="N744" s="22" t="s">
        <v>78</v>
      </c>
      <c r="O744" s="22" t="s">
        <v>62</v>
      </c>
    </row>
    <row r="745" spans="2:15" ht="21" customHeight="1" x14ac:dyDescent="0.25">
      <c r="B745" s="14" t="s">
        <v>14</v>
      </c>
      <c r="C745" s="15">
        <v>25</v>
      </c>
      <c r="D745" s="16" t="s">
        <v>37</v>
      </c>
      <c r="E745" s="14" t="s">
        <v>32</v>
      </c>
      <c r="F745" s="14" t="s">
        <v>23</v>
      </c>
      <c r="G745" s="17">
        <v>5</v>
      </c>
      <c r="H745" s="1">
        <v>25000000</v>
      </c>
      <c r="I745" s="14">
        <v>3</v>
      </c>
      <c r="J745" s="18">
        <v>2.7777777777777779E-3</v>
      </c>
      <c r="K745" s="14" t="s">
        <v>18</v>
      </c>
      <c r="L745" s="14" t="s">
        <v>29</v>
      </c>
      <c r="M745" s="14" t="s">
        <v>51</v>
      </c>
      <c r="N745" s="14" t="s">
        <v>77</v>
      </c>
      <c r="O745" s="14" t="s">
        <v>65</v>
      </c>
    </row>
    <row r="746" spans="2:15" ht="21" customHeight="1" x14ac:dyDescent="0.25">
      <c r="B746" s="22" t="s">
        <v>14</v>
      </c>
      <c r="C746" s="23">
        <v>22</v>
      </c>
      <c r="D746" s="24" t="s">
        <v>44</v>
      </c>
      <c r="E746" s="22" t="s">
        <v>28</v>
      </c>
      <c r="F746" s="22" t="s">
        <v>23</v>
      </c>
      <c r="G746" s="25">
        <v>2</v>
      </c>
      <c r="H746" s="26">
        <v>12000000</v>
      </c>
      <c r="I746" s="22">
        <v>4</v>
      </c>
      <c r="J746" s="27">
        <v>2.7777777777777779E-3</v>
      </c>
      <c r="K746" s="22" t="s">
        <v>18</v>
      </c>
      <c r="L746" s="22" t="s">
        <v>39</v>
      </c>
      <c r="M746" s="22" t="s">
        <v>25</v>
      </c>
      <c r="N746" s="22" t="s">
        <v>76</v>
      </c>
      <c r="O746" s="22" t="s">
        <v>52</v>
      </c>
    </row>
    <row r="747" spans="2:15" ht="21" customHeight="1" x14ac:dyDescent="0.25">
      <c r="B747" s="14" t="s">
        <v>14</v>
      </c>
      <c r="C747" s="15">
        <v>15</v>
      </c>
      <c r="D747" s="16" t="s">
        <v>57</v>
      </c>
      <c r="E747" s="14" t="s">
        <v>49</v>
      </c>
      <c r="F747" s="14" t="s">
        <v>23</v>
      </c>
      <c r="G747" s="17">
        <v>3</v>
      </c>
      <c r="H747" s="1">
        <v>12000000</v>
      </c>
      <c r="I747" s="14">
        <v>4</v>
      </c>
      <c r="J747" s="18">
        <v>2.7777777777777779E-3</v>
      </c>
      <c r="K747" s="14" t="s">
        <v>18</v>
      </c>
      <c r="L747" s="14" t="s">
        <v>29</v>
      </c>
      <c r="M747" s="14" t="s">
        <v>30</v>
      </c>
      <c r="N747" s="14" t="s">
        <v>78</v>
      </c>
      <c r="O747" s="14" t="s">
        <v>53</v>
      </c>
    </row>
    <row r="748" spans="2:15" ht="21" customHeight="1" x14ac:dyDescent="0.25">
      <c r="B748" s="22" t="s">
        <v>14</v>
      </c>
      <c r="C748" s="23">
        <v>4</v>
      </c>
      <c r="D748" s="24" t="s">
        <v>72</v>
      </c>
      <c r="E748" s="22" t="s">
        <v>28</v>
      </c>
      <c r="F748" s="22" t="s">
        <v>23</v>
      </c>
      <c r="G748" s="25">
        <v>1</v>
      </c>
      <c r="H748" s="26">
        <v>19000000</v>
      </c>
      <c r="I748" s="22">
        <v>2</v>
      </c>
      <c r="J748" s="27">
        <v>2.7777777777777779E-3</v>
      </c>
      <c r="K748" s="22" t="s">
        <v>46</v>
      </c>
      <c r="L748" s="22" t="s">
        <v>47</v>
      </c>
      <c r="M748" s="22" t="s">
        <v>25</v>
      </c>
      <c r="N748" s="22" t="s">
        <v>77</v>
      </c>
      <c r="O748" s="22" t="s">
        <v>34</v>
      </c>
    </row>
    <row r="749" spans="2:15" ht="21" customHeight="1" x14ac:dyDescent="0.25">
      <c r="B749" s="14" t="s">
        <v>70</v>
      </c>
      <c r="C749" s="15">
        <v>25</v>
      </c>
      <c r="D749" s="16" t="s">
        <v>37</v>
      </c>
      <c r="E749" s="14" t="s">
        <v>32</v>
      </c>
      <c r="F749" s="14" t="s">
        <v>42</v>
      </c>
      <c r="G749" s="17">
        <v>0</v>
      </c>
      <c r="H749" s="1">
        <v>0</v>
      </c>
      <c r="I749" s="14">
        <v>5</v>
      </c>
      <c r="J749" s="18">
        <v>2.7777777777777779E-3</v>
      </c>
      <c r="K749" s="14"/>
      <c r="L749" s="14"/>
      <c r="M749" s="14" t="s">
        <v>33</v>
      </c>
      <c r="N749" s="14" t="s">
        <v>77</v>
      </c>
      <c r="O749" s="14" t="s">
        <v>54</v>
      </c>
    </row>
    <row r="750" spans="2:15" ht="21" customHeight="1" x14ac:dyDescent="0.25">
      <c r="B750" s="22" t="s">
        <v>70</v>
      </c>
      <c r="C750" s="23">
        <v>26</v>
      </c>
      <c r="D750" s="24" t="s">
        <v>44</v>
      </c>
      <c r="E750" s="22" t="s">
        <v>16</v>
      </c>
      <c r="F750" s="22" t="s">
        <v>23</v>
      </c>
      <c r="G750" s="25">
        <v>0</v>
      </c>
      <c r="H750" s="26">
        <v>0</v>
      </c>
      <c r="I750" s="22">
        <v>2</v>
      </c>
      <c r="J750" s="27">
        <v>2.7777777777777779E-3</v>
      </c>
      <c r="K750" s="22"/>
      <c r="L750" s="22"/>
      <c r="M750" s="22" t="s">
        <v>43</v>
      </c>
      <c r="N750" s="22" t="s">
        <v>76</v>
      </c>
      <c r="O750" s="22" t="s">
        <v>26</v>
      </c>
    </row>
    <row r="751" spans="2:15" ht="21" customHeight="1" x14ac:dyDescent="0.25">
      <c r="B751" s="14" t="s">
        <v>70</v>
      </c>
      <c r="C751" s="15">
        <v>26</v>
      </c>
      <c r="D751" s="16" t="s">
        <v>44</v>
      </c>
      <c r="E751" s="14" t="s">
        <v>28</v>
      </c>
      <c r="F751" s="14" t="s">
        <v>23</v>
      </c>
      <c r="G751" s="17">
        <v>0</v>
      </c>
      <c r="H751" s="1">
        <v>0</v>
      </c>
      <c r="I751" s="14">
        <v>3</v>
      </c>
      <c r="J751" s="18">
        <v>2.7777777777777779E-3</v>
      </c>
      <c r="K751" s="14"/>
      <c r="L751" s="14"/>
      <c r="M751" s="14" t="s">
        <v>51</v>
      </c>
      <c r="N751" s="14" t="s">
        <v>76</v>
      </c>
      <c r="O751" s="14" t="s">
        <v>26</v>
      </c>
    </row>
    <row r="752" spans="2:15" ht="21" customHeight="1" x14ac:dyDescent="0.25">
      <c r="B752" s="22" t="s">
        <v>70</v>
      </c>
      <c r="C752" s="23">
        <v>10</v>
      </c>
      <c r="D752" s="24" t="s">
        <v>69</v>
      </c>
      <c r="E752" s="22" t="s">
        <v>32</v>
      </c>
      <c r="F752" s="22" t="s">
        <v>17</v>
      </c>
      <c r="G752" s="25">
        <v>0</v>
      </c>
      <c r="H752" s="26">
        <v>0</v>
      </c>
      <c r="I752" s="22">
        <v>3</v>
      </c>
      <c r="J752" s="27">
        <v>2.7777777777777779E-3</v>
      </c>
      <c r="K752" s="22"/>
      <c r="L752" s="22"/>
      <c r="M752" s="22" t="s">
        <v>43</v>
      </c>
      <c r="N752" s="22" t="s">
        <v>66</v>
      </c>
      <c r="O752" s="22" t="s">
        <v>36</v>
      </c>
    </row>
    <row r="753" spans="2:15" ht="21" customHeight="1" x14ac:dyDescent="0.25">
      <c r="B753" s="14" t="s">
        <v>14</v>
      </c>
      <c r="C753" s="15">
        <v>16</v>
      </c>
      <c r="D753" s="16" t="s">
        <v>55</v>
      </c>
      <c r="E753" s="14" t="s">
        <v>32</v>
      </c>
      <c r="F753" s="14" t="s">
        <v>23</v>
      </c>
      <c r="G753" s="17">
        <v>2</v>
      </c>
      <c r="H753" s="1">
        <v>12000000</v>
      </c>
      <c r="I753" s="14">
        <v>1</v>
      </c>
      <c r="J753" s="18">
        <v>3.2407407407407406E-3</v>
      </c>
      <c r="K753" s="14" t="s">
        <v>18</v>
      </c>
      <c r="L753" s="14" t="s">
        <v>29</v>
      </c>
      <c r="M753" s="14" t="s">
        <v>40</v>
      </c>
      <c r="N753" s="14" t="s">
        <v>76</v>
      </c>
      <c r="O753" s="14" t="s">
        <v>26</v>
      </c>
    </row>
    <row r="754" spans="2:15" ht="21" customHeight="1" x14ac:dyDescent="0.25">
      <c r="B754" s="22" t="s">
        <v>14</v>
      </c>
      <c r="C754" s="23">
        <v>11</v>
      </c>
      <c r="D754" s="24" t="s">
        <v>57</v>
      </c>
      <c r="E754" s="22" t="s">
        <v>16</v>
      </c>
      <c r="F754" s="22" t="s">
        <v>42</v>
      </c>
      <c r="G754" s="25">
        <v>2</v>
      </c>
      <c r="H754" s="26">
        <v>12000000</v>
      </c>
      <c r="I754" s="22">
        <v>4</v>
      </c>
      <c r="J754" s="27">
        <v>3.2407407407407406E-3</v>
      </c>
      <c r="K754" s="22" t="s">
        <v>18</v>
      </c>
      <c r="L754" s="22" t="s">
        <v>19</v>
      </c>
      <c r="M754" s="22" t="s">
        <v>43</v>
      </c>
      <c r="N754" s="22" t="s">
        <v>66</v>
      </c>
      <c r="O754" s="22" t="s">
        <v>36</v>
      </c>
    </row>
    <row r="755" spans="2:15" ht="21" customHeight="1" x14ac:dyDescent="0.25">
      <c r="B755" s="14" t="s">
        <v>14</v>
      </c>
      <c r="C755" s="15">
        <v>1</v>
      </c>
      <c r="D755" s="16" t="s">
        <v>59</v>
      </c>
      <c r="E755" s="14" t="s">
        <v>32</v>
      </c>
      <c r="F755" s="14" t="s">
        <v>23</v>
      </c>
      <c r="G755" s="17">
        <v>2</v>
      </c>
      <c r="H755" s="1">
        <v>12000000</v>
      </c>
      <c r="I755" s="14">
        <v>2</v>
      </c>
      <c r="J755" s="18">
        <v>3.2407407407407406E-3</v>
      </c>
      <c r="K755" s="14" t="s">
        <v>18</v>
      </c>
      <c r="L755" s="14" t="s">
        <v>29</v>
      </c>
      <c r="M755" s="14" t="s">
        <v>51</v>
      </c>
      <c r="N755" s="14" t="s">
        <v>66</v>
      </c>
      <c r="O755" s="14" t="s">
        <v>67</v>
      </c>
    </row>
    <row r="756" spans="2:15" ht="21" customHeight="1" x14ac:dyDescent="0.25">
      <c r="B756" s="22" t="s">
        <v>14</v>
      </c>
      <c r="C756" s="23">
        <v>9</v>
      </c>
      <c r="D756" s="24" t="s">
        <v>27</v>
      </c>
      <c r="E756" s="22" t="s">
        <v>32</v>
      </c>
      <c r="F756" s="22" t="s">
        <v>23</v>
      </c>
      <c r="G756" s="25">
        <v>2</v>
      </c>
      <c r="H756" s="26">
        <v>38000000</v>
      </c>
      <c r="I756" s="22">
        <v>5</v>
      </c>
      <c r="J756" s="27">
        <v>3.2407407407407406E-3</v>
      </c>
      <c r="K756" s="22" t="s">
        <v>46</v>
      </c>
      <c r="L756" s="22" t="s">
        <v>19</v>
      </c>
      <c r="M756" s="22" t="s">
        <v>48</v>
      </c>
      <c r="N756" s="22" t="s">
        <v>76</v>
      </c>
      <c r="O756" s="22" t="s">
        <v>31</v>
      </c>
    </row>
    <row r="757" spans="2:15" ht="21" customHeight="1" x14ac:dyDescent="0.25">
      <c r="B757" s="14" t="s">
        <v>14</v>
      </c>
      <c r="C757" s="15">
        <v>11</v>
      </c>
      <c r="D757" s="16" t="s">
        <v>27</v>
      </c>
      <c r="E757" s="14" t="s">
        <v>32</v>
      </c>
      <c r="F757" s="14" t="s">
        <v>42</v>
      </c>
      <c r="G757" s="17">
        <v>2</v>
      </c>
      <c r="H757" s="1">
        <v>12000000</v>
      </c>
      <c r="I757" s="14">
        <v>5</v>
      </c>
      <c r="J757" s="18">
        <v>3.2407407407407406E-3</v>
      </c>
      <c r="K757" s="14" t="s">
        <v>18</v>
      </c>
      <c r="L757" s="14" t="s">
        <v>50</v>
      </c>
      <c r="M757" s="14" t="s">
        <v>20</v>
      </c>
      <c r="N757" s="14" t="s">
        <v>78</v>
      </c>
      <c r="O757" s="14" t="s">
        <v>63</v>
      </c>
    </row>
    <row r="758" spans="2:15" ht="21" customHeight="1" x14ac:dyDescent="0.25">
      <c r="B758" s="22" t="s">
        <v>14</v>
      </c>
      <c r="C758" s="23">
        <v>22</v>
      </c>
      <c r="D758" s="24" t="s">
        <v>27</v>
      </c>
      <c r="E758" s="22" t="s">
        <v>49</v>
      </c>
      <c r="F758" s="22" t="s">
        <v>42</v>
      </c>
      <c r="G758" s="25">
        <v>3</v>
      </c>
      <c r="H758" s="26">
        <v>15000000</v>
      </c>
      <c r="I758" s="22">
        <v>4</v>
      </c>
      <c r="J758" s="27">
        <v>3.2407407407407406E-3</v>
      </c>
      <c r="K758" s="22" t="s">
        <v>18</v>
      </c>
      <c r="L758" s="22" t="s">
        <v>56</v>
      </c>
      <c r="M758" s="22" t="s">
        <v>30</v>
      </c>
      <c r="N758" s="22" t="s">
        <v>77</v>
      </c>
      <c r="O758" s="22" t="s">
        <v>65</v>
      </c>
    </row>
    <row r="759" spans="2:15" ht="21" customHeight="1" x14ac:dyDescent="0.25">
      <c r="B759" s="14" t="s">
        <v>14</v>
      </c>
      <c r="C759" s="15">
        <v>30</v>
      </c>
      <c r="D759" s="16" t="s">
        <v>27</v>
      </c>
      <c r="E759" s="14" t="s">
        <v>49</v>
      </c>
      <c r="F759" s="14" t="s">
        <v>23</v>
      </c>
      <c r="G759" s="17">
        <v>3</v>
      </c>
      <c r="H759" s="1">
        <v>15000000</v>
      </c>
      <c r="I759" s="14">
        <v>3</v>
      </c>
      <c r="J759" s="18">
        <v>3.2407407407407406E-3</v>
      </c>
      <c r="K759" s="14" t="s">
        <v>18</v>
      </c>
      <c r="L759" s="14" t="s">
        <v>29</v>
      </c>
      <c r="M759" s="14" t="s">
        <v>25</v>
      </c>
      <c r="N759" s="14" t="s">
        <v>76</v>
      </c>
      <c r="O759" s="14" t="s">
        <v>31</v>
      </c>
    </row>
    <row r="760" spans="2:15" ht="21" customHeight="1" x14ac:dyDescent="0.25">
      <c r="B760" s="22" t="s">
        <v>14</v>
      </c>
      <c r="C760" s="23">
        <v>10</v>
      </c>
      <c r="D760" s="24" t="s">
        <v>37</v>
      </c>
      <c r="E760" s="22" t="s">
        <v>28</v>
      </c>
      <c r="F760" s="22" t="s">
        <v>17</v>
      </c>
      <c r="G760" s="25">
        <v>4</v>
      </c>
      <c r="H760" s="26">
        <v>11000000</v>
      </c>
      <c r="I760" s="22">
        <v>2</v>
      </c>
      <c r="J760" s="27">
        <v>3.2407407407407406E-3</v>
      </c>
      <c r="K760" s="22" t="s">
        <v>61</v>
      </c>
      <c r="L760" s="22" t="s">
        <v>19</v>
      </c>
      <c r="M760" s="22" t="s">
        <v>30</v>
      </c>
      <c r="N760" s="22" t="s">
        <v>76</v>
      </c>
      <c r="O760" s="22" t="s">
        <v>75</v>
      </c>
    </row>
    <row r="761" spans="2:15" ht="21" customHeight="1" x14ac:dyDescent="0.25">
      <c r="B761" s="14" t="s">
        <v>14</v>
      </c>
      <c r="C761" s="15">
        <v>24</v>
      </c>
      <c r="D761" s="16" t="s">
        <v>37</v>
      </c>
      <c r="E761" s="14" t="s">
        <v>16</v>
      </c>
      <c r="F761" s="14" t="s">
        <v>42</v>
      </c>
      <c r="G761" s="17">
        <v>4</v>
      </c>
      <c r="H761" s="1">
        <v>20000000</v>
      </c>
      <c r="I761" s="14">
        <v>1</v>
      </c>
      <c r="J761" s="18">
        <v>3.2407407407407406E-3</v>
      </c>
      <c r="K761" s="14" t="s">
        <v>61</v>
      </c>
      <c r="L761" s="14" t="s">
        <v>19</v>
      </c>
      <c r="M761" s="14" t="s">
        <v>30</v>
      </c>
      <c r="N761" s="14" t="s">
        <v>66</v>
      </c>
      <c r="O761" s="14" t="s">
        <v>36</v>
      </c>
    </row>
    <row r="762" spans="2:15" ht="21" customHeight="1" x14ac:dyDescent="0.25">
      <c r="B762" s="22" t="s">
        <v>14</v>
      </c>
      <c r="C762" s="23">
        <v>26</v>
      </c>
      <c r="D762" s="24" t="s">
        <v>37</v>
      </c>
      <c r="E762" s="22" t="s">
        <v>28</v>
      </c>
      <c r="F762" s="22" t="s">
        <v>42</v>
      </c>
      <c r="G762" s="25">
        <v>5</v>
      </c>
      <c r="H762" s="26">
        <v>20000000</v>
      </c>
      <c r="I762" s="22">
        <v>2</v>
      </c>
      <c r="J762" s="27">
        <v>3.2407407407407406E-3</v>
      </c>
      <c r="K762" s="22" t="s">
        <v>18</v>
      </c>
      <c r="L762" s="22" t="s">
        <v>19</v>
      </c>
      <c r="M762" s="22" t="s">
        <v>30</v>
      </c>
      <c r="N762" s="22" t="s">
        <v>78</v>
      </c>
      <c r="O762" s="22" t="s">
        <v>41</v>
      </c>
    </row>
    <row r="763" spans="2:15" ht="21" customHeight="1" x14ac:dyDescent="0.25">
      <c r="B763" s="14" t="s">
        <v>14</v>
      </c>
      <c r="C763" s="15">
        <v>1</v>
      </c>
      <c r="D763" s="16" t="s">
        <v>37</v>
      </c>
      <c r="E763" s="14" t="s">
        <v>32</v>
      </c>
      <c r="F763" s="14" t="s">
        <v>45</v>
      </c>
      <c r="G763" s="17">
        <v>4</v>
      </c>
      <c r="H763" s="1">
        <v>20000000</v>
      </c>
      <c r="I763" s="14">
        <v>2</v>
      </c>
      <c r="J763" s="18">
        <v>3.2407407407407406E-3</v>
      </c>
      <c r="K763" s="14" t="s">
        <v>18</v>
      </c>
      <c r="L763" s="14" t="s">
        <v>39</v>
      </c>
      <c r="M763" s="14" t="s">
        <v>33</v>
      </c>
      <c r="N763" s="14" t="s">
        <v>78</v>
      </c>
      <c r="O763" s="14" t="s">
        <v>63</v>
      </c>
    </row>
    <row r="764" spans="2:15" ht="21" customHeight="1" x14ac:dyDescent="0.25">
      <c r="B764" s="22" t="s">
        <v>14</v>
      </c>
      <c r="C764" s="23">
        <v>30</v>
      </c>
      <c r="D764" s="24" t="s">
        <v>37</v>
      </c>
      <c r="E764" s="22" t="s">
        <v>49</v>
      </c>
      <c r="F764" s="22" t="s">
        <v>45</v>
      </c>
      <c r="G764" s="25">
        <v>1</v>
      </c>
      <c r="H764" s="26">
        <v>7000000</v>
      </c>
      <c r="I764" s="22">
        <v>3</v>
      </c>
      <c r="J764" s="27">
        <v>3.2407407407407406E-3</v>
      </c>
      <c r="K764" s="22" t="s">
        <v>18</v>
      </c>
      <c r="L764" s="22" t="s">
        <v>47</v>
      </c>
      <c r="M764" s="22" t="s">
        <v>33</v>
      </c>
      <c r="N764" s="22" t="s">
        <v>77</v>
      </c>
      <c r="O764" s="22" t="s">
        <v>54</v>
      </c>
    </row>
    <row r="765" spans="2:15" ht="21" customHeight="1" x14ac:dyDescent="0.25">
      <c r="B765" s="14" t="s">
        <v>14</v>
      </c>
      <c r="C765" s="15">
        <v>8</v>
      </c>
      <c r="D765" s="16" t="s">
        <v>37</v>
      </c>
      <c r="E765" s="14" t="s">
        <v>32</v>
      </c>
      <c r="F765" s="14" t="s">
        <v>23</v>
      </c>
      <c r="G765" s="17">
        <v>5</v>
      </c>
      <c r="H765" s="1">
        <v>25000000</v>
      </c>
      <c r="I765" s="14">
        <v>4</v>
      </c>
      <c r="J765" s="18">
        <v>3.2407407407407406E-3</v>
      </c>
      <c r="K765" s="14" t="s">
        <v>18</v>
      </c>
      <c r="L765" s="14" t="s">
        <v>24</v>
      </c>
      <c r="M765" s="14" t="s">
        <v>20</v>
      </c>
      <c r="N765" s="14" t="s">
        <v>77</v>
      </c>
      <c r="O765" s="14" t="s">
        <v>65</v>
      </c>
    </row>
    <row r="766" spans="2:15" ht="21" customHeight="1" x14ac:dyDescent="0.25">
      <c r="B766" s="22" t="s">
        <v>14</v>
      </c>
      <c r="C766" s="23">
        <v>11</v>
      </c>
      <c r="D766" s="24" t="s">
        <v>37</v>
      </c>
      <c r="E766" s="22" t="s">
        <v>16</v>
      </c>
      <c r="F766" s="22" t="s">
        <v>42</v>
      </c>
      <c r="G766" s="25">
        <v>3</v>
      </c>
      <c r="H766" s="26">
        <v>15000000</v>
      </c>
      <c r="I766" s="22">
        <v>3</v>
      </c>
      <c r="J766" s="27">
        <v>3.2407407407407406E-3</v>
      </c>
      <c r="K766" s="22" t="s">
        <v>18</v>
      </c>
      <c r="L766" s="22" t="s">
        <v>39</v>
      </c>
      <c r="M766" s="22" t="s">
        <v>25</v>
      </c>
      <c r="N766" s="22" t="s">
        <v>78</v>
      </c>
      <c r="O766" s="22" t="s">
        <v>63</v>
      </c>
    </row>
    <row r="767" spans="2:15" ht="21" customHeight="1" x14ac:dyDescent="0.25">
      <c r="B767" s="14" t="s">
        <v>14</v>
      </c>
      <c r="C767" s="15">
        <v>11</v>
      </c>
      <c r="D767" s="16" t="s">
        <v>37</v>
      </c>
      <c r="E767" s="14" t="s">
        <v>38</v>
      </c>
      <c r="F767" s="14" t="s">
        <v>42</v>
      </c>
      <c r="G767" s="17">
        <v>3</v>
      </c>
      <c r="H767" s="1">
        <v>15000000</v>
      </c>
      <c r="I767" s="14">
        <v>1</v>
      </c>
      <c r="J767" s="18">
        <v>3.2407407407407406E-3</v>
      </c>
      <c r="K767" s="14" t="s">
        <v>18</v>
      </c>
      <c r="L767" s="14" t="s">
        <v>35</v>
      </c>
      <c r="M767" s="14" t="s">
        <v>48</v>
      </c>
      <c r="N767" s="14" t="s">
        <v>78</v>
      </c>
      <c r="O767" s="14" t="s">
        <v>41</v>
      </c>
    </row>
    <row r="768" spans="2:15" ht="21" customHeight="1" x14ac:dyDescent="0.25">
      <c r="B768" s="22" t="s">
        <v>14</v>
      </c>
      <c r="C768" s="23">
        <v>9</v>
      </c>
      <c r="D768" s="24" t="s">
        <v>44</v>
      </c>
      <c r="E768" s="22" t="s">
        <v>38</v>
      </c>
      <c r="F768" s="22" t="s">
        <v>23</v>
      </c>
      <c r="G768" s="25">
        <v>1</v>
      </c>
      <c r="H768" s="26">
        <v>19000000</v>
      </c>
      <c r="I768" s="22">
        <v>5</v>
      </c>
      <c r="J768" s="27">
        <v>3.2407407407407406E-3</v>
      </c>
      <c r="K768" s="22" t="s">
        <v>46</v>
      </c>
      <c r="L768" s="22" t="s">
        <v>29</v>
      </c>
      <c r="M768" s="22" t="s">
        <v>51</v>
      </c>
      <c r="N768" s="22" t="s">
        <v>77</v>
      </c>
      <c r="O768" s="22" t="s">
        <v>54</v>
      </c>
    </row>
    <row r="769" spans="2:15" ht="21" customHeight="1" x14ac:dyDescent="0.25">
      <c r="B769" s="14" t="s">
        <v>14</v>
      </c>
      <c r="C769" s="15">
        <v>22</v>
      </c>
      <c r="D769" s="16" t="s">
        <v>44</v>
      </c>
      <c r="E769" s="14" t="s">
        <v>32</v>
      </c>
      <c r="F769" s="14" t="s">
        <v>42</v>
      </c>
      <c r="G769" s="17">
        <v>1</v>
      </c>
      <c r="H769" s="1">
        <v>19000000</v>
      </c>
      <c r="I769" s="14">
        <v>1</v>
      </c>
      <c r="J769" s="18">
        <v>3.2407407407407406E-3</v>
      </c>
      <c r="K769" s="14" t="s">
        <v>46</v>
      </c>
      <c r="L769" s="14" t="s">
        <v>64</v>
      </c>
      <c r="M769" s="14" t="s">
        <v>51</v>
      </c>
      <c r="N769" s="14" t="s">
        <v>76</v>
      </c>
      <c r="O769" s="14" t="s">
        <v>31</v>
      </c>
    </row>
    <row r="770" spans="2:15" ht="21" customHeight="1" x14ac:dyDescent="0.25">
      <c r="B770" s="22" t="s">
        <v>14</v>
      </c>
      <c r="C770" s="23">
        <v>12</v>
      </c>
      <c r="D770" s="24" t="s">
        <v>44</v>
      </c>
      <c r="E770" s="22" t="s">
        <v>28</v>
      </c>
      <c r="F770" s="22" t="s">
        <v>42</v>
      </c>
      <c r="G770" s="25">
        <v>4</v>
      </c>
      <c r="H770" s="26">
        <v>20000000</v>
      </c>
      <c r="I770" s="22">
        <v>2</v>
      </c>
      <c r="J770" s="27">
        <v>3.2407407407407406E-3</v>
      </c>
      <c r="K770" s="22" t="s">
        <v>18</v>
      </c>
      <c r="L770" s="22" t="s">
        <v>29</v>
      </c>
      <c r="M770" s="22" t="s">
        <v>33</v>
      </c>
      <c r="N770" s="22" t="s">
        <v>78</v>
      </c>
      <c r="O770" s="22" t="s">
        <v>53</v>
      </c>
    </row>
    <row r="771" spans="2:15" ht="21" customHeight="1" x14ac:dyDescent="0.25">
      <c r="B771" s="14" t="s">
        <v>14</v>
      </c>
      <c r="C771" s="15">
        <v>22</v>
      </c>
      <c r="D771" s="16" t="s">
        <v>44</v>
      </c>
      <c r="E771" s="14" t="s">
        <v>32</v>
      </c>
      <c r="F771" s="14" t="s">
        <v>42</v>
      </c>
      <c r="G771" s="17">
        <v>3</v>
      </c>
      <c r="H771" s="1">
        <v>15000000</v>
      </c>
      <c r="I771" s="14">
        <v>1</v>
      </c>
      <c r="J771" s="18">
        <v>3.2407407407407406E-3</v>
      </c>
      <c r="K771" s="14" t="s">
        <v>18</v>
      </c>
      <c r="L771" s="14" t="s">
        <v>19</v>
      </c>
      <c r="M771" s="14" t="s">
        <v>48</v>
      </c>
      <c r="N771" s="14" t="s">
        <v>78</v>
      </c>
      <c r="O771" s="14" t="s">
        <v>63</v>
      </c>
    </row>
    <row r="772" spans="2:15" ht="21" customHeight="1" x14ac:dyDescent="0.25">
      <c r="B772" s="22" t="s">
        <v>14</v>
      </c>
      <c r="C772" s="23">
        <v>16</v>
      </c>
      <c r="D772" s="24" t="s">
        <v>55</v>
      </c>
      <c r="E772" s="22" t="s">
        <v>32</v>
      </c>
      <c r="F772" s="22" t="s">
        <v>23</v>
      </c>
      <c r="G772" s="25">
        <v>2</v>
      </c>
      <c r="H772" s="26">
        <v>12000000</v>
      </c>
      <c r="I772" s="22">
        <v>1</v>
      </c>
      <c r="J772" s="27">
        <v>3.2407407407407406E-3</v>
      </c>
      <c r="K772" s="22" t="s">
        <v>18</v>
      </c>
      <c r="L772" s="22" t="s">
        <v>29</v>
      </c>
      <c r="M772" s="22" t="s">
        <v>40</v>
      </c>
      <c r="N772" s="22" t="s">
        <v>76</v>
      </c>
      <c r="O772" s="22" t="s">
        <v>26</v>
      </c>
    </row>
    <row r="773" spans="2:15" ht="21" customHeight="1" x14ac:dyDescent="0.25">
      <c r="B773" s="14" t="s">
        <v>14</v>
      </c>
      <c r="C773" s="15">
        <v>11</v>
      </c>
      <c r="D773" s="16" t="s">
        <v>57</v>
      </c>
      <c r="E773" s="14" t="s">
        <v>16</v>
      </c>
      <c r="F773" s="14" t="s">
        <v>42</v>
      </c>
      <c r="G773" s="17">
        <v>2</v>
      </c>
      <c r="H773" s="1">
        <v>12000000</v>
      </c>
      <c r="I773" s="14">
        <v>4</v>
      </c>
      <c r="J773" s="18">
        <v>3.2407407407407406E-3</v>
      </c>
      <c r="K773" s="14" t="s">
        <v>18</v>
      </c>
      <c r="L773" s="14" t="s">
        <v>19</v>
      </c>
      <c r="M773" s="14" t="s">
        <v>43</v>
      </c>
      <c r="N773" s="14" t="s">
        <v>66</v>
      </c>
      <c r="O773" s="14" t="s">
        <v>36</v>
      </c>
    </row>
    <row r="774" spans="2:15" ht="21" customHeight="1" x14ac:dyDescent="0.25">
      <c r="B774" s="22" t="s">
        <v>14</v>
      </c>
      <c r="C774" s="23">
        <v>1</v>
      </c>
      <c r="D774" s="24" t="s">
        <v>59</v>
      </c>
      <c r="E774" s="22" t="s">
        <v>32</v>
      </c>
      <c r="F774" s="22" t="s">
        <v>23</v>
      </c>
      <c r="G774" s="25">
        <v>2</v>
      </c>
      <c r="H774" s="26">
        <v>12000000</v>
      </c>
      <c r="I774" s="22">
        <v>2</v>
      </c>
      <c r="J774" s="27">
        <v>3.2407407407407406E-3</v>
      </c>
      <c r="K774" s="22" t="s">
        <v>18</v>
      </c>
      <c r="L774" s="22" t="s">
        <v>29</v>
      </c>
      <c r="M774" s="22" t="s">
        <v>51</v>
      </c>
      <c r="N774" s="22" t="s">
        <v>66</v>
      </c>
      <c r="O774" s="22" t="s">
        <v>67</v>
      </c>
    </row>
    <row r="775" spans="2:15" ht="21" customHeight="1" x14ac:dyDescent="0.25">
      <c r="B775" s="14" t="s">
        <v>70</v>
      </c>
      <c r="C775" s="15">
        <v>15</v>
      </c>
      <c r="D775" s="16" t="s">
        <v>58</v>
      </c>
      <c r="E775" s="14" t="s">
        <v>38</v>
      </c>
      <c r="F775" s="14" t="s">
        <v>17</v>
      </c>
      <c r="G775" s="17">
        <v>0</v>
      </c>
      <c r="H775" s="1">
        <v>0</v>
      </c>
      <c r="I775" s="14">
        <v>2</v>
      </c>
      <c r="J775" s="18">
        <v>3.2407407407407406E-3</v>
      </c>
      <c r="K775" s="14"/>
      <c r="L775" s="14"/>
      <c r="M775" s="14" t="s">
        <v>43</v>
      </c>
      <c r="N775" s="14" t="s">
        <v>76</v>
      </c>
      <c r="O775" s="14" t="s">
        <v>26</v>
      </c>
    </row>
    <row r="776" spans="2:15" ht="21" customHeight="1" x14ac:dyDescent="0.25">
      <c r="B776" s="22" t="s">
        <v>70</v>
      </c>
      <c r="C776" s="23">
        <v>11</v>
      </c>
      <c r="D776" s="24" t="s">
        <v>59</v>
      </c>
      <c r="E776" s="22" t="s">
        <v>16</v>
      </c>
      <c r="F776" s="22" t="s">
        <v>42</v>
      </c>
      <c r="G776" s="25">
        <v>0</v>
      </c>
      <c r="H776" s="26">
        <v>0</v>
      </c>
      <c r="I776" s="22">
        <v>5</v>
      </c>
      <c r="J776" s="27">
        <v>3.2407407407407406E-3</v>
      </c>
      <c r="K776" s="22"/>
      <c r="L776" s="22"/>
      <c r="M776" s="22" t="s">
        <v>33</v>
      </c>
      <c r="N776" s="22" t="s">
        <v>66</v>
      </c>
      <c r="O776" s="22" t="s">
        <v>67</v>
      </c>
    </row>
    <row r="777" spans="2:15" ht="21" customHeight="1" x14ac:dyDescent="0.25">
      <c r="B777" s="14" t="s">
        <v>70</v>
      </c>
      <c r="C777" s="15">
        <v>14</v>
      </c>
      <c r="D777" s="16" t="s">
        <v>22</v>
      </c>
      <c r="E777" s="14" t="s">
        <v>28</v>
      </c>
      <c r="F777" s="14" t="s">
        <v>42</v>
      </c>
      <c r="G777" s="17">
        <v>0</v>
      </c>
      <c r="H777" s="1">
        <v>0</v>
      </c>
      <c r="I777" s="14">
        <v>4</v>
      </c>
      <c r="J777" s="18">
        <v>3.2407407407407406E-3</v>
      </c>
      <c r="K777" s="14"/>
      <c r="L777" s="14"/>
      <c r="M777" s="14" t="s">
        <v>43</v>
      </c>
      <c r="N777" s="14" t="s">
        <v>78</v>
      </c>
      <c r="O777" s="14" t="s">
        <v>41</v>
      </c>
    </row>
    <row r="778" spans="2:15" ht="21" customHeight="1" x14ac:dyDescent="0.25">
      <c r="B778" s="22" t="s">
        <v>70</v>
      </c>
      <c r="C778" s="23">
        <v>24</v>
      </c>
      <c r="D778" s="24" t="s">
        <v>27</v>
      </c>
      <c r="E778" s="22" t="s">
        <v>73</v>
      </c>
      <c r="F778" s="22" t="s">
        <v>42</v>
      </c>
      <c r="G778" s="25">
        <v>0</v>
      </c>
      <c r="H778" s="26">
        <v>0</v>
      </c>
      <c r="I778" s="22">
        <v>3</v>
      </c>
      <c r="J778" s="27">
        <v>3.2407407407407406E-3</v>
      </c>
      <c r="K778" s="22"/>
      <c r="L778" s="22"/>
      <c r="M778" s="22" t="s">
        <v>20</v>
      </c>
      <c r="N778" s="22" t="s">
        <v>78</v>
      </c>
      <c r="O778" s="22" t="s">
        <v>63</v>
      </c>
    </row>
    <row r="779" spans="2:15" ht="21" customHeight="1" x14ac:dyDescent="0.25">
      <c r="B779" s="14" t="s">
        <v>70</v>
      </c>
      <c r="C779" s="15">
        <v>1</v>
      </c>
      <c r="D779" s="16" t="s">
        <v>37</v>
      </c>
      <c r="E779" s="14" t="s">
        <v>16</v>
      </c>
      <c r="F779" s="14" t="s">
        <v>42</v>
      </c>
      <c r="G779" s="17">
        <v>0</v>
      </c>
      <c r="H779" s="1">
        <v>0</v>
      </c>
      <c r="I779" s="14">
        <v>1</v>
      </c>
      <c r="J779" s="18">
        <v>3.2407407407407406E-3</v>
      </c>
      <c r="K779" s="14"/>
      <c r="L779" s="14"/>
      <c r="M779" s="14" t="s">
        <v>43</v>
      </c>
      <c r="N779" s="14" t="s">
        <v>76</v>
      </c>
      <c r="O779" s="14" t="s">
        <v>52</v>
      </c>
    </row>
    <row r="780" spans="2:15" ht="21" customHeight="1" x14ac:dyDescent="0.25">
      <c r="B780" s="22" t="s">
        <v>70</v>
      </c>
      <c r="C780" s="23">
        <v>19</v>
      </c>
      <c r="D780" s="24" t="s">
        <v>69</v>
      </c>
      <c r="E780" s="22" t="s">
        <v>32</v>
      </c>
      <c r="F780" s="22" t="s">
        <v>42</v>
      </c>
      <c r="G780" s="25">
        <v>0</v>
      </c>
      <c r="H780" s="26">
        <v>0</v>
      </c>
      <c r="I780" s="22">
        <v>2</v>
      </c>
      <c r="J780" s="27">
        <v>3.2407407407407406E-3</v>
      </c>
      <c r="K780" s="22"/>
      <c r="L780" s="22"/>
      <c r="M780" s="22" t="s">
        <v>30</v>
      </c>
      <c r="N780" s="22" t="s">
        <v>66</v>
      </c>
      <c r="O780" s="22" t="s">
        <v>67</v>
      </c>
    </row>
    <row r="781" spans="2:15" ht="21" customHeight="1" x14ac:dyDescent="0.25">
      <c r="B781" s="14" t="s">
        <v>70</v>
      </c>
      <c r="C781" s="15">
        <v>15</v>
      </c>
      <c r="D781" s="16" t="s">
        <v>58</v>
      </c>
      <c r="E781" s="14" t="s">
        <v>38</v>
      </c>
      <c r="F781" s="14" t="s">
        <v>17</v>
      </c>
      <c r="G781" s="17">
        <v>0</v>
      </c>
      <c r="H781" s="1">
        <v>0</v>
      </c>
      <c r="I781" s="14">
        <v>2</v>
      </c>
      <c r="J781" s="18">
        <v>3.2407407407407406E-3</v>
      </c>
      <c r="K781" s="14"/>
      <c r="L781" s="14"/>
      <c r="M781" s="14" t="s">
        <v>43</v>
      </c>
      <c r="N781" s="14" t="s">
        <v>76</v>
      </c>
      <c r="O781" s="14" t="s">
        <v>26</v>
      </c>
    </row>
    <row r="782" spans="2:15" ht="21" customHeight="1" x14ac:dyDescent="0.25">
      <c r="B782" s="22" t="s">
        <v>70</v>
      </c>
      <c r="C782" s="23">
        <v>11</v>
      </c>
      <c r="D782" s="24" t="s">
        <v>59</v>
      </c>
      <c r="E782" s="22" t="s">
        <v>16</v>
      </c>
      <c r="F782" s="22" t="s">
        <v>42</v>
      </c>
      <c r="G782" s="25">
        <v>0</v>
      </c>
      <c r="H782" s="26">
        <v>0</v>
      </c>
      <c r="I782" s="22">
        <v>5</v>
      </c>
      <c r="J782" s="27">
        <v>3.2407407407407406E-3</v>
      </c>
      <c r="K782" s="22"/>
      <c r="L782" s="22"/>
      <c r="M782" s="22" t="s">
        <v>33</v>
      </c>
      <c r="N782" s="22" t="s">
        <v>66</v>
      </c>
      <c r="O782" s="22" t="s">
        <v>67</v>
      </c>
    </row>
    <row r="783" spans="2:15" ht="21" customHeight="1" x14ac:dyDescent="0.25">
      <c r="B783" s="14" t="s">
        <v>14</v>
      </c>
      <c r="C783" s="15">
        <v>19</v>
      </c>
      <c r="D783" s="16" t="s">
        <v>22</v>
      </c>
      <c r="E783" s="14" t="s">
        <v>28</v>
      </c>
      <c r="F783" s="14" t="s">
        <v>45</v>
      </c>
      <c r="G783" s="17">
        <v>1</v>
      </c>
      <c r="H783" s="1">
        <v>7000000</v>
      </c>
      <c r="I783" s="14">
        <v>5</v>
      </c>
      <c r="J783" s="18">
        <v>3.2986111111111111E-3</v>
      </c>
      <c r="K783" s="14" t="s">
        <v>18</v>
      </c>
      <c r="L783" s="14" t="s">
        <v>24</v>
      </c>
      <c r="M783" s="14" t="s">
        <v>48</v>
      </c>
      <c r="N783" s="14" t="s">
        <v>78</v>
      </c>
      <c r="O783" s="14" t="s">
        <v>53</v>
      </c>
    </row>
    <row r="784" spans="2:15" ht="21" customHeight="1" x14ac:dyDescent="0.25">
      <c r="B784" s="22" t="s">
        <v>14</v>
      </c>
      <c r="C784" s="23">
        <v>5</v>
      </c>
      <c r="D784" s="24" t="s">
        <v>27</v>
      </c>
      <c r="E784" s="22" t="s">
        <v>32</v>
      </c>
      <c r="F784" s="22" t="s">
        <v>42</v>
      </c>
      <c r="G784" s="25">
        <v>4</v>
      </c>
      <c r="H784" s="26">
        <v>15000000</v>
      </c>
      <c r="I784" s="22">
        <v>3</v>
      </c>
      <c r="J784" s="27">
        <v>3.2986111111111111E-3</v>
      </c>
      <c r="K784" s="22" t="s">
        <v>18</v>
      </c>
      <c r="L784" s="22" t="s">
        <v>19</v>
      </c>
      <c r="M784" s="22" t="s">
        <v>33</v>
      </c>
      <c r="N784" s="22" t="s">
        <v>66</v>
      </c>
      <c r="O784" s="22" t="s">
        <v>67</v>
      </c>
    </row>
    <row r="785" spans="2:15" ht="21" customHeight="1" x14ac:dyDescent="0.25">
      <c r="B785" s="14" t="s">
        <v>14</v>
      </c>
      <c r="C785" s="15">
        <v>11</v>
      </c>
      <c r="D785" s="16" t="s">
        <v>37</v>
      </c>
      <c r="E785" s="14" t="s">
        <v>16</v>
      </c>
      <c r="F785" s="14" t="s">
        <v>45</v>
      </c>
      <c r="G785" s="17">
        <v>2</v>
      </c>
      <c r="H785" s="1">
        <v>38000000</v>
      </c>
      <c r="I785" s="14">
        <v>1</v>
      </c>
      <c r="J785" s="18">
        <v>3.2986111111111111E-3</v>
      </c>
      <c r="K785" s="14" t="s">
        <v>46</v>
      </c>
      <c r="L785" s="14" t="s">
        <v>19</v>
      </c>
      <c r="M785" s="14" t="s">
        <v>40</v>
      </c>
      <c r="N785" s="14" t="s">
        <v>78</v>
      </c>
      <c r="O785" s="14" t="s">
        <v>53</v>
      </c>
    </row>
    <row r="786" spans="2:15" ht="21" customHeight="1" x14ac:dyDescent="0.25">
      <c r="B786" s="22" t="s">
        <v>14</v>
      </c>
      <c r="C786" s="23">
        <v>1</v>
      </c>
      <c r="D786" s="24" t="s">
        <v>37</v>
      </c>
      <c r="E786" s="22" t="s">
        <v>49</v>
      </c>
      <c r="F786" s="22" t="s">
        <v>17</v>
      </c>
      <c r="G786" s="25">
        <v>3</v>
      </c>
      <c r="H786" s="26">
        <v>15000000</v>
      </c>
      <c r="I786" s="22">
        <v>1</v>
      </c>
      <c r="J786" s="27">
        <v>3.2986111111111111E-3</v>
      </c>
      <c r="K786" s="22" t="s">
        <v>18</v>
      </c>
      <c r="L786" s="22" t="s">
        <v>39</v>
      </c>
      <c r="M786" s="22" t="s">
        <v>30</v>
      </c>
      <c r="N786" s="22" t="s">
        <v>66</v>
      </c>
      <c r="O786" s="22" t="s">
        <v>36</v>
      </c>
    </row>
    <row r="787" spans="2:15" ht="21" customHeight="1" x14ac:dyDescent="0.25">
      <c r="B787" s="14" t="s">
        <v>14</v>
      </c>
      <c r="C787" s="15">
        <v>21</v>
      </c>
      <c r="D787" s="16" t="s">
        <v>37</v>
      </c>
      <c r="E787" s="14" t="s">
        <v>28</v>
      </c>
      <c r="F787" s="14" t="s">
        <v>17</v>
      </c>
      <c r="G787" s="17">
        <v>5</v>
      </c>
      <c r="H787" s="1">
        <v>20000000</v>
      </c>
      <c r="I787" s="14">
        <v>5</v>
      </c>
      <c r="J787" s="18">
        <v>3.2986111111111111E-3</v>
      </c>
      <c r="K787" s="14" t="s">
        <v>18</v>
      </c>
      <c r="L787" s="14" t="s">
        <v>56</v>
      </c>
      <c r="M787" s="14" t="s">
        <v>20</v>
      </c>
      <c r="N787" s="14" t="s">
        <v>76</v>
      </c>
      <c r="O787" s="14" t="s">
        <v>31</v>
      </c>
    </row>
    <row r="788" spans="2:15" ht="21" customHeight="1" x14ac:dyDescent="0.25">
      <c r="B788" s="22" t="s">
        <v>14</v>
      </c>
      <c r="C788" s="23">
        <v>27</v>
      </c>
      <c r="D788" s="24" t="s">
        <v>44</v>
      </c>
      <c r="E788" s="22" t="s">
        <v>38</v>
      </c>
      <c r="F788" s="22" t="s">
        <v>42</v>
      </c>
      <c r="G788" s="25">
        <v>3</v>
      </c>
      <c r="H788" s="26">
        <v>11000000</v>
      </c>
      <c r="I788" s="22">
        <v>3</v>
      </c>
      <c r="J788" s="27">
        <v>3.2986111111111111E-3</v>
      </c>
      <c r="K788" s="22" t="s">
        <v>18</v>
      </c>
      <c r="L788" s="22" t="s">
        <v>56</v>
      </c>
      <c r="M788" s="22" t="s">
        <v>48</v>
      </c>
      <c r="N788" s="22" t="s">
        <v>77</v>
      </c>
      <c r="O788" s="22" t="s">
        <v>34</v>
      </c>
    </row>
    <row r="789" spans="2:15" ht="21" customHeight="1" x14ac:dyDescent="0.25">
      <c r="B789" s="14" t="s">
        <v>14</v>
      </c>
      <c r="C789" s="15">
        <v>28</v>
      </c>
      <c r="D789" s="16" t="s">
        <v>44</v>
      </c>
      <c r="E789" s="14" t="s">
        <v>38</v>
      </c>
      <c r="F789" s="14" t="s">
        <v>23</v>
      </c>
      <c r="G789" s="17">
        <v>2</v>
      </c>
      <c r="H789" s="1">
        <v>12000000</v>
      </c>
      <c r="I789" s="14">
        <v>3</v>
      </c>
      <c r="J789" s="18">
        <v>3.2986111111111111E-3</v>
      </c>
      <c r="K789" s="14" t="s">
        <v>18</v>
      </c>
      <c r="L789" s="14" t="s">
        <v>39</v>
      </c>
      <c r="M789" s="14" t="s">
        <v>51</v>
      </c>
      <c r="N789" s="14" t="s">
        <v>78</v>
      </c>
      <c r="O789" s="14" t="s">
        <v>62</v>
      </c>
    </row>
    <row r="790" spans="2:15" ht="21" customHeight="1" x14ac:dyDescent="0.25">
      <c r="B790" s="22" t="s">
        <v>14</v>
      </c>
      <c r="C790" s="23">
        <v>11</v>
      </c>
      <c r="D790" s="24" t="s">
        <v>69</v>
      </c>
      <c r="E790" s="22" t="s">
        <v>38</v>
      </c>
      <c r="F790" s="22" t="s">
        <v>23</v>
      </c>
      <c r="G790" s="25">
        <v>1</v>
      </c>
      <c r="H790" s="26">
        <v>19000000</v>
      </c>
      <c r="I790" s="22">
        <v>1</v>
      </c>
      <c r="J790" s="27">
        <v>3.2986111111111111E-3</v>
      </c>
      <c r="K790" s="22" t="s">
        <v>46</v>
      </c>
      <c r="L790" s="22" t="s">
        <v>29</v>
      </c>
      <c r="M790" s="22" t="s">
        <v>30</v>
      </c>
      <c r="N790" s="22" t="s">
        <v>78</v>
      </c>
      <c r="O790" s="22" t="s">
        <v>66</v>
      </c>
    </row>
    <row r="791" spans="2:15" ht="21" customHeight="1" x14ac:dyDescent="0.25">
      <c r="B791" s="14" t="s">
        <v>14</v>
      </c>
      <c r="C791" s="15">
        <v>25</v>
      </c>
      <c r="D791" s="16" t="s">
        <v>69</v>
      </c>
      <c r="E791" s="14" t="s">
        <v>16</v>
      </c>
      <c r="F791" s="14" t="s">
        <v>23</v>
      </c>
      <c r="G791" s="17">
        <v>2</v>
      </c>
      <c r="H791" s="1">
        <v>12000000</v>
      </c>
      <c r="I791" s="14">
        <v>1</v>
      </c>
      <c r="J791" s="18">
        <v>3.2986111111111111E-3</v>
      </c>
      <c r="K791" s="14" t="s">
        <v>18</v>
      </c>
      <c r="L791" s="14" t="s">
        <v>56</v>
      </c>
      <c r="M791" s="14" t="s">
        <v>43</v>
      </c>
      <c r="N791" s="14" t="s">
        <v>77</v>
      </c>
      <c r="O791" s="14" t="s">
        <v>54</v>
      </c>
    </row>
    <row r="792" spans="2:15" ht="21" customHeight="1" x14ac:dyDescent="0.25">
      <c r="B792" s="22" t="s">
        <v>14</v>
      </c>
      <c r="C792" s="23">
        <v>23</v>
      </c>
      <c r="D792" s="24" t="s">
        <v>69</v>
      </c>
      <c r="E792" s="22" t="s">
        <v>16</v>
      </c>
      <c r="F792" s="22" t="s">
        <v>17</v>
      </c>
      <c r="G792" s="25">
        <v>2</v>
      </c>
      <c r="H792" s="26">
        <v>12000000</v>
      </c>
      <c r="I792" s="22">
        <v>1</v>
      </c>
      <c r="J792" s="27">
        <v>3.2986111111111111E-3</v>
      </c>
      <c r="K792" s="22" t="s">
        <v>18</v>
      </c>
      <c r="L792" s="22" t="s">
        <v>64</v>
      </c>
      <c r="M792" s="22" t="s">
        <v>48</v>
      </c>
      <c r="N792" s="22" t="s">
        <v>76</v>
      </c>
      <c r="O792" s="22" t="s">
        <v>26</v>
      </c>
    </row>
    <row r="793" spans="2:15" ht="21" customHeight="1" x14ac:dyDescent="0.25">
      <c r="B793" s="14" t="s">
        <v>14</v>
      </c>
      <c r="C793" s="15">
        <v>19</v>
      </c>
      <c r="D793" s="16" t="s">
        <v>22</v>
      </c>
      <c r="E793" s="14" t="s">
        <v>28</v>
      </c>
      <c r="F793" s="14" t="s">
        <v>45</v>
      </c>
      <c r="G793" s="17">
        <v>1</v>
      </c>
      <c r="H793" s="1">
        <v>7000000</v>
      </c>
      <c r="I793" s="14">
        <v>5</v>
      </c>
      <c r="J793" s="18">
        <v>3.2986111111111111E-3</v>
      </c>
      <c r="K793" s="14" t="s">
        <v>18</v>
      </c>
      <c r="L793" s="14" t="s">
        <v>24</v>
      </c>
      <c r="M793" s="14" t="s">
        <v>48</v>
      </c>
      <c r="N793" s="14" t="s">
        <v>78</v>
      </c>
      <c r="O793" s="14" t="s">
        <v>53</v>
      </c>
    </row>
    <row r="794" spans="2:15" ht="21" customHeight="1" x14ac:dyDescent="0.25">
      <c r="B794" s="22" t="s">
        <v>70</v>
      </c>
      <c r="C794" s="23">
        <v>11</v>
      </c>
      <c r="D794" s="24" t="s">
        <v>55</v>
      </c>
      <c r="E794" s="22" t="s">
        <v>38</v>
      </c>
      <c r="F794" s="22" t="s">
        <v>23</v>
      </c>
      <c r="G794" s="25">
        <v>0</v>
      </c>
      <c r="H794" s="26">
        <v>0</v>
      </c>
      <c r="I794" s="22">
        <v>4</v>
      </c>
      <c r="J794" s="27">
        <v>3.2986111111111111E-3</v>
      </c>
      <c r="K794" s="22"/>
      <c r="L794" s="22"/>
      <c r="M794" s="22" t="s">
        <v>30</v>
      </c>
      <c r="N794" s="22" t="s">
        <v>77</v>
      </c>
      <c r="O794" s="22" t="s">
        <v>65</v>
      </c>
    </row>
    <row r="795" spans="2:15" ht="21" customHeight="1" x14ac:dyDescent="0.25">
      <c r="B795" s="14" t="s">
        <v>70</v>
      </c>
      <c r="C795" s="15">
        <v>19</v>
      </c>
      <c r="D795" s="16" t="s">
        <v>27</v>
      </c>
      <c r="E795" s="14" t="s">
        <v>16</v>
      </c>
      <c r="F795" s="14" t="s">
        <v>42</v>
      </c>
      <c r="G795" s="17">
        <v>0</v>
      </c>
      <c r="H795" s="1">
        <v>0</v>
      </c>
      <c r="I795" s="14">
        <v>6</v>
      </c>
      <c r="J795" s="18">
        <v>3.2986111111111111E-3</v>
      </c>
      <c r="K795" s="14"/>
      <c r="L795" s="14"/>
      <c r="M795" s="14" t="s">
        <v>30</v>
      </c>
      <c r="N795" s="14" t="s">
        <v>76</v>
      </c>
      <c r="O795" s="14" t="s">
        <v>71</v>
      </c>
    </row>
    <row r="796" spans="2:15" ht="21" customHeight="1" x14ac:dyDescent="0.25">
      <c r="B796" s="22" t="s">
        <v>70</v>
      </c>
      <c r="C796" s="23">
        <v>18</v>
      </c>
      <c r="D796" s="24" t="s">
        <v>44</v>
      </c>
      <c r="E796" s="22" t="s">
        <v>73</v>
      </c>
      <c r="F796" s="22" t="s">
        <v>42</v>
      </c>
      <c r="G796" s="25">
        <v>0</v>
      </c>
      <c r="H796" s="26">
        <v>0</v>
      </c>
      <c r="I796" s="22">
        <v>4</v>
      </c>
      <c r="J796" s="27">
        <v>3.2986111111111111E-3</v>
      </c>
      <c r="K796" s="22"/>
      <c r="L796" s="22"/>
      <c r="M796" s="22" t="s">
        <v>51</v>
      </c>
      <c r="N796" s="22" t="s">
        <v>66</v>
      </c>
      <c r="O796" s="22" t="s">
        <v>67</v>
      </c>
    </row>
    <row r="797" spans="2:15" ht="21" customHeight="1" x14ac:dyDescent="0.25">
      <c r="B797" s="14" t="s">
        <v>70</v>
      </c>
      <c r="C797" s="15">
        <v>11</v>
      </c>
      <c r="D797" s="16" t="s">
        <v>55</v>
      </c>
      <c r="E797" s="14" t="s">
        <v>38</v>
      </c>
      <c r="F797" s="14" t="s">
        <v>23</v>
      </c>
      <c r="G797" s="17">
        <v>0</v>
      </c>
      <c r="H797" s="1">
        <v>0</v>
      </c>
      <c r="I797" s="14">
        <v>4</v>
      </c>
      <c r="J797" s="18">
        <v>3.2986111111111111E-3</v>
      </c>
      <c r="K797" s="14"/>
      <c r="L797" s="14"/>
      <c r="M797" s="14" t="s">
        <v>30</v>
      </c>
      <c r="N797" s="14" t="s">
        <v>77</v>
      </c>
      <c r="O797" s="14" t="s">
        <v>65</v>
      </c>
    </row>
    <row r="798" spans="2:15" ht="21" customHeight="1" x14ac:dyDescent="0.25">
      <c r="B798" s="22" t="s">
        <v>14</v>
      </c>
      <c r="C798" s="23">
        <v>13</v>
      </c>
      <c r="D798" s="24" t="s">
        <v>55</v>
      </c>
      <c r="E798" s="22" t="s">
        <v>49</v>
      </c>
      <c r="F798" s="22" t="s">
        <v>42</v>
      </c>
      <c r="G798" s="25">
        <v>2</v>
      </c>
      <c r="H798" s="26">
        <v>12000000</v>
      </c>
      <c r="I798" s="22">
        <v>1</v>
      </c>
      <c r="J798" s="27">
        <v>3.3333333333333335E-3</v>
      </c>
      <c r="K798" s="22" t="s">
        <v>18</v>
      </c>
      <c r="L798" s="22" t="s">
        <v>56</v>
      </c>
      <c r="M798" s="22" t="s">
        <v>30</v>
      </c>
      <c r="N798" s="22" t="s">
        <v>76</v>
      </c>
      <c r="O798" s="22" t="s">
        <v>26</v>
      </c>
    </row>
    <row r="799" spans="2:15" ht="21" customHeight="1" x14ac:dyDescent="0.25">
      <c r="B799" s="14" t="s">
        <v>14</v>
      </c>
      <c r="C799" s="15">
        <v>1</v>
      </c>
      <c r="D799" s="16" t="s">
        <v>59</v>
      </c>
      <c r="E799" s="14" t="s">
        <v>49</v>
      </c>
      <c r="F799" s="14" t="s">
        <v>23</v>
      </c>
      <c r="G799" s="17">
        <v>4</v>
      </c>
      <c r="H799" s="1">
        <v>20000000</v>
      </c>
      <c r="I799" s="14">
        <v>4</v>
      </c>
      <c r="J799" s="18">
        <v>3.3333333333333335E-3</v>
      </c>
      <c r="K799" s="14" t="s">
        <v>61</v>
      </c>
      <c r="L799" s="14" t="s">
        <v>64</v>
      </c>
      <c r="M799" s="14" t="s">
        <v>43</v>
      </c>
      <c r="N799" s="14" t="s">
        <v>78</v>
      </c>
      <c r="O799" s="14" t="s">
        <v>63</v>
      </c>
    </row>
    <row r="800" spans="2:15" ht="21" customHeight="1" x14ac:dyDescent="0.25">
      <c r="B800" s="22" t="s">
        <v>14</v>
      </c>
      <c r="C800" s="23">
        <v>12</v>
      </c>
      <c r="D800" s="24" t="s">
        <v>27</v>
      </c>
      <c r="E800" s="22" t="s">
        <v>49</v>
      </c>
      <c r="F800" s="22" t="s">
        <v>17</v>
      </c>
      <c r="G800" s="25">
        <v>2</v>
      </c>
      <c r="H800" s="26">
        <v>10000000</v>
      </c>
      <c r="I800" s="22">
        <v>5</v>
      </c>
      <c r="J800" s="27">
        <v>3.3333333333333335E-3</v>
      </c>
      <c r="K800" s="22" t="s">
        <v>18</v>
      </c>
      <c r="L800" s="22" t="s">
        <v>35</v>
      </c>
      <c r="M800" s="22" t="s">
        <v>51</v>
      </c>
      <c r="N800" s="22" t="s">
        <v>66</v>
      </c>
      <c r="O800" s="22" t="s">
        <v>67</v>
      </c>
    </row>
    <row r="801" spans="2:15" ht="21" customHeight="1" x14ac:dyDescent="0.25">
      <c r="B801" s="14" t="s">
        <v>14</v>
      </c>
      <c r="C801" s="15">
        <v>13</v>
      </c>
      <c r="D801" s="16" t="s">
        <v>37</v>
      </c>
      <c r="E801" s="14" t="s">
        <v>16</v>
      </c>
      <c r="F801" s="14" t="s">
        <v>23</v>
      </c>
      <c r="G801" s="17">
        <v>1</v>
      </c>
      <c r="H801" s="1">
        <v>19000000</v>
      </c>
      <c r="I801" s="14">
        <v>4</v>
      </c>
      <c r="J801" s="18">
        <v>3.3333333333333335E-3</v>
      </c>
      <c r="K801" s="14" t="s">
        <v>46</v>
      </c>
      <c r="L801" s="14" t="s">
        <v>56</v>
      </c>
      <c r="M801" s="14" t="s">
        <v>33</v>
      </c>
      <c r="N801" s="14" t="s">
        <v>76</v>
      </c>
      <c r="O801" s="14" t="s">
        <v>31</v>
      </c>
    </row>
    <row r="802" spans="2:15" ht="21" customHeight="1" x14ac:dyDescent="0.25">
      <c r="B802" s="22" t="s">
        <v>14</v>
      </c>
      <c r="C802" s="23">
        <v>8</v>
      </c>
      <c r="D802" s="24" t="s">
        <v>37</v>
      </c>
      <c r="E802" s="22" t="s">
        <v>49</v>
      </c>
      <c r="F802" s="22" t="s">
        <v>23</v>
      </c>
      <c r="G802" s="25">
        <v>3</v>
      </c>
      <c r="H802" s="26">
        <v>15000000</v>
      </c>
      <c r="I802" s="22">
        <v>3</v>
      </c>
      <c r="J802" s="27">
        <v>3.3333333333333335E-3</v>
      </c>
      <c r="K802" s="22" t="s">
        <v>18</v>
      </c>
      <c r="L802" s="22" t="s">
        <v>19</v>
      </c>
      <c r="M802" s="22" t="s">
        <v>40</v>
      </c>
      <c r="N802" s="22" t="s">
        <v>78</v>
      </c>
      <c r="O802" s="22" t="s">
        <v>41</v>
      </c>
    </row>
    <row r="803" spans="2:15" ht="21" customHeight="1" x14ac:dyDescent="0.25">
      <c r="B803" s="14" t="s">
        <v>14</v>
      </c>
      <c r="C803" s="15">
        <v>17</v>
      </c>
      <c r="D803" s="16" t="s">
        <v>44</v>
      </c>
      <c r="E803" s="14" t="s">
        <v>16</v>
      </c>
      <c r="F803" s="14" t="s">
        <v>42</v>
      </c>
      <c r="G803" s="17">
        <v>2</v>
      </c>
      <c r="H803" s="1">
        <v>12000000</v>
      </c>
      <c r="I803" s="14">
        <v>3</v>
      </c>
      <c r="J803" s="18">
        <v>3.3333333333333335E-3</v>
      </c>
      <c r="K803" s="14" t="s">
        <v>18</v>
      </c>
      <c r="L803" s="14" t="s">
        <v>29</v>
      </c>
      <c r="M803" s="14" t="s">
        <v>40</v>
      </c>
      <c r="N803" s="14" t="s">
        <v>66</v>
      </c>
      <c r="O803" s="14" t="s">
        <v>67</v>
      </c>
    </row>
    <row r="804" spans="2:15" ht="21" customHeight="1" x14ac:dyDescent="0.25">
      <c r="B804" s="22" t="s">
        <v>14</v>
      </c>
      <c r="C804" s="23">
        <v>12</v>
      </c>
      <c r="D804" s="24" t="s">
        <v>44</v>
      </c>
      <c r="E804" s="22" t="s">
        <v>28</v>
      </c>
      <c r="F804" s="22" t="s">
        <v>42</v>
      </c>
      <c r="G804" s="25">
        <v>3</v>
      </c>
      <c r="H804" s="26">
        <v>15000000</v>
      </c>
      <c r="I804" s="22">
        <v>1</v>
      </c>
      <c r="J804" s="27">
        <v>3.3333333333333335E-3</v>
      </c>
      <c r="K804" s="22" t="s">
        <v>18</v>
      </c>
      <c r="L804" s="22" t="s">
        <v>39</v>
      </c>
      <c r="M804" s="22" t="s">
        <v>48</v>
      </c>
      <c r="N804" s="22" t="s">
        <v>76</v>
      </c>
      <c r="O804" s="22" t="s">
        <v>52</v>
      </c>
    </row>
    <row r="805" spans="2:15" ht="21" customHeight="1" x14ac:dyDescent="0.25">
      <c r="B805" s="14" t="s">
        <v>14</v>
      </c>
      <c r="C805" s="15">
        <v>16</v>
      </c>
      <c r="D805" s="16" t="s">
        <v>69</v>
      </c>
      <c r="E805" s="14" t="s">
        <v>73</v>
      </c>
      <c r="F805" s="14" t="s">
        <v>23</v>
      </c>
      <c r="G805" s="17">
        <v>5</v>
      </c>
      <c r="H805" s="1">
        <v>25000000</v>
      </c>
      <c r="I805" s="14">
        <v>2</v>
      </c>
      <c r="J805" s="18">
        <v>3.3333333333333335E-3</v>
      </c>
      <c r="K805" s="14" t="s">
        <v>18</v>
      </c>
      <c r="L805" s="14" t="s">
        <v>19</v>
      </c>
      <c r="M805" s="14" t="s">
        <v>25</v>
      </c>
      <c r="N805" s="14" t="s">
        <v>77</v>
      </c>
      <c r="O805" s="14" t="s">
        <v>65</v>
      </c>
    </row>
    <row r="806" spans="2:15" ht="21" customHeight="1" x14ac:dyDescent="0.25">
      <c r="B806" s="22" t="s">
        <v>14</v>
      </c>
      <c r="C806" s="23">
        <v>13</v>
      </c>
      <c r="D806" s="24" t="s">
        <v>55</v>
      </c>
      <c r="E806" s="22" t="s">
        <v>49</v>
      </c>
      <c r="F806" s="22" t="s">
        <v>42</v>
      </c>
      <c r="G806" s="25">
        <v>2</v>
      </c>
      <c r="H806" s="26">
        <v>12000000</v>
      </c>
      <c r="I806" s="22">
        <v>1</v>
      </c>
      <c r="J806" s="27">
        <v>3.3333333333333335E-3</v>
      </c>
      <c r="K806" s="22" t="s">
        <v>18</v>
      </c>
      <c r="L806" s="22" t="s">
        <v>56</v>
      </c>
      <c r="M806" s="22" t="s">
        <v>30</v>
      </c>
      <c r="N806" s="22" t="s">
        <v>76</v>
      </c>
      <c r="O806" s="22" t="s">
        <v>26</v>
      </c>
    </row>
    <row r="807" spans="2:15" ht="21" customHeight="1" x14ac:dyDescent="0.25">
      <c r="B807" s="14" t="s">
        <v>14</v>
      </c>
      <c r="C807" s="15">
        <v>1</v>
      </c>
      <c r="D807" s="16" t="s">
        <v>59</v>
      </c>
      <c r="E807" s="14" t="s">
        <v>49</v>
      </c>
      <c r="F807" s="14" t="s">
        <v>23</v>
      </c>
      <c r="G807" s="17">
        <v>4</v>
      </c>
      <c r="H807" s="1">
        <v>20000000</v>
      </c>
      <c r="I807" s="14">
        <v>4</v>
      </c>
      <c r="J807" s="18">
        <v>3.3333333333333335E-3</v>
      </c>
      <c r="K807" s="14" t="s">
        <v>61</v>
      </c>
      <c r="L807" s="14" t="s">
        <v>64</v>
      </c>
      <c r="M807" s="14" t="s">
        <v>43</v>
      </c>
      <c r="N807" s="14" t="s">
        <v>78</v>
      </c>
      <c r="O807" s="14" t="s">
        <v>63</v>
      </c>
    </row>
    <row r="808" spans="2:15" ht="21" customHeight="1" x14ac:dyDescent="0.25">
      <c r="B808" s="22" t="s">
        <v>70</v>
      </c>
      <c r="C808" s="23">
        <v>12</v>
      </c>
      <c r="D808" s="24" t="s">
        <v>60</v>
      </c>
      <c r="E808" s="22" t="s">
        <v>16</v>
      </c>
      <c r="F808" s="22" t="s">
        <v>42</v>
      </c>
      <c r="G808" s="25">
        <v>0</v>
      </c>
      <c r="H808" s="26">
        <v>0</v>
      </c>
      <c r="I808" s="22">
        <v>2</v>
      </c>
      <c r="J808" s="27">
        <v>3.3333333333333335E-3</v>
      </c>
      <c r="K808" s="22"/>
      <c r="L808" s="22"/>
      <c r="M808" s="22" t="s">
        <v>20</v>
      </c>
      <c r="N808" s="22" t="s">
        <v>77</v>
      </c>
      <c r="O808" s="22" t="s">
        <v>34</v>
      </c>
    </row>
    <row r="809" spans="2:15" ht="21" customHeight="1" x14ac:dyDescent="0.25">
      <c r="B809" s="14" t="s">
        <v>70</v>
      </c>
      <c r="C809" s="15">
        <v>6</v>
      </c>
      <c r="D809" s="16" t="s">
        <v>27</v>
      </c>
      <c r="E809" s="14" t="s">
        <v>16</v>
      </c>
      <c r="F809" s="14" t="s">
        <v>23</v>
      </c>
      <c r="G809" s="17">
        <v>0</v>
      </c>
      <c r="H809" s="1">
        <v>0</v>
      </c>
      <c r="I809" s="14">
        <v>1</v>
      </c>
      <c r="J809" s="18">
        <v>3.3333333333333335E-3</v>
      </c>
      <c r="K809" s="14"/>
      <c r="L809" s="14"/>
      <c r="M809" s="14" t="s">
        <v>33</v>
      </c>
      <c r="N809" s="14" t="s">
        <v>76</v>
      </c>
      <c r="O809" s="14" t="s">
        <v>71</v>
      </c>
    </row>
    <row r="810" spans="2:15" ht="21" customHeight="1" x14ac:dyDescent="0.25">
      <c r="B810" s="22" t="s">
        <v>70</v>
      </c>
      <c r="C810" s="23">
        <v>17</v>
      </c>
      <c r="D810" s="24" t="s">
        <v>27</v>
      </c>
      <c r="E810" s="22" t="s">
        <v>16</v>
      </c>
      <c r="F810" s="22" t="s">
        <v>42</v>
      </c>
      <c r="G810" s="25">
        <v>0</v>
      </c>
      <c r="H810" s="26">
        <v>0</v>
      </c>
      <c r="I810" s="22">
        <v>4</v>
      </c>
      <c r="J810" s="27">
        <v>3.3333333333333335E-3</v>
      </c>
      <c r="K810" s="22"/>
      <c r="L810" s="22"/>
      <c r="M810" s="22" t="s">
        <v>20</v>
      </c>
      <c r="N810" s="22" t="s">
        <v>78</v>
      </c>
      <c r="O810" s="22" t="s">
        <v>66</v>
      </c>
    </row>
    <row r="811" spans="2:15" ht="21" customHeight="1" x14ac:dyDescent="0.25">
      <c r="B811" s="14" t="s">
        <v>70</v>
      </c>
      <c r="C811" s="15">
        <v>11</v>
      </c>
      <c r="D811" s="16" t="s">
        <v>44</v>
      </c>
      <c r="E811" s="14" t="s">
        <v>49</v>
      </c>
      <c r="F811" s="14" t="s">
        <v>17</v>
      </c>
      <c r="G811" s="17">
        <v>0</v>
      </c>
      <c r="H811" s="1">
        <v>0</v>
      </c>
      <c r="I811" s="14">
        <v>2</v>
      </c>
      <c r="J811" s="18">
        <v>3.3333333333333335E-3</v>
      </c>
      <c r="K811" s="14"/>
      <c r="L811" s="14"/>
      <c r="M811" s="14" t="s">
        <v>48</v>
      </c>
      <c r="N811" s="14" t="s">
        <v>78</v>
      </c>
      <c r="O811" s="14" t="s">
        <v>62</v>
      </c>
    </row>
    <row r="812" spans="2:15" ht="21" customHeight="1" x14ac:dyDescent="0.25">
      <c r="B812" s="22" t="s">
        <v>70</v>
      </c>
      <c r="C812" s="23">
        <v>12</v>
      </c>
      <c r="D812" s="24" t="s">
        <v>60</v>
      </c>
      <c r="E812" s="22" t="s">
        <v>16</v>
      </c>
      <c r="F812" s="22" t="s">
        <v>42</v>
      </c>
      <c r="G812" s="25">
        <v>0</v>
      </c>
      <c r="H812" s="26">
        <v>0</v>
      </c>
      <c r="I812" s="22">
        <v>2</v>
      </c>
      <c r="J812" s="27">
        <v>3.3333333333333335E-3</v>
      </c>
      <c r="K812" s="22"/>
      <c r="L812" s="22"/>
      <c r="M812" s="22" t="s">
        <v>20</v>
      </c>
      <c r="N812" s="22" t="s">
        <v>77</v>
      </c>
      <c r="O812" s="22" t="s">
        <v>34</v>
      </c>
    </row>
    <row r="813" spans="2:15" ht="21" customHeight="1" x14ac:dyDescent="0.25">
      <c r="B813" s="14" t="s">
        <v>14</v>
      </c>
      <c r="C813" s="15">
        <v>18</v>
      </c>
      <c r="D813" s="16" t="s">
        <v>57</v>
      </c>
      <c r="E813" s="14" t="s">
        <v>28</v>
      </c>
      <c r="F813" s="14" t="s">
        <v>42</v>
      </c>
      <c r="G813" s="17">
        <v>5</v>
      </c>
      <c r="H813" s="1">
        <v>20000000</v>
      </c>
      <c r="I813" s="14">
        <v>1</v>
      </c>
      <c r="J813" s="18">
        <v>3.6111111111111114E-3</v>
      </c>
      <c r="K813" s="14" t="s">
        <v>18</v>
      </c>
      <c r="L813" s="14" t="s">
        <v>64</v>
      </c>
      <c r="M813" s="14" t="s">
        <v>51</v>
      </c>
      <c r="N813" s="14" t="s">
        <v>77</v>
      </c>
      <c r="O813" s="14" t="s">
        <v>34</v>
      </c>
    </row>
    <row r="814" spans="2:15" ht="21" customHeight="1" x14ac:dyDescent="0.25">
      <c r="B814" s="22" t="s">
        <v>14</v>
      </c>
      <c r="C814" s="23">
        <v>11</v>
      </c>
      <c r="D814" s="24" t="s">
        <v>37</v>
      </c>
      <c r="E814" s="22" t="s">
        <v>16</v>
      </c>
      <c r="F814" s="22" t="s">
        <v>23</v>
      </c>
      <c r="G814" s="25">
        <v>2</v>
      </c>
      <c r="H814" s="26">
        <v>38000000</v>
      </c>
      <c r="I814" s="22">
        <v>2</v>
      </c>
      <c r="J814" s="27">
        <v>3.6111111111111114E-3</v>
      </c>
      <c r="K814" s="22" t="s">
        <v>46</v>
      </c>
      <c r="L814" s="22" t="s">
        <v>24</v>
      </c>
      <c r="M814" s="22" t="s">
        <v>43</v>
      </c>
      <c r="N814" s="22" t="s">
        <v>66</v>
      </c>
      <c r="O814" s="22" t="s">
        <v>67</v>
      </c>
    </row>
    <row r="815" spans="2:15" ht="21" customHeight="1" x14ac:dyDescent="0.25">
      <c r="B815" s="14" t="s">
        <v>14</v>
      </c>
      <c r="C815" s="15">
        <v>23</v>
      </c>
      <c r="D815" s="16" t="s">
        <v>37</v>
      </c>
      <c r="E815" s="14" t="s">
        <v>16</v>
      </c>
      <c r="F815" s="14" t="s">
        <v>17</v>
      </c>
      <c r="G815" s="17">
        <v>1</v>
      </c>
      <c r="H815" s="1">
        <v>19000000</v>
      </c>
      <c r="I815" s="14">
        <v>2</v>
      </c>
      <c r="J815" s="18">
        <v>3.6111111111111114E-3</v>
      </c>
      <c r="K815" s="14" t="s">
        <v>46</v>
      </c>
      <c r="L815" s="14" t="s">
        <v>56</v>
      </c>
      <c r="M815" s="14" t="s">
        <v>20</v>
      </c>
      <c r="N815" s="14" t="s">
        <v>78</v>
      </c>
      <c r="O815" s="14" t="s">
        <v>41</v>
      </c>
    </row>
    <row r="816" spans="2:15" ht="21" customHeight="1" x14ac:dyDescent="0.25">
      <c r="B816" s="22" t="s">
        <v>14</v>
      </c>
      <c r="C816" s="23">
        <v>28</v>
      </c>
      <c r="D816" s="24" t="s">
        <v>37</v>
      </c>
      <c r="E816" s="22" t="s">
        <v>49</v>
      </c>
      <c r="F816" s="22" t="s">
        <v>42</v>
      </c>
      <c r="G816" s="25">
        <v>1</v>
      </c>
      <c r="H816" s="26">
        <v>7000000</v>
      </c>
      <c r="I816" s="22">
        <v>4</v>
      </c>
      <c r="J816" s="27">
        <v>3.6111111111111114E-3</v>
      </c>
      <c r="K816" s="22" t="s">
        <v>18</v>
      </c>
      <c r="L816" s="22" t="s">
        <v>39</v>
      </c>
      <c r="M816" s="22" t="s">
        <v>43</v>
      </c>
      <c r="N816" s="22" t="s">
        <v>78</v>
      </c>
      <c r="O816" s="22" t="s">
        <v>62</v>
      </c>
    </row>
    <row r="817" spans="2:15" ht="21" customHeight="1" x14ac:dyDescent="0.25">
      <c r="B817" s="14" t="s">
        <v>14</v>
      </c>
      <c r="C817" s="15">
        <v>30</v>
      </c>
      <c r="D817" s="16" t="s">
        <v>37</v>
      </c>
      <c r="E817" s="14" t="s">
        <v>16</v>
      </c>
      <c r="F817" s="14" t="s">
        <v>23</v>
      </c>
      <c r="G817" s="17">
        <v>3</v>
      </c>
      <c r="H817" s="1">
        <v>12000000</v>
      </c>
      <c r="I817" s="14">
        <v>1</v>
      </c>
      <c r="J817" s="18">
        <v>3.6111111111111114E-3</v>
      </c>
      <c r="K817" s="14" t="s">
        <v>18</v>
      </c>
      <c r="L817" s="14" t="s">
        <v>19</v>
      </c>
      <c r="M817" s="14" t="s">
        <v>48</v>
      </c>
      <c r="N817" s="14" t="s">
        <v>78</v>
      </c>
      <c r="O817" s="14" t="s">
        <v>41</v>
      </c>
    </row>
    <row r="818" spans="2:15" ht="21" customHeight="1" x14ac:dyDescent="0.25">
      <c r="B818" s="22" t="s">
        <v>14</v>
      </c>
      <c r="C818" s="23">
        <v>22</v>
      </c>
      <c r="D818" s="24" t="s">
        <v>44</v>
      </c>
      <c r="E818" s="22" t="s">
        <v>32</v>
      </c>
      <c r="F818" s="22" t="s">
        <v>42</v>
      </c>
      <c r="G818" s="25">
        <v>4</v>
      </c>
      <c r="H818" s="26">
        <v>20000000</v>
      </c>
      <c r="I818" s="22">
        <v>2</v>
      </c>
      <c r="J818" s="27">
        <v>3.6111111111111114E-3</v>
      </c>
      <c r="K818" s="22" t="s">
        <v>61</v>
      </c>
      <c r="L818" s="22" t="s">
        <v>19</v>
      </c>
      <c r="M818" s="22" t="s">
        <v>30</v>
      </c>
      <c r="N818" s="22" t="s">
        <v>76</v>
      </c>
      <c r="O818" s="22" t="s">
        <v>31</v>
      </c>
    </row>
    <row r="819" spans="2:15" ht="21" customHeight="1" x14ac:dyDescent="0.25">
      <c r="B819" s="14" t="s">
        <v>14</v>
      </c>
      <c r="C819" s="15">
        <v>1</v>
      </c>
      <c r="D819" s="16" t="s">
        <v>44</v>
      </c>
      <c r="E819" s="14" t="s">
        <v>32</v>
      </c>
      <c r="F819" s="14" t="s">
        <v>17</v>
      </c>
      <c r="G819" s="17">
        <v>5</v>
      </c>
      <c r="H819" s="1">
        <v>25000000</v>
      </c>
      <c r="I819" s="14">
        <v>2</v>
      </c>
      <c r="J819" s="18">
        <v>3.6111111111111114E-3</v>
      </c>
      <c r="K819" s="14" t="s">
        <v>18</v>
      </c>
      <c r="L819" s="14" t="s">
        <v>29</v>
      </c>
      <c r="M819" s="14" t="s">
        <v>40</v>
      </c>
      <c r="N819" s="14" t="s">
        <v>77</v>
      </c>
      <c r="O819" s="14" t="s">
        <v>65</v>
      </c>
    </row>
    <row r="820" spans="2:15" ht="21" customHeight="1" x14ac:dyDescent="0.25">
      <c r="B820" s="22" t="s">
        <v>14</v>
      </c>
      <c r="C820" s="23">
        <v>24</v>
      </c>
      <c r="D820" s="24" t="s">
        <v>69</v>
      </c>
      <c r="E820" s="22" t="s">
        <v>73</v>
      </c>
      <c r="F820" s="22" t="s">
        <v>23</v>
      </c>
      <c r="G820" s="25">
        <v>3</v>
      </c>
      <c r="H820" s="26">
        <v>11000000</v>
      </c>
      <c r="I820" s="22">
        <v>4</v>
      </c>
      <c r="J820" s="27">
        <v>3.6111111111111114E-3</v>
      </c>
      <c r="K820" s="22" t="s">
        <v>18</v>
      </c>
      <c r="L820" s="22" t="s">
        <v>56</v>
      </c>
      <c r="M820" s="22" t="s">
        <v>33</v>
      </c>
      <c r="N820" s="22" t="s">
        <v>78</v>
      </c>
      <c r="O820" s="22" t="s">
        <v>53</v>
      </c>
    </row>
    <row r="821" spans="2:15" ht="21" customHeight="1" x14ac:dyDescent="0.25">
      <c r="B821" s="14" t="s">
        <v>14</v>
      </c>
      <c r="C821" s="15">
        <v>18</v>
      </c>
      <c r="D821" s="16" t="s">
        <v>57</v>
      </c>
      <c r="E821" s="14" t="s">
        <v>28</v>
      </c>
      <c r="F821" s="14" t="s">
        <v>42</v>
      </c>
      <c r="G821" s="17">
        <v>5</v>
      </c>
      <c r="H821" s="1">
        <v>20000000</v>
      </c>
      <c r="I821" s="14">
        <v>1</v>
      </c>
      <c r="J821" s="18">
        <v>3.6111111111111114E-3</v>
      </c>
      <c r="K821" s="14" t="s">
        <v>18</v>
      </c>
      <c r="L821" s="14" t="s">
        <v>64</v>
      </c>
      <c r="M821" s="14" t="s">
        <v>51</v>
      </c>
      <c r="N821" s="14" t="s">
        <v>77</v>
      </c>
      <c r="O821" s="14" t="s">
        <v>34</v>
      </c>
    </row>
    <row r="822" spans="2:15" ht="21" customHeight="1" x14ac:dyDescent="0.25">
      <c r="B822" s="22" t="s">
        <v>70</v>
      </c>
      <c r="C822" s="23">
        <v>3</v>
      </c>
      <c r="D822" s="24" t="s">
        <v>55</v>
      </c>
      <c r="E822" s="22" t="s">
        <v>32</v>
      </c>
      <c r="F822" s="22" t="s">
        <v>23</v>
      </c>
      <c r="G822" s="25">
        <v>0</v>
      </c>
      <c r="H822" s="26">
        <v>0</v>
      </c>
      <c r="I822" s="22">
        <v>1</v>
      </c>
      <c r="J822" s="27">
        <v>3.6111111111111114E-3</v>
      </c>
      <c r="K822" s="22"/>
      <c r="L822" s="22"/>
      <c r="M822" s="22" t="s">
        <v>25</v>
      </c>
      <c r="N822" s="22" t="s">
        <v>78</v>
      </c>
      <c r="O822" s="22" t="s">
        <v>53</v>
      </c>
    </row>
    <row r="823" spans="2:15" ht="21" customHeight="1" x14ac:dyDescent="0.25">
      <c r="B823" s="14" t="s">
        <v>70</v>
      </c>
      <c r="C823" s="15">
        <v>22</v>
      </c>
      <c r="D823" s="16" t="s">
        <v>27</v>
      </c>
      <c r="E823" s="14" t="s">
        <v>38</v>
      </c>
      <c r="F823" s="14" t="s">
        <v>68</v>
      </c>
      <c r="G823" s="17">
        <v>0</v>
      </c>
      <c r="H823" s="1">
        <v>0</v>
      </c>
      <c r="I823" s="14">
        <v>6</v>
      </c>
      <c r="J823" s="18">
        <v>3.6111111111111114E-3</v>
      </c>
      <c r="K823" s="14"/>
      <c r="L823" s="14"/>
      <c r="M823" s="14" t="s">
        <v>30</v>
      </c>
      <c r="N823" s="14" t="s">
        <v>78</v>
      </c>
      <c r="O823" s="14" t="s">
        <v>53</v>
      </c>
    </row>
    <row r="824" spans="2:15" ht="21" customHeight="1" x14ac:dyDescent="0.25">
      <c r="B824" s="22" t="s">
        <v>70</v>
      </c>
      <c r="C824" s="23">
        <v>5</v>
      </c>
      <c r="D824" s="24" t="s">
        <v>37</v>
      </c>
      <c r="E824" s="22" t="s">
        <v>38</v>
      </c>
      <c r="F824" s="22" t="s">
        <v>23</v>
      </c>
      <c r="G824" s="25">
        <v>0</v>
      </c>
      <c r="H824" s="26">
        <v>0</v>
      </c>
      <c r="I824" s="22">
        <v>3</v>
      </c>
      <c r="J824" s="27">
        <v>3.6111111111111114E-3</v>
      </c>
      <c r="K824" s="22"/>
      <c r="L824" s="22"/>
      <c r="M824" s="22" t="s">
        <v>30</v>
      </c>
      <c r="N824" s="22" t="s">
        <v>76</v>
      </c>
      <c r="O824" s="22" t="s">
        <v>75</v>
      </c>
    </row>
    <row r="825" spans="2:15" ht="21" customHeight="1" x14ac:dyDescent="0.25">
      <c r="B825" s="14" t="s">
        <v>70</v>
      </c>
      <c r="C825" s="15">
        <v>20</v>
      </c>
      <c r="D825" s="16" t="s">
        <v>44</v>
      </c>
      <c r="E825" s="14" t="s">
        <v>32</v>
      </c>
      <c r="F825" s="14" t="s">
        <v>45</v>
      </c>
      <c r="G825" s="17">
        <v>0</v>
      </c>
      <c r="H825" s="1">
        <v>0</v>
      </c>
      <c r="I825" s="14">
        <v>3</v>
      </c>
      <c r="J825" s="18">
        <v>3.6111111111111114E-3</v>
      </c>
      <c r="K825" s="14"/>
      <c r="L825" s="14"/>
      <c r="M825" s="14" t="s">
        <v>20</v>
      </c>
      <c r="N825" s="14" t="s">
        <v>76</v>
      </c>
      <c r="O825" s="14" t="s">
        <v>52</v>
      </c>
    </row>
    <row r="826" spans="2:15" ht="21" customHeight="1" x14ac:dyDescent="0.25">
      <c r="B826" s="22" t="s">
        <v>70</v>
      </c>
      <c r="C826" s="23">
        <v>29</v>
      </c>
      <c r="D826" s="24" t="s">
        <v>44</v>
      </c>
      <c r="E826" s="22" t="s">
        <v>32</v>
      </c>
      <c r="F826" s="22" t="s">
        <v>23</v>
      </c>
      <c r="G826" s="25">
        <v>0</v>
      </c>
      <c r="H826" s="26">
        <v>0</v>
      </c>
      <c r="I826" s="22">
        <v>2</v>
      </c>
      <c r="J826" s="27">
        <v>3.6111111111111114E-3</v>
      </c>
      <c r="K826" s="22"/>
      <c r="L826" s="22"/>
      <c r="M826" s="22" t="s">
        <v>48</v>
      </c>
      <c r="N826" s="22" t="s">
        <v>66</v>
      </c>
      <c r="O826" s="22" t="s">
        <v>67</v>
      </c>
    </row>
    <row r="827" spans="2:15" ht="21" customHeight="1" x14ac:dyDescent="0.25">
      <c r="B827" s="14" t="s">
        <v>70</v>
      </c>
      <c r="C827" s="15">
        <v>3</v>
      </c>
      <c r="D827" s="16" t="s">
        <v>55</v>
      </c>
      <c r="E827" s="14" t="s">
        <v>32</v>
      </c>
      <c r="F827" s="14" t="s">
        <v>23</v>
      </c>
      <c r="G827" s="17">
        <v>0</v>
      </c>
      <c r="H827" s="1">
        <v>0</v>
      </c>
      <c r="I827" s="14">
        <v>1</v>
      </c>
      <c r="J827" s="18">
        <v>3.6111111111111114E-3</v>
      </c>
      <c r="K827" s="14"/>
      <c r="L827" s="14"/>
      <c r="M827" s="14" t="s">
        <v>25</v>
      </c>
      <c r="N827" s="14" t="s">
        <v>78</v>
      </c>
      <c r="O827" s="14" t="s">
        <v>53</v>
      </c>
    </row>
    <row r="828" spans="2:15" ht="21" customHeight="1" x14ac:dyDescent="0.25">
      <c r="B828" s="22" t="s">
        <v>14</v>
      </c>
      <c r="C828" s="23">
        <v>1</v>
      </c>
      <c r="D828" s="24" t="s">
        <v>59</v>
      </c>
      <c r="E828" s="22" t="s">
        <v>73</v>
      </c>
      <c r="F828" s="22" t="s">
        <v>42</v>
      </c>
      <c r="G828" s="25">
        <v>2</v>
      </c>
      <c r="H828" s="26">
        <v>12000000</v>
      </c>
      <c r="I828" s="22">
        <v>3</v>
      </c>
      <c r="J828" s="27">
        <v>3.6342592592592594E-3</v>
      </c>
      <c r="K828" s="22" t="s">
        <v>18</v>
      </c>
      <c r="L828" s="22" t="s">
        <v>19</v>
      </c>
      <c r="M828" s="22" t="s">
        <v>33</v>
      </c>
      <c r="N828" s="22" t="s">
        <v>76</v>
      </c>
      <c r="O828" s="22" t="s">
        <v>26</v>
      </c>
    </row>
    <row r="829" spans="2:15" ht="21" customHeight="1" x14ac:dyDescent="0.25">
      <c r="B829" s="14" t="s">
        <v>14</v>
      </c>
      <c r="C829" s="15">
        <v>17</v>
      </c>
      <c r="D829" s="16" t="s">
        <v>22</v>
      </c>
      <c r="E829" s="14" t="s">
        <v>73</v>
      </c>
      <c r="F829" s="14" t="s">
        <v>42</v>
      </c>
      <c r="G829" s="17">
        <v>2</v>
      </c>
      <c r="H829" s="1">
        <v>12000000</v>
      </c>
      <c r="I829" s="14">
        <v>4</v>
      </c>
      <c r="J829" s="18">
        <v>3.6342592592592594E-3</v>
      </c>
      <c r="K829" s="14" t="s">
        <v>18</v>
      </c>
      <c r="L829" s="14" t="s">
        <v>29</v>
      </c>
      <c r="M829" s="14" t="s">
        <v>43</v>
      </c>
      <c r="N829" s="14" t="s">
        <v>77</v>
      </c>
      <c r="O829" s="14" t="s">
        <v>54</v>
      </c>
    </row>
    <row r="830" spans="2:15" ht="21" customHeight="1" x14ac:dyDescent="0.25">
      <c r="B830" s="22" t="s">
        <v>14</v>
      </c>
      <c r="C830" s="23">
        <v>9</v>
      </c>
      <c r="D830" s="24" t="s">
        <v>27</v>
      </c>
      <c r="E830" s="22" t="s">
        <v>38</v>
      </c>
      <c r="F830" s="22" t="s">
        <v>42</v>
      </c>
      <c r="G830" s="25">
        <v>5</v>
      </c>
      <c r="H830" s="26">
        <v>25000000</v>
      </c>
      <c r="I830" s="22">
        <v>2</v>
      </c>
      <c r="J830" s="27">
        <v>3.6342592592592594E-3</v>
      </c>
      <c r="K830" s="22" t="s">
        <v>18</v>
      </c>
      <c r="L830" s="22" t="s">
        <v>35</v>
      </c>
      <c r="M830" s="22" t="s">
        <v>33</v>
      </c>
      <c r="N830" s="22" t="s">
        <v>78</v>
      </c>
      <c r="O830" s="22" t="s">
        <v>63</v>
      </c>
    </row>
    <row r="831" spans="2:15" ht="21" customHeight="1" x14ac:dyDescent="0.25">
      <c r="B831" s="14" t="s">
        <v>14</v>
      </c>
      <c r="C831" s="15">
        <v>29</v>
      </c>
      <c r="D831" s="16" t="s">
        <v>27</v>
      </c>
      <c r="E831" s="14" t="s">
        <v>16</v>
      </c>
      <c r="F831" s="14" t="s">
        <v>45</v>
      </c>
      <c r="G831" s="17">
        <v>1</v>
      </c>
      <c r="H831" s="1">
        <v>7000000</v>
      </c>
      <c r="I831" s="14">
        <v>4</v>
      </c>
      <c r="J831" s="18">
        <v>3.6342592592592594E-3</v>
      </c>
      <c r="K831" s="14" t="s">
        <v>18</v>
      </c>
      <c r="L831" s="14" t="s">
        <v>29</v>
      </c>
      <c r="M831" s="14" t="s">
        <v>48</v>
      </c>
      <c r="N831" s="14" t="s">
        <v>77</v>
      </c>
      <c r="O831" s="14" t="s">
        <v>34</v>
      </c>
    </row>
    <row r="832" spans="2:15" ht="21" customHeight="1" x14ac:dyDescent="0.25">
      <c r="B832" s="22" t="s">
        <v>14</v>
      </c>
      <c r="C832" s="23">
        <v>11</v>
      </c>
      <c r="D832" s="24" t="s">
        <v>37</v>
      </c>
      <c r="E832" s="22" t="s">
        <v>32</v>
      </c>
      <c r="F832" s="22" t="s">
        <v>42</v>
      </c>
      <c r="G832" s="25">
        <v>2</v>
      </c>
      <c r="H832" s="26">
        <v>38000000</v>
      </c>
      <c r="I832" s="22">
        <v>3</v>
      </c>
      <c r="J832" s="27">
        <v>3.6342592592592594E-3</v>
      </c>
      <c r="K832" s="22" t="s">
        <v>46</v>
      </c>
      <c r="L832" s="22" t="s">
        <v>39</v>
      </c>
      <c r="M832" s="22" t="s">
        <v>43</v>
      </c>
      <c r="N832" s="22" t="s">
        <v>78</v>
      </c>
      <c r="O832" s="22" t="s">
        <v>41</v>
      </c>
    </row>
    <row r="833" spans="2:15" ht="21" customHeight="1" x14ac:dyDescent="0.25">
      <c r="B833" s="14" t="s">
        <v>14</v>
      </c>
      <c r="C833" s="15">
        <v>17</v>
      </c>
      <c r="D833" s="16" t="s">
        <v>37</v>
      </c>
      <c r="E833" s="14" t="s">
        <v>28</v>
      </c>
      <c r="F833" s="14" t="s">
        <v>17</v>
      </c>
      <c r="G833" s="17">
        <v>1</v>
      </c>
      <c r="H833" s="1">
        <v>19000000</v>
      </c>
      <c r="I833" s="14">
        <v>2</v>
      </c>
      <c r="J833" s="18">
        <v>3.6342592592592594E-3</v>
      </c>
      <c r="K833" s="14" t="s">
        <v>46</v>
      </c>
      <c r="L833" s="14" t="s">
        <v>24</v>
      </c>
      <c r="M833" s="14" t="s">
        <v>25</v>
      </c>
      <c r="N833" s="14" t="s">
        <v>76</v>
      </c>
      <c r="O833" s="14" t="s">
        <v>26</v>
      </c>
    </row>
    <row r="834" spans="2:15" ht="21" customHeight="1" x14ac:dyDescent="0.25">
      <c r="B834" s="22" t="s">
        <v>14</v>
      </c>
      <c r="C834" s="23">
        <v>4</v>
      </c>
      <c r="D834" s="24" t="s">
        <v>37</v>
      </c>
      <c r="E834" s="22" t="s">
        <v>16</v>
      </c>
      <c r="F834" s="22" t="s">
        <v>42</v>
      </c>
      <c r="G834" s="25">
        <v>4</v>
      </c>
      <c r="H834" s="26">
        <v>15000000</v>
      </c>
      <c r="I834" s="22">
        <v>5</v>
      </c>
      <c r="J834" s="27">
        <v>3.6342592592592594E-3</v>
      </c>
      <c r="K834" s="22" t="s">
        <v>18</v>
      </c>
      <c r="L834" s="22" t="s">
        <v>29</v>
      </c>
      <c r="M834" s="22" t="s">
        <v>40</v>
      </c>
      <c r="N834" s="22" t="s">
        <v>78</v>
      </c>
      <c r="O834" s="22" t="s">
        <v>66</v>
      </c>
    </row>
    <row r="835" spans="2:15" ht="21" customHeight="1" x14ac:dyDescent="0.25">
      <c r="B835" s="14" t="s">
        <v>14</v>
      </c>
      <c r="C835" s="15">
        <v>1</v>
      </c>
      <c r="D835" s="16" t="s">
        <v>37</v>
      </c>
      <c r="E835" s="14" t="s">
        <v>38</v>
      </c>
      <c r="F835" s="14" t="s">
        <v>17</v>
      </c>
      <c r="G835" s="17">
        <v>3</v>
      </c>
      <c r="H835" s="1">
        <v>15000000</v>
      </c>
      <c r="I835" s="14">
        <v>5</v>
      </c>
      <c r="J835" s="18">
        <v>3.6342592592592594E-3</v>
      </c>
      <c r="K835" s="14" t="s">
        <v>18</v>
      </c>
      <c r="L835" s="14" t="s">
        <v>29</v>
      </c>
      <c r="M835" s="14" t="s">
        <v>20</v>
      </c>
      <c r="N835" s="14" t="s">
        <v>78</v>
      </c>
      <c r="O835" s="14" t="s">
        <v>53</v>
      </c>
    </row>
    <row r="836" spans="2:15" ht="21" customHeight="1" x14ac:dyDescent="0.25">
      <c r="B836" s="22" t="s">
        <v>14</v>
      </c>
      <c r="C836" s="23">
        <v>11</v>
      </c>
      <c r="D836" s="24" t="s">
        <v>44</v>
      </c>
      <c r="E836" s="22" t="s">
        <v>16</v>
      </c>
      <c r="F836" s="22" t="s">
        <v>42</v>
      </c>
      <c r="G836" s="25">
        <v>3</v>
      </c>
      <c r="H836" s="26">
        <v>11000000</v>
      </c>
      <c r="I836" s="22">
        <v>1</v>
      </c>
      <c r="J836" s="27">
        <v>3.6342592592592594E-3</v>
      </c>
      <c r="K836" s="22" t="s">
        <v>18</v>
      </c>
      <c r="L836" s="22" t="s">
        <v>19</v>
      </c>
      <c r="M836" s="22" t="s">
        <v>33</v>
      </c>
      <c r="N836" s="22" t="s">
        <v>76</v>
      </c>
      <c r="O836" s="22" t="s">
        <v>26</v>
      </c>
    </row>
    <row r="837" spans="2:15" ht="21" customHeight="1" x14ac:dyDescent="0.25">
      <c r="B837" s="14" t="s">
        <v>14</v>
      </c>
      <c r="C837" s="15">
        <v>4</v>
      </c>
      <c r="D837" s="16" t="s">
        <v>44</v>
      </c>
      <c r="E837" s="14" t="s">
        <v>16</v>
      </c>
      <c r="F837" s="14" t="s">
        <v>23</v>
      </c>
      <c r="G837" s="17">
        <v>2</v>
      </c>
      <c r="H837" s="1">
        <v>12000000</v>
      </c>
      <c r="I837" s="14">
        <v>1</v>
      </c>
      <c r="J837" s="18">
        <v>3.6342592592592594E-3</v>
      </c>
      <c r="K837" s="14" t="s">
        <v>18</v>
      </c>
      <c r="L837" s="14" t="s">
        <v>24</v>
      </c>
      <c r="M837" s="14" t="s">
        <v>43</v>
      </c>
      <c r="N837" s="14" t="s">
        <v>66</v>
      </c>
      <c r="O837" s="14" t="s">
        <v>36</v>
      </c>
    </row>
    <row r="838" spans="2:15" ht="21" customHeight="1" x14ac:dyDescent="0.25">
      <c r="B838" s="22" t="s">
        <v>14</v>
      </c>
      <c r="C838" s="23">
        <v>1</v>
      </c>
      <c r="D838" s="24" t="s">
        <v>59</v>
      </c>
      <c r="E838" s="22" t="s">
        <v>73</v>
      </c>
      <c r="F838" s="22" t="s">
        <v>42</v>
      </c>
      <c r="G838" s="25">
        <v>2</v>
      </c>
      <c r="H838" s="26">
        <v>12000000</v>
      </c>
      <c r="I838" s="22">
        <v>3</v>
      </c>
      <c r="J838" s="27">
        <v>3.6342592592592594E-3</v>
      </c>
      <c r="K838" s="22" t="s">
        <v>18</v>
      </c>
      <c r="L838" s="22" t="s">
        <v>19</v>
      </c>
      <c r="M838" s="22" t="s">
        <v>33</v>
      </c>
      <c r="N838" s="22" t="s">
        <v>76</v>
      </c>
      <c r="O838" s="22" t="s">
        <v>26</v>
      </c>
    </row>
    <row r="839" spans="2:15" ht="21" customHeight="1" x14ac:dyDescent="0.25">
      <c r="B839" s="14" t="s">
        <v>14</v>
      </c>
      <c r="C839" s="15">
        <v>17</v>
      </c>
      <c r="D839" s="16" t="s">
        <v>22</v>
      </c>
      <c r="E839" s="14" t="s">
        <v>73</v>
      </c>
      <c r="F839" s="14" t="s">
        <v>42</v>
      </c>
      <c r="G839" s="17">
        <v>2</v>
      </c>
      <c r="H839" s="1">
        <v>12000000</v>
      </c>
      <c r="I839" s="14">
        <v>4</v>
      </c>
      <c r="J839" s="18">
        <v>3.6342592592592594E-3</v>
      </c>
      <c r="K839" s="14" t="s">
        <v>18</v>
      </c>
      <c r="L839" s="14" t="s">
        <v>29</v>
      </c>
      <c r="M839" s="14" t="s">
        <v>43</v>
      </c>
      <c r="N839" s="14" t="s">
        <v>77</v>
      </c>
      <c r="O839" s="14" t="s">
        <v>54</v>
      </c>
    </row>
    <row r="840" spans="2:15" ht="21" customHeight="1" x14ac:dyDescent="0.25">
      <c r="B840" s="22" t="s">
        <v>70</v>
      </c>
      <c r="C840" s="23">
        <v>11</v>
      </c>
      <c r="D840" s="24" t="s">
        <v>22</v>
      </c>
      <c r="E840" s="22" t="s">
        <v>16</v>
      </c>
      <c r="F840" s="22" t="s">
        <v>17</v>
      </c>
      <c r="G840" s="25">
        <v>0</v>
      </c>
      <c r="H840" s="26">
        <v>0</v>
      </c>
      <c r="I840" s="22">
        <v>1</v>
      </c>
      <c r="J840" s="27">
        <v>3.6342592592592594E-3</v>
      </c>
      <c r="K840" s="22"/>
      <c r="L840" s="22"/>
      <c r="M840" s="22" t="s">
        <v>20</v>
      </c>
      <c r="N840" s="22" t="s">
        <v>76</v>
      </c>
      <c r="O840" s="22" t="s">
        <v>71</v>
      </c>
    </row>
    <row r="841" spans="2:15" ht="21" customHeight="1" x14ac:dyDescent="0.25">
      <c r="B841" s="14" t="s">
        <v>70</v>
      </c>
      <c r="C841" s="15">
        <v>12</v>
      </c>
      <c r="D841" s="16" t="s">
        <v>22</v>
      </c>
      <c r="E841" s="14" t="s">
        <v>49</v>
      </c>
      <c r="F841" s="14" t="s">
        <v>42</v>
      </c>
      <c r="G841" s="17">
        <v>0</v>
      </c>
      <c r="H841" s="1">
        <v>0</v>
      </c>
      <c r="I841" s="14">
        <v>1</v>
      </c>
      <c r="J841" s="18">
        <v>3.6342592592592594E-3</v>
      </c>
      <c r="K841" s="14"/>
      <c r="L841" s="14"/>
      <c r="M841" s="14" t="s">
        <v>30</v>
      </c>
      <c r="N841" s="14" t="s">
        <v>76</v>
      </c>
      <c r="O841" s="14" t="s">
        <v>26</v>
      </c>
    </row>
    <row r="842" spans="2:15" ht="21" customHeight="1" x14ac:dyDescent="0.25">
      <c r="B842" s="22" t="s">
        <v>70</v>
      </c>
      <c r="C842" s="23">
        <v>25</v>
      </c>
      <c r="D842" s="24" t="s">
        <v>37</v>
      </c>
      <c r="E842" s="22" t="s">
        <v>49</v>
      </c>
      <c r="F842" s="22" t="s">
        <v>23</v>
      </c>
      <c r="G842" s="25">
        <v>0</v>
      </c>
      <c r="H842" s="26">
        <v>0</v>
      </c>
      <c r="I842" s="22">
        <v>1</v>
      </c>
      <c r="J842" s="27">
        <v>3.6342592592592594E-3</v>
      </c>
      <c r="K842" s="22"/>
      <c r="L842" s="22"/>
      <c r="M842" s="22" t="s">
        <v>51</v>
      </c>
      <c r="N842" s="22" t="s">
        <v>78</v>
      </c>
      <c r="O842" s="22" t="s">
        <v>41</v>
      </c>
    </row>
    <row r="843" spans="2:15" ht="21" customHeight="1" x14ac:dyDescent="0.25">
      <c r="B843" s="14" t="s">
        <v>14</v>
      </c>
      <c r="C843" s="15">
        <v>8</v>
      </c>
      <c r="D843" s="16" t="s">
        <v>55</v>
      </c>
      <c r="E843" s="14" t="s">
        <v>32</v>
      </c>
      <c r="F843" s="14" t="s">
        <v>17</v>
      </c>
      <c r="G843" s="17">
        <v>3</v>
      </c>
      <c r="H843" s="1">
        <v>15000000</v>
      </c>
      <c r="I843" s="14">
        <v>5</v>
      </c>
      <c r="J843" s="18">
        <v>3.645833333333333E-3</v>
      </c>
      <c r="K843" s="14" t="s">
        <v>18</v>
      </c>
      <c r="L843" s="14" t="s">
        <v>56</v>
      </c>
      <c r="M843" s="14" t="s">
        <v>25</v>
      </c>
      <c r="N843" s="14" t="s">
        <v>78</v>
      </c>
      <c r="O843" s="14" t="s">
        <v>53</v>
      </c>
    </row>
    <row r="844" spans="2:15" ht="21" customHeight="1" x14ac:dyDescent="0.25">
      <c r="B844" s="22" t="s">
        <v>14</v>
      </c>
      <c r="C844" s="23">
        <v>12</v>
      </c>
      <c r="D844" s="24" t="s">
        <v>60</v>
      </c>
      <c r="E844" s="22" t="s">
        <v>32</v>
      </c>
      <c r="F844" s="22" t="s">
        <v>17</v>
      </c>
      <c r="G844" s="25">
        <v>5</v>
      </c>
      <c r="H844" s="26">
        <v>25000000</v>
      </c>
      <c r="I844" s="22">
        <v>1</v>
      </c>
      <c r="J844" s="27">
        <v>3.645833333333333E-3</v>
      </c>
      <c r="K844" s="22" t="s">
        <v>18</v>
      </c>
      <c r="L844" s="22" t="s">
        <v>64</v>
      </c>
      <c r="M844" s="22" t="s">
        <v>43</v>
      </c>
      <c r="N844" s="22" t="s">
        <v>76</v>
      </c>
      <c r="O844" s="22" t="s">
        <v>52</v>
      </c>
    </row>
    <row r="845" spans="2:15" ht="21" customHeight="1" x14ac:dyDescent="0.25">
      <c r="B845" s="14" t="s">
        <v>14</v>
      </c>
      <c r="C845" s="15">
        <v>30</v>
      </c>
      <c r="D845" s="16" t="s">
        <v>27</v>
      </c>
      <c r="E845" s="14" t="s">
        <v>32</v>
      </c>
      <c r="F845" s="14" t="s">
        <v>42</v>
      </c>
      <c r="G845" s="17">
        <v>4</v>
      </c>
      <c r="H845" s="1">
        <v>20000000</v>
      </c>
      <c r="I845" s="14">
        <v>3</v>
      </c>
      <c r="J845" s="18">
        <v>3.645833333333333E-3</v>
      </c>
      <c r="K845" s="14" t="s">
        <v>18</v>
      </c>
      <c r="L845" s="14" t="s">
        <v>19</v>
      </c>
      <c r="M845" s="14" t="s">
        <v>40</v>
      </c>
      <c r="N845" s="14" t="s">
        <v>77</v>
      </c>
      <c r="O845" s="14" t="s">
        <v>34</v>
      </c>
    </row>
    <row r="846" spans="2:15" ht="21" customHeight="1" x14ac:dyDescent="0.25">
      <c r="B846" s="22" t="s">
        <v>14</v>
      </c>
      <c r="C846" s="23">
        <v>18</v>
      </c>
      <c r="D846" s="24" t="s">
        <v>44</v>
      </c>
      <c r="E846" s="22" t="s">
        <v>49</v>
      </c>
      <c r="F846" s="22" t="s">
        <v>17</v>
      </c>
      <c r="G846" s="25">
        <v>4</v>
      </c>
      <c r="H846" s="26">
        <v>11000000</v>
      </c>
      <c r="I846" s="22">
        <v>1</v>
      </c>
      <c r="J846" s="27">
        <v>3.645833333333333E-3</v>
      </c>
      <c r="K846" s="22" t="s">
        <v>61</v>
      </c>
      <c r="L846" s="22" t="s">
        <v>39</v>
      </c>
      <c r="M846" s="22" t="s">
        <v>48</v>
      </c>
      <c r="N846" s="22" t="s">
        <v>76</v>
      </c>
      <c r="O846" s="22" t="s">
        <v>52</v>
      </c>
    </row>
    <row r="847" spans="2:15" ht="21" customHeight="1" x14ac:dyDescent="0.25">
      <c r="B847" s="14" t="s">
        <v>14</v>
      </c>
      <c r="C847" s="15">
        <v>3</v>
      </c>
      <c r="D847" s="16" t="s">
        <v>44</v>
      </c>
      <c r="E847" s="14" t="s">
        <v>28</v>
      </c>
      <c r="F847" s="14" t="s">
        <v>42</v>
      </c>
      <c r="G847" s="17">
        <v>2</v>
      </c>
      <c r="H847" s="1">
        <v>12000000</v>
      </c>
      <c r="I847" s="14">
        <v>4</v>
      </c>
      <c r="J847" s="18">
        <v>3.645833333333333E-3</v>
      </c>
      <c r="K847" s="14" t="s">
        <v>18</v>
      </c>
      <c r="L847" s="14" t="s">
        <v>35</v>
      </c>
      <c r="M847" s="14" t="s">
        <v>40</v>
      </c>
      <c r="N847" s="14" t="s">
        <v>78</v>
      </c>
      <c r="O847" s="14" t="s">
        <v>62</v>
      </c>
    </row>
    <row r="848" spans="2:15" ht="21" customHeight="1" x14ac:dyDescent="0.25">
      <c r="B848" s="22" t="s">
        <v>14</v>
      </c>
      <c r="C848" s="23">
        <v>7</v>
      </c>
      <c r="D848" s="24" t="s">
        <v>44</v>
      </c>
      <c r="E848" s="22" t="s">
        <v>28</v>
      </c>
      <c r="F848" s="22" t="s">
        <v>42</v>
      </c>
      <c r="G848" s="25">
        <v>3</v>
      </c>
      <c r="H848" s="26">
        <v>15000000</v>
      </c>
      <c r="I848" s="22">
        <v>5</v>
      </c>
      <c r="J848" s="27">
        <v>3.645833333333333E-3</v>
      </c>
      <c r="K848" s="22" t="s">
        <v>18</v>
      </c>
      <c r="L848" s="22" t="s">
        <v>56</v>
      </c>
      <c r="M848" s="22" t="s">
        <v>33</v>
      </c>
      <c r="N848" s="22" t="s">
        <v>76</v>
      </c>
      <c r="O848" s="22" t="s">
        <v>31</v>
      </c>
    </row>
    <row r="849" spans="2:15" ht="21" customHeight="1" x14ac:dyDescent="0.25">
      <c r="B849" s="14" t="s">
        <v>14</v>
      </c>
      <c r="C849" s="15">
        <v>19</v>
      </c>
      <c r="D849" s="16" t="s">
        <v>44</v>
      </c>
      <c r="E849" s="14" t="s">
        <v>49</v>
      </c>
      <c r="F849" s="14" t="s">
        <v>23</v>
      </c>
      <c r="G849" s="17">
        <v>3</v>
      </c>
      <c r="H849" s="1">
        <v>15000000</v>
      </c>
      <c r="I849" s="14">
        <v>3</v>
      </c>
      <c r="J849" s="18">
        <v>3.645833333333333E-3</v>
      </c>
      <c r="K849" s="14" t="s">
        <v>18</v>
      </c>
      <c r="L849" s="14" t="s">
        <v>29</v>
      </c>
      <c r="M849" s="14" t="s">
        <v>30</v>
      </c>
      <c r="N849" s="14" t="s">
        <v>78</v>
      </c>
      <c r="O849" s="14" t="s">
        <v>41</v>
      </c>
    </row>
    <row r="850" spans="2:15" ht="21" customHeight="1" x14ac:dyDescent="0.25">
      <c r="B850" s="22" t="s">
        <v>14</v>
      </c>
      <c r="C850" s="23">
        <v>13</v>
      </c>
      <c r="D850" s="24" t="s">
        <v>69</v>
      </c>
      <c r="E850" s="22" t="s">
        <v>16</v>
      </c>
      <c r="F850" s="22" t="s">
        <v>45</v>
      </c>
      <c r="G850" s="25">
        <v>2</v>
      </c>
      <c r="H850" s="26">
        <v>38000000</v>
      </c>
      <c r="I850" s="22">
        <v>2</v>
      </c>
      <c r="J850" s="27">
        <v>3.645833333333333E-3</v>
      </c>
      <c r="K850" s="22" t="s">
        <v>46</v>
      </c>
      <c r="L850" s="22" t="s">
        <v>39</v>
      </c>
      <c r="M850" s="22" t="s">
        <v>20</v>
      </c>
      <c r="N850" s="22" t="s">
        <v>66</v>
      </c>
      <c r="O850" s="22" t="s">
        <v>67</v>
      </c>
    </row>
    <row r="851" spans="2:15" ht="21" customHeight="1" x14ac:dyDescent="0.25">
      <c r="B851" s="14" t="s">
        <v>14</v>
      </c>
      <c r="C851" s="15">
        <v>14</v>
      </c>
      <c r="D851" s="16" t="s">
        <v>69</v>
      </c>
      <c r="E851" s="14" t="s">
        <v>28</v>
      </c>
      <c r="F851" s="14" t="s">
        <v>17</v>
      </c>
      <c r="G851" s="17">
        <v>2</v>
      </c>
      <c r="H851" s="1">
        <v>12000000</v>
      </c>
      <c r="I851" s="14">
        <v>2</v>
      </c>
      <c r="J851" s="18">
        <v>3.645833333333333E-3</v>
      </c>
      <c r="K851" s="14" t="s">
        <v>18</v>
      </c>
      <c r="L851" s="14" t="s">
        <v>24</v>
      </c>
      <c r="M851" s="14" t="s">
        <v>43</v>
      </c>
      <c r="N851" s="14" t="s">
        <v>76</v>
      </c>
      <c r="O851" s="14" t="s">
        <v>31</v>
      </c>
    </row>
    <row r="852" spans="2:15" ht="21" customHeight="1" x14ac:dyDescent="0.25">
      <c r="B852" s="22" t="s">
        <v>14</v>
      </c>
      <c r="C852" s="23">
        <v>8</v>
      </c>
      <c r="D852" s="24" t="s">
        <v>55</v>
      </c>
      <c r="E852" s="22" t="s">
        <v>32</v>
      </c>
      <c r="F852" s="22" t="s">
        <v>17</v>
      </c>
      <c r="G852" s="25">
        <v>3</v>
      </c>
      <c r="H852" s="26">
        <v>15000000</v>
      </c>
      <c r="I852" s="22">
        <v>5</v>
      </c>
      <c r="J852" s="27">
        <v>3.645833333333333E-3</v>
      </c>
      <c r="K852" s="22" t="s">
        <v>18</v>
      </c>
      <c r="L852" s="22" t="s">
        <v>56</v>
      </c>
      <c r="M852" s="22" t="s">
        <v>25</v>
      </c>
      <c r="N852" s="22" t="s">
        <v>78</v>
      </c>
      <c r="O852" s="22" t="s">
        <v>53</v>
      </c>
    </row>
    <row r="853" spans="2:15" ht="21" customHeight="1" x14ac:dyDescent="0.25">
      <c r="B853" s="14" t="s">
        <v>14</v>
      </c>
      <c r="C853" s="15">
        <v>12</v>
      </c>
      <c r="D853" s="16" t="s">
        <v>60</v>
      </c>
      <c r="E853" s="14" t="s">
        <v>32</v>
      </c>
      <c r="F853" s="14" t="s">
        <v>17</v>
      </c>
      <c r="G853" s="17">
        <v>5</v>
      </c>
      <c r="H853" s="1">
        <v>25000000</v>
      </c>
      <c r="I853" s="14">
        <v>1</v>
      </c>
      <c r="J853" s="18">
        <v>3.645833333333333E-3</v>
      </c>
      <c r="K853" s="14" t="s">
        <v>18</v>
      </c>
      <c r="L853" s="14" t="s">
        <v>64</v>
      </c>
      <c r="M853" s="14" t="s">
        <v>43</v>
      </c>
      <c r="N853" s="14" t="s">
        <v>76</v>
      </c>
      <c r="O853" s="14" t="s">
        <v>52</v>
      </c>
    </row>
    <row r="854" spans="2:15" ht="21" customHeight="1" x14ac:dyDescent="0.25">
      <c r="B854" s="22" t="s">
        <v>70</v>
      </c>
      <c r="C854" s="23">
        <v>29</v>
      </c>
      <c r="D854" s="24" t="s">
        <v>59</v>
      </c>
      <c r="E854" s="22" t="s">
        <v>28</v>
      </c>
      <c r="F854" s="22" t="s">
        <v>17</v>
      </c>
      <c r="G854" s="25">
        <v>0</v>
      </c>
      <c r="H854" s="26">
        <v>0</v>
      </c>
      <c r="I854" s="22">
        <v>2</v>
      </c>
      <c r="J854" s="27">
        <v>3.645833333333333E-3</v>
      </c>
      <c r="K854" s="22"/>
      <c r="L854" s="22"/>
      <c r="M854" s="22" t="s">
        <v>33</v>
      </c>
      <c r="N854" s="22" t="s">
        <v>77</v>
      </c>
      <c r="O854" s="22" t="s">
        <v>54</v>
      </c>
    </row>
    <row r="855" spans="2:15" ht="21" customHeight="1" x14ac:dyDescent="0.25">
      <c r="B855" s="14" t="s">
        <v>70</v>
      </c>
      <c r="C855" s="15">
        <v>5</v>
      </c>
      <c r="D855" s="16" t="s">
        <v>37</v>
      </c>
      <c r="E855" s="14" t="s">
        <v>32</v>
      </c>
      <c r="F855" s="14" t="s">
        <v>17</v>
      </c>
      <c r="G855" s="17">
        <v>0</v>
      </c>
      <c r="H855" s="1">
        <v>0</v>
      </c>
      <c r="I855" s="14">
        <v>5</v>
      </c>
      <c r="J855" s="18">
        <v>3.645833333333333E-3</v>
      </c>
      <c r="K855" s="14"/>
      <c r="L855" s="14"/>
      <c r="M855" s="14" t="s">
        <v>48</v>
      </c>
      <c r="N855" s="14" t="s">
        <v>78</v>
      </c>
      <c r="O855" s="14" t="s">
        <v>41</v>
      </c>
    </row>
    <row r="856" spans="2:15" ht="21" customHeight="1" x14ac:dyDescent="0.25">
      <c r="B856" s="22" t="s">
        <v>70</v>
      </c>
      <c r="C856" s="23">
        <v>10</v>
      </c>
      <c r="D856" s="24" t="s">
        <v>69</v>
      </c>
      <c r="E856" s="22" t="s">
        <v>16</v>
      </c>
      <c r="F856" s="22" t="s">
        <v>45</v>
      </c>
      <c r="G856" s="25">
        <v>0</v>
      </c>
      <c r="H856" s="26">
        <v>0</v>
      </c>
      <c r="I856" s="22">
        <v>3</v>
      </c>
      <c r="J856" s="27">
        <v>3.645833333333333E-3</v>
      </c>
      <c r="K856" s="22"/>
      <c r="L856" s="22"/>
      <c r="M856" s="22" t="s">
        <v>25</v>
      </c>
      <c r="N856" s="22" t="s">
        <v>78</v>
      </c>
      <c r="O856" s="22" t="s">
        <v>21</v>
      </c>
    </row>
    <row r="857" spans="2:15" ht="21" customHeight="1" x14ac:dyDescent="0.25">
      <c r="B857" s="14" t="s">
        <v>70</v>
      </c>
      <c r="C857" s="15">
        <v>5</v>
      </c>
      <c r="D857" s="16" t="s">
        <v>69</v>
      </c>
      <c r="E857" s="14" t="s">
        <v>28</v>
      </c>
      <c r="F857" s="14" t="s">
        <v>42</v>
      </c>
      <c r="G857" s="17">
        <v>0</v>
      </c>
      <c r="H857" s="1">
        <v>0</v>
      </c>
      <c r="I857" s="14">
        <v>5</v>
      </c>
      <c r="J857" s="18">
        <v>3.645833333333333E-3</v>
      </c>
      <c r="K857" s="14"/>
      <c r="L857" s="14"/>
      <c r="M857" s="14" t="s">
        <v>51</v>
      </c>
      <c r="N857" s="14" t="s">
        <v>76</v>
      </c>
      <c r="O857" s="14" t="s">
        <v>75</v>
      </c>
    </row>
    <row r="858" spans="2:15" ht="21" customHeight="1" x14ac:dyDescent="0.25">
      <c r="B858" s="22" t="s">
        <v>70</v>
      </c>
      <c r="C858" s="23">
        <v>29</v>
      </c>
      <c r="D858" s="24" t="s">
        <v>59</v>
      </c>
      <c r="E858" s="22" t="s">
        <v>28</v>
      </c>
      <c r="F858" s="22" t="s">
        <v>17</v>
      </c>
      <c r="G858" s="25">
        <v>0</v>
      </c>
      <c r="H858" s="26">
        <v>0</v>
      </c>
      <c r="I858" s="22">
        <v>2</v>
      </c>
      <c r="J858" s="27">
        <v>3.645833333333333E-3</v>
      </c>
      <c r="K858" s="22"/>
      <c r="L858" s="22"/>
      <c r="M858" s="22" t="s">
        <v>33</v>
      </c>
      <c r="N858" s="22" t="s">
        <v>77</v>
      </c>
      <c r="O858" s="22" t="s">
        <v>54</v>
      </c>
    </row>
    <row r="859" spans="2:15" ht="21" customHeight="1" x14ac:dyDescent="0.25">
      <c r="B859" s="14" t="s">
        <v>14</v>
      </c>
      <c r="C859" s="15">
        <v>18</v>
      </c>
      <c r="D859" s="16" t="s">
        <v>60</v>
      </c>
      <c r="E859" s="14" t="s">
        <v>16</v>
      </c>
      <c r="F859" s="14" t="s">
        <v>17</v>
      </c>
      <c r="G859" s="17">
        <v>5</v>
      </c>
      <c r="H859" s="1">
        <v>25000000</v>
      </c>
      <c r="I859" s="14">
        <v>5</v>
      </c>
      <c r="J859" s="18">
        <v>4.340277777777778E-3</v>
      </c>
      <c r="K859" s="14" t="s">
        <v>18</v>
      </c>
      <c r="L859" s="14" t="s">
        <v>50</v>
      </c>
      <c r="M859" s="14" t="s">
        <v>33</v>
      </c>
      <c r="N859" s="14" t="s">
        <v>78</v>
      </c>
      <c r="O859" s="14" t="s">
        <v>63</v>
      </c>
    </row>
    <row r="860" spans="2:15" ht="21" customHeight="1" x14ac:dyDescent="0.25">
      <c r="B860" s="22" t="s">
        <v>14</v>
      </c>
      <c r="C860" s="23">
        <v>12</v>
      </c>
      <c r="D860" s="24" t="s">
        <v>22</v>
      </c>
      <c r="E860" s="22" t="s">
        <v>38</v>
      </c>
      <c r="F860" s="22" t="s">
        <v>17</v>
      </c>
      <c r="G860" s="25">
        <v>3</v>
      </c>
      <c r="H860" s="26">
        <v>15000000</v>
      </c>
      <c r="I860" s="22">
        <v>4</v>
      </c>
      <c r="J860" s="27">
        <v>4.340277777777778E-3</v>
      </c>
      <c r="K860" s="22" t="s">
        <v>18</v>
      </c>
      <c r="L860" s="22" t="s">
        <v>47</v>
      </c>
      <c r="M860" s="22" t="s">
        <v>25</v>
      </c>
      <c r="N860" s="22" t="s">
        <v>77</v>
      </c>
      <c r="O860" s="22" t="s">
        <v>34</v>
      </c>
    </row>
    <row r="861" spans="2:15" ht="21" customHeight="1" x14ac:dyDescent="0.25">
      <c r="B861" s="14" t="s">
        <v>14</v>
      </c>
      <c r="C861" s="15">
        <v>30</v>
      </c>
      <c r="D861" s="16" t="s">
        <v>27</v>
      </c>
      <c r="E861" s="14" t="s">
        <v>73</v>
      </c>
      <c r="F861" s="14" t="s">
        <v>42</v>
      </c>
      <c r="G861" s="17">
        <v>4</v>
      </c>
      <c r="H861" s="1">
        <v>20000000</v>
      </c>
      <c r="I861" s="14">
        <v>5</v>
      </c>
      <c r="J861" s="18">
        <v>4.340277777777778E-3</v>
      </c>
      <c r="K861" s="14" t="s">
        <v>61</v>
      </c>
      <c r="L861" s="14" t="s">
        <v>19</v>
      </c>
      <c r="M861" s="14" t="s">
        <v>48</v>
      </c>
      <c r="N861" s="14" t="s">
        <v>66</v>
      </c>
      <c r="O861" s="14" t="s">
        <v>36</v>
      </c>
    </row>
    <row r="862" spans="2:15" ht="21" customHeight="1" x14ac:dyDescent="0.25">
      <c r="B862" s="22" t="s">
        <v>14</v>
      </c>
      <c r="C862" s="23">
        <v>16</v>
      </c>
      <c r="D862" s="24" t="s">
        <v>27</v>
      </c>
      <c r="E862" s="22" t="s">
        <v>73</v>
      </c>
      <c r="F862" s="22" t="s">
        <v>42</v>
      </c>
      <c r="G862" s="25">
        <v>3</v>
      </c>
      <c r="H862" s="26">
        <v>12000000</v>
      </c>
      <c r="I862" s="22">
        <v>2</v>
      </c>
      <c r="J862" s="27">
        <v>4.340277777777778E-3</v>
      </c>
      <c r="K862" s="22" t="s">
        <v>18</v>
      </c>
      <c r="L862" s="22" t="s">
        <v>29</v>
      </c>
      <c r="M862" s="22" t="s">
        <v>40</v>
      </c>
      <c r="N862" s="22" t="s">
        <v>66</v>
      </c>
      <c r="O862" s="22" t="s">
        <v>36</v>
      </c>
    </row>
    <row r="863" spans="2:15" ht="21" customHeight="1" x14ac:dyDescent="0.25">
      <c r="B863" s="14" t="s">
        <v>14</v>
      </c>
      <c r="C863" s="15">
        <v>28</v>
      </c>
      <c r="D863" s="16" t="s">
        <v>27</v>
      </c>
      <c r="E863" s="14" t="s">
        <v>38</v>
      </c>
      <c r="F863" s="14" t="s">
        <v>17</v>
      </c>
      <c r="G863" s="17">
        <v>2</v>
      </c>
      <c r="H863" s="1">
        <v>12000000</v>
      </c>
      <c r="I863" s="14">
        <v>2</v>
      </c>
      <c r="J863" s="18">
        <v>4.340277777777778E-3</v>
      </c>
      <c r="K863" s="14" t="s">
        <v>18</v>
      </c>
      <c r="L863" s="14" t="s">
        <v>35</v>
      </c>
      <c r="M863" s="14" t="s">
        <v>33</v>
      </c>
      <c r="N863" s="14" t="s">
        <v>78</v>
      </c>
      <c r="O863" s="14" t="s">
        <v>53</v>
      </c>
    </row>
    <row r="864" spans="2:15" ht="21" customHeight="1" x14ac:dyDescent="0.25">
      <c r="B864" s="22" t="s">
        <v>14</v>
      </c>
      <c r="C864" s="23">
        <v>7</v>
      </c>
      <c r="D864" s="24" t="s">
        <v>37</v>
      </c>
      <c r="E864" s="22" t="s">
        <v>16</v>
      </c>
      <c r="F864" s="22" t="s">
        <v>17</v>
      </c>
      <c r="G864" s="25">
        <v>2</v>
      </c>
      <c r="H864" s="26">
        <v>10000000</v>
      </c>
      <c r="I864" s="22">
        <v>1</v>
      </c>
      <c r="J864" s="27">
        <v>4.340277777777778E-3</v>
      </c>
      <c r="K864" s="22" t="s">
        <v>18</v>
      </c>
      <c r="L864" s="22" t="s">
        <v>19</v>
      </c>
      <c r="M864" s="22" t="s">
        <v>30</v>
      </c>
      <c r="N864" s="22" t="s">
        <v>77</v>
      </c>
      <c r="O864" s="22" t="s">
        <v>54</v>
      </c>
    </row>
    <row r="865" spans="2:15" ht="21" customHeight="1" x14ac:dyDescent="0.25">
      <c r="B865" s="14" t="s">
        <v>14</v>
      </c>
      <c r="C865" s="15">
        <v>9</v>
      </c>
      <c r="D865" s="16" t="s">
        <v>37</v>
      </c>
      <c r="E865" s="14" t="s">
        <v>16</v>
      </c>
      <c r="F865" s="14" t="s">
        <v>17</v>
      </c>
      <c r="G865" s="17">
        <v>1</v>
      </c>
      <c r="H865" s="1">
        <v>7000000</v>
      </c>
      <c r="I865" s="14">
        <v>4</v>
      </c>
      <c r="J865" s="18">
        <v>4.340277777777778E-3</v>
      </c>
      <c r="K865" s="14" t="s">
        <v>18</v>
      </c>
      <c r="L865" s="14" t="s">
        <v>29</v>
      </c>
      <c r="M865" s="14" t="s">
        <v>40</v>
      </c>
      <c r="N865" s="14" t="s">
        <v>76</v>
      </c>
      <c r="O865" s="14" t="s">
        <v>31</v>
      </c>
    </row>
    <row r="866" spans="2:15" ht="21" customHeight="1" x14ac:dyDescent="0.25">
      <c r="B866" s="22" t="s">
        <v>14</v>
      </c>
      <c r="C866" s="23">
        <v>18</v>
      </c>
      <c r="D866" s="24" t="s">
        <v>37</v>
      </c>
      <c r="E866" s="22" t="s">
        <v>38</v>
      </c>
      <c r="F866" s="22" t="s">
        <v>42</v>
      </c>
      <c r="G866" s="25">
        <v>3</v>
      </c>
      <c r="H866" s="26">
        <v>15000000</v>
      </c>
      <c r="I866" s="22">
        <v>1</v>
      </c>
      <c r="J866" s="27">
        <v>4.340277777777778E-3</v>
      </c>
      <c r="K866" s="22" t="s">
        <v>18</v>
      </c>
      <c r="L866" s="22" t="s">
        <v>56</v>
      </c>
      <c r="M866" s="22" t="s">
        <v>43</v>
      </c>
      <c r="N866" s="22" t="s">
        <v>76</v>
      </c>
      <c r="O866" s="22" t="s">
        <v>31</v>
      </c>
    </row>
    <row r="867" spans="2:15" ht="21" customHeight="1" x14ac:dyDescent="0.25">
      <c r="B867" s="14" t="s">
        <v>14</v>
      </c>
      <c r="C867" s="15">
        <v>4</v>
      </c>
      <c r="D867" s="16" t="s">
        <v>44</v>
      </c>
      <c r="E867" s="14" t="s">
        <v>16</v>
      </c>
      <c r="F867" s="14" t="s">
        <v>42</v>
      </c>
      <c r="G867" s="17">
        <v>2</v>
      </c>
      <c r="H867" s="1">
        <v>38000000</v>
      </c>
      <c r="I867" s="14">
        <v>5</v>
      </c>
      <c r="J867" s="18">
        <v>4.340277777777778E-3</v>
      </c>
      <c r="K867" s="14" t="s">
        <v>46</v>
      </c>
      <c r="L867" s="14" t="s">
        <v>29</v>
      </c>
      <c r="M867" s="14" t="s">
        <v>20</v>
      </c>
      <c r="N867" s="14" t="s">
        <v>76</v>
      </c>
      <c r="O867" s="14" t="s">
        <v>31</v>
      </c>
    </row>
    <row r="868" spans="2:15" ht="21" customHeight="1" x14ac:dyDescent="0.25">
      <c r="B868" s="22" t="s">
        <v>14</v>
      </c>
      <c r="C868" s="23">
        <v>23</v>
      </c>
      <c r="D868" s="24" t="s">
        <v>44</v>
      </c>
      <c r="E868" s="22" t="s">
        <v>16</v>
      </c>
      <c r="F868" s="22" t="s">
        <v>42</v>
      </c>
      <c r="G868" s="25">
        <v>2</v>
      </c>
      <c r="H868" s="26">
        <v>12000000</v>
      </c>
      <c r="I868" s="22">
        <v>2</v>
      </c>
      <c r="J868" s="27">
        <v>4.340277777777778E-3</v>
      </c>
      <c r="K868" s="22" t="s">
        <v>18</v>
      </c>
      <c r="L868" s="22" t="s">
        <v>39</v>
      </c>
      <c r="M868" s="22" t="s">
        <v>43</v>
      </c>
      <c r="N868" s="22" t="s">
        <v>76</v>
      </c>
      <c r="O868" s="22" t="s">
        <v>75</v>
      </c>
    </row>
    <row r="869" spans="2:15" ht="21" customHeight="1" x14ac:dyDescent="0.25">
      <c r="B869" s="14" t="s">
        <v>14</v>
      </c>
      <c r="C869" s="15">
        <v>31</v>
      </c>
      <c r="D869" s="16" t="s">
        <v>69</v>
      </c>
      <c r="E869" s="14" t="s">
        <v>32</v>
      </c>
      <c r="F869" s="14" t="s">
        <v>23</v>
      </c>
      <c r="G869" s="17">
        <v>1</v>
      </c>
      <c r="H869" s="1">
        <v>19000000</v>
      </c>
      <c r="I869" s="14">
        <v>3</v>
      </c>
      <c r="J869" s="18">
        <v>4.340277777777778E-3</v>
      </c>
      <c r="K869" s="14" t="s">
        <v>46</v>
      </c>
      <c r="L869" s="14" t="s">
        <v>24</v>
      </c>
      <c r="M869" s="14" t="s">
        <v>30</v>
      </c>
      <c r="N869" s="14" t="s">
        <v>78</v>
      </c>
      <c r="O869" s="14" t="s">
        <v>53</v>
      </c>
    </row>
    <row r="870" spans="2:15" ht="21" customHeight="1" x14ac:dyDescent="0.25">
      <c r="B870" s="22" t="s">
        <v>14</v>
      </c>
      <c r="C870" s="23">
        <v>18</v>
      </c>
      <c r="D870" s="24" t="s">
        <v>60</v>
      </c>
      <c r="E870" s="22" t="s">
        <v>16</v>
      </c>
      <c r="F870" s="22" t="s">
        <v>17</v>
      </c>
      <c r="G870" s="25">
        <v>5</v>
      </c>
      <c r="H870" s="26">
        <v>25000000</v>
      </c>
      <c r="I870" s="22">
        <v>5</v>
      </c>
      <c r="J870" s="27">
        <v>4.340277777777778E-3</v>
      </c>
      <c r="K870" s="22" t="s">
        <v>18</v>
      </c>
      <c r="L870" s="22" t="s">
        <v>50</v>
      </c>
      <c r="M870" s="22" t="s">
        <v>33</v>
      </c>
      <c r="N870" s="22" t="s">
        <v>78</v>
      </c>
      <c r="O870" s="22" t="s">
        <v>63</v>
      </c>
    </row>
    <row r="871" spans="2:15" ht="21" customHeight="1" x14ac:dyDescent="0.25">
      <c r="B871" s="14" t="s">
        <v>70</v>
      </c>
      <c r="C871" s="15">
        <v>15</v>
      </c>
      <c r="D871" s="16" t="s">
        <v>27</v>
      </c>
      <c r="E871" s="14" t="s">
        <v>32</v>
      </c>
      <c r="F871" s="14" t="s">
        <v>42</v>
      </c>
      <c r="G871" s="17">
        <v>0</v>
      </c>
      <c r="H871" s="1">
        <v>0</v>
      </c>
      <c r="I871" s="14">
        <v>1</v>
      </c>
      <c r="J871" s="18">
        <v>4.340277777777778E-3</v>
      </c>
      <c r="K871" s="14"/>
      <c r="L871" s="14"/>
      <c r="M871" s="14" t="s">
        <v>43</v>
      </c>
      <c r="N871" s="14" t="s">
        <v>78</v>
      </c>
      <c r="O871" s="14" t="s">
        <v>53</v>
      </c>
    </row>
    <row r="872" spans="2:15" ht="21" customHeight="1" x14ac:dyDescent="0.25">
      <c r="B872" s="22" t="s">
        <v>70</v>
      </c>
      <c r="C872" s="23">
        <v>15</v>
      </c>
      <c r="D872" s="24" t="s">
        <v>69</v>
      </c>
      <c r="E872" s="22" t="s">
        <v>28</v>
      </c>
      <c r="F872" s="22" t="s">
        <v>42</v>
      </c>
      <c r="G872" s="25">
        <v>0</v>
      </c>
      <c r="H872" s="26">
        <v>0</v>
      </c>
      <c r="I872" s="22">
        <v>1</v>
      </c>
      <c r="J872" s="27">
        <v>4.340277777777778E-3</v>
      </c>
      <c r="K872" s="22"/>
      <c r="L872" s="22"/>
      <c r="M872" s="22" t="s">
        <v>51</v>
      </c>
      <c r="N872" s="22" t="s">
        <v>78</v>
      </c>
      <c r="O872" s="22" t="s">
        <v>41</v>
      </c>
    </row>
    <row r="873" spans="2:15" ht="21" customHeight="1" x14ac:dyDescent="0.25">
      <c r="B873" s="14" t="s">
        <v>14</v>
      </c>
      <c r="C873" s="15">
        <v>1</v>
      </c>
      <c r="D873" s="16" t="s">
        <v>59</v>
      </c>
      <c r="E873" s="14" t="s">
        <v>16</v>
      </c>
      <c r="F873" s="14" t="s">
        <v>42</v>
      </c>
      <c r="G873" s="17">
        <v>5</v>
      </c>
      <c r="H873" s="1">
        <v>25000000</v>
      </c>
      <c r="I873" s="14">
        <v>1</v>
      </c>
      <c r="J873" s="18">
        <v>4.3749999999999995E-3</v>
      </c>
      <c r="K873" s="14" t="s">
        <v>18</v>
      </c>
      <c r="L873" s="14" t="s">
        <v>19</v>
      </c>
      <c r="M873" s="14" t="s">
        <v>51</v>
      </c>
      <c r="N873" s="14" t="s">
        <v>78</v>
      </c>
      <c r="O873" s="14" t="s">
        <v>62</v>
      </c>
    </row>
    <row r="874" spans="2:15" ht="21" customHeight="1" x14ac:dyDescent="0.25">
      <c r="B874" s="22" t="s">
        <v>14</v>
      </c>
      <c r="C874" s="23">
        <v>7</v>
      </c>
      <c r="D874" s="24" t="s">
        <v>72</v>
      </c>
      <c r="E874" s="22" t="s">
        <v>38</v>
      </c>
      <c r="F874" s="22" t="s">
        <v>42</v>
      </c>
      <c r="G874" s="25">
        <v>1</v>
      </c>
      <c r="H874" s="26">
        <v>19000000</v>
      </c>
      <c r="I874" s="22">
        <v>6</v>
      </c>
      <c r="J874" s="27">
        <v>4.3749999999999995E-3</v>
      </c>
      <c r="K874" s="22" t="s">
        <v>46</v>
      </c>
      <c r="L874" s="22" t="s">
        <v>29</v>
      </c>
      <c r="M874" s="22" t="s">
        <v>20</v>
      </c>
      <c r="N874" s="22" t="s">
        <v>78</v>
      </c>
      <c r="O874" s="22" t="s">
        <v>21</v>
      </c>
    </row>
    <row r="875" spans="2:15" ht="21" customHeight="1" x14ac:dyDescent="0.25">
      <c r="B875" s="14" t="s">
        <v>14</v>
      </c>
      <c r="C875" s="15">
        <v>27</v>
      </c>
      <c r="D875" s="16" t="s">
        <v>27</v>
      </c>
      <c r="E875" s="14" t="s">
        <v>32</v>
      </c>
      <c r="F875" s="14" t="s">
        <v>23</v>
      </c>
      <c r="G875" s="17">
        <v>2</v>
      </c>
      <c r="H875" s="1">
        <v>38000000</v>
      </c>
      <c r="I875" s="14">
        <v>3</v>
      </c>
      <c r="J875" s="18">
        <v>4.3749999999999995E-3</v>
      </c>
      <c r="K875" s="14" t="s">
        <v>46</v>
      </c>
      <c r="L875" s="14" t="s">
        <v>56</v>
      </c>
      <c r="M875" s="14" t="s">
        <v>33</v>
      </c>
      <c r="N875" s="14" t="s">
        <v>76</v>
      </c>
      <c r="O875" s="14" t="s">
        <v>31</v>
      </c>
    </row>
    <row r="876" spans="2:15" ht="21" customHeight="1" x14ac:dyDescent="0.25">
      <c r="B876" s="22" t="s">
        <v>14</v>
      </c>
      <c r="C876" s="23">
        <v>12</v>
      </c>
      <c r="D876" s="24" t="s">
        <v>27</v>
      </c>
      <c r="E876" s="22" t="s">
        <v>16</v>
      </c>
      <c r="F876" s="22" t="s">
        <v>23</v>
      </c>
      <c r="G876" s="25">
        <v>1</v>
      </c>
      <c r="H876" s="26">
        <v>7000000</v>
      </c>
      <c r="I876" s="22">
        <v>1</v>
      </c>
      <c r="J876" s="27">
        <v>4.3749999999999995E-3</v>
      </c>
      <c r="K876" s="22" t="s">
        <v>18</v>
      </c>
      <c r="L876" s="22" t="s">
        <v>56</v>
      </c>
      <c r="M876" s="22" t="s">
        <v>51</v>
      </c>
      <c r="N876" s="22" t="s">
        <v>76</v>
      </c>
      <c r="O876" s="22" t="s">
        <v>75</v>
      </c>
    </row>
    <row r="877" spans="2:15" ht="21" customHeight="1" x14ac:dyDescent="0.25">
      <c r="B877" s="14" t="s">
        <v>14</v>
      </c>
      <c r="C877" s="15">
        <v>11</v>
      </c>
      <c r="D877" s="16" t="s">
        <v>37</v>
      </c>
      <c r="E877" s="14" t="s">
        <v>16</v>
      </c>
      <c r="F877" s="14" t="s">
        <v>23</v>
      </c>
      <c r="G877" s="17">
        <v>2</v>
      </c>
      <c r="H877" s="1">
        <v>12000000</v>
      </c>
      <c r="I877" s="14">
        <v>3</v>
      </c>
      <c r="J877" s="18">
        <v>4.3749999999999995E-3</v>
      </c>
      <c r="K877" s="14" t="s">
        <v>18</v>
      </c>
      <c r="L877" s="14" t="s">
        <v>50</v>
      </c>
      <c r="M877" s="14" t="s">
        <v>33</v>
      </c>
      <c r="N877" s="14" t="s">
        <v>66</v>
      </c>
      <c r="O877" s="14" t="s">
        <v>36</v>
      </c>
    </row>
    <row r="878" spans="2:15" ht="21" customHeight="1" x14ac:dyDescent="0.25">
      <c r="B878" s="22" t="s">
        <v>14</v>
      </c>
      <c r="C878" s="23">
        <v>29</v>
      </c>
      <c r="D878" s="24" t="s">
        <v>37</v>
      </c>
      <c r="E878" s="22" t="s">
        <v>16</v>
      </c>
      <c r="F878" s="22" t="s">
        <v>42</v>
      </c>
      <c r="G878" s="25">
        <v>3</v>
      </c>
      <c r="H878" s="26">
        <v>12000000</v>
      </c>
      <c r="I878" s="22">
        <v>5</v>
      </c>
      <c r="J878" s="27">
        <v>4.3749999999999995E-3</v>
      </c>
      <c r="K878" s="22" t="s">
        <v>18</v>
      </c>
      <c r="L878" s="22" t="s">
        <v>64</v>
      </c>
      <c r="M878" s="22" t="s">
        <v>33</v>
      </c>
      <c r="N878" s="22" t="s">
        <v>66</v>
      </c>
      <c r="O878" s="22" t="s">
        <v>36</v>
      </c>
    </row>
    <row r="879" spans="2:15" ht="21" customHeight="1" x14ac:dyDescent="0.25">
      <c r="B879" s="14" t="s">
        <v>14</v>
      </c>
      <c r="C879" s="15">
        <v>31</v>
      </c>
      <c r="D879" s="16" t="s">
        <v>37</v>
      </c>
      <c r="E879" s="14" t="s">
        <v>38</v>
      </c>
      <c r="F879" s="14" t="s">
        <v>42</v>
      </c>
      <c r="G879" s="17">
        <v>3</v>
      </c>
      <c r="H879" s="1">
        <v>15000000</v>
      </c>
      <c r="I879" s="14">
        <v>1</v>
      </c>
      <c r="J879" s="18">
        <v>4.3749999999999995E-3</v>
      </c>
      <c r="K879" s="14" t="s">
        <v>18</v>
      </c>
      <c r="L879" s="14" t="s">
        <v>35</v>
      </c>
      <c r="M879" s="14" t="s">
        <v>51</v>
      </c>
      <c r="N879" s="14" t="s">
        <v>76</v>
      </c>
      <c r="O879" s="14" t="s">
        <v>31</v>
      </c>
    </row>
    <row r="880" spans="2:15" ht="21" customHeight="1" x14ac:dyDescent="0.25">
      <c r="B880" s="22" t="s">
        <v>14</v>
      </c>
      <c r="C880" s="23">
        <v>22</v>
      </c>
      <c r="D880" s="24" t="s">
        <v>44</v>
      </c>
      <c r="E880" s="22" t="s">
        <v>32</v>
      </c>
      <c r="F880" s="22" t="s">
        <v>23</v>
      </c>
      <c r="G880" s="25">
        <v>2</v>
      </c>
      <c r="H880" s="26">
        <v>12000000</v>
      </c>
      <c r="I880" s="22">
        <v>6</v>
      </c>
      <c r="J880" s="27">
        <v>4.3749999999999995E-3</v>
      </c>
      <c r="K880" s="22" t="s">
        <v>18</v>
      </c>
      <c r="L880" s="22" t="s">
        <v>19</v>
      </c>
      <c r="M880" s="22" t="s">
        <v>33</v>
      </c>
      <c r="N880" s="22" t="s">
        <v>77</v>
      </c>
      <c r="O880" s="22" t="s">
        <v>65</v>
      </c>
    </row>
    <row r="881" spans="2:15" ht="21" customHeight="1" x14ac:dyDescent="0.25">
      <c r="B881" s="14" t="s">
        <v>14</v>
      </c>
      <c r="C881" s="15">
        <v>1</v>
      </c>
      <c r="D881" s="16" t="s">
        <v>44</v>
      </c>
      <c r="E881" s="14" t="s">
        <v>49</v>
      </c>
      <c r="F881" s="14" t="s">
        <v>42</v>
      </c>
      <c r="G881" s="17">
        <v>3</v>
      </c>
      <c r="H881" s="1">
        <v>15000000</v>
      </c>
      <c r="I881" s="14">
        <v>3</v>
      </c>
      <c r="J881" s="18">
        <v>4.3749999999999995E-3</v>
      </c>
      <c r="K881" s="14" t="s">
        <v>18</v>
      </c>
      <c r="L881" s="14" t="s">
        <v>29</v>
      </c>
      <c r="M881" s="14" t="s">
        <v>43</v>
      </c>
      <c r="N881" s="14" t="s">
        <v>76</v>
      </c>
      <c r="O881" s="14" t="s">
        <v>52</v>
      </c>
    </row>
    <row r="882" spans="2:15" ht="21" customHeight="1" x14ac:dyDescent="0.25">
      <c r="B882" s="22" t="s">
        <v>14</v>
      </c>
      <c r="C882" s="23">
        <v>25</v>
      </c>
      <c r="D882" s="24" t="s">
        <v>69</v>
      </c>
      <c r="E882" s="22" t="s">
        <v>32</v>
      </c>
      <c r="F882" s="22" t="s">
        <v>23</v>
      </c>
      <c r="G882" s="25">
        <v>4</v>
      </c>
      <c r="H882" s="26">
        <v>20000000</v>
      </c>
      <c r="I882" s="22">
        <v>4</v>
      </c>
      <c r="J882" s="27">
        <v>4.3749999999999995E-3</v>
      </c>
      <c r="K882" s="22" t="s">
        <v>61</v>
      </c>
      <c r="L882" s="22" t="s">
        <v>56</v>
      </c>
      <c r="M882" s="22" t="s">
        <v>30</v>
      </c>
      <c r="N882" s="22" t="s">
        <v>78</v>
      </c>
      <c r="O882" s="22" t="s">
        <v>53</v>
      </c>
    </row>
    <row r="883" spans="2:15" ht="21" customHeight="1" x14ac:dyDescent="0.25">
      <c r="B883" s="14" t="s">
        <v>14</v>
      </c>
      <c r="C883" s="15">
        <v>1</v>
      </c>
      <c r="D883" s="16" t="s">
        <v>59</v>
      </c>
      <c r="E883" s="14" t="s">
        <v>16</v>
      </c>
      <c r="F883" s="14" t="s">
        <v>42</v>
      </c>
      <c r="G883" s="17">
        <v>5</v>
      </c>
      <c r="H883" s="1">
        <v>25000000</v>
      </c>
      <c r="I883" s="14">
        <v>1</v>
      </c>
      <c r="J883" s="18">
        <v>4.3749999999999995E-3</v>
      </c>
      <c r="K883" s="14" t="s">
        <v>18</v>
      </c>
      <c r="L883" s="14" t="s">
        <v>19</v>
      </c>
      <c r="M883" s="14" t="s">
        <v>51</v>
      </c>
      <c r="N883" s="14" t="s">
        <v>78</v>
      </c>
      <c r="O883" s="14" t="s">
        <v>62</v>
      </c>
    </row>
    <row r="884" spans="2:15" ht="21" customHeight="1" x14ac:dyDescent="0.25">
      <c r="B884" s="22" t="s">
        <v>14</v>
      </c>
      <c r="C884" s="23">
        <v>7</v>
      </c>
      <c r="D884" s="24" t="s">
        <v>72</v>
      </c>
      <c r="E884" s="22" t="s">
        <v>38</v>
      </c>
      <c r="F884" s="22" t="s">
        <v>42</v>
      </c>
      <c r="G884" s="25">
        <v>1</v>
      </c>
      <c r="H884" s="26">
        <v>19000000</v>
      </c>
      <c r="I884" s="22">
        <v>6</v>
      </c>
      <c r="J884" s="27">
        <v>4.3749999999999995E-3</v>
      </c>
      <c r="K884" s="22" t="s">
        <v>46</v>
      </c>
      <c r="L884" s="22" t="s">
        <v>29</v>
      </c>
      <c r="M884" s="22" t="s">
        <v>20</v>
      </c>
      <c r="N884" s="22" t="s">
        <v>78</v>
      </c>
      <c r="O884" s="22" t="s">
        <v>21</v>
      </c>
    </row>
    <row r="885" spans="2:15" ht="21" customHeight="1" x14ac:dyDescent="0.25">
      <c r="B885" s="14" t="s">
        <v>70</v>
      </c>
      <c r="C885" s="15">
        <v>7</v>
      </c>
      <c r="D885" s="16" t="s">
        <v>37</v>
      </c>
      <c r="E885" s="14" t="s">
        <v>32</v>
      </c>
      <c r="F885" s="14" t="s">
        <v>23</v>
      </c>
      <c r="G885" s="17">
        <v>0</v>
      </c>
      <c r="H885" s="1">
        <v>0</v>
      </c>
      <c r="I885" s="14">
        <v>1</v>
      </c>
      <c r="J885" s="18">
        <v>4.3749999999999995E-3</v>
      </c>
      <c r="K885" s="14"/>
      <c r="L885" s="14"/>
      <c r="M885" s="14" t="s">
        <v>30</v>
      </c>
      <c r="N885" s="14" t="s">
        <v>78</v>
      </c>
      <c r="O885" s="14" t="s">
        <v>63</v>
      </c>
    </row>
    <row r="886" spans="2:15" ht="21" customHeight="1" x14ac:dyDescent="0.25">
      <c r="B886" s="22" t="s">
        <v>70</v>
      </c>
      <c r="C886" s="23">
        <v>16</v>
      </c>
      <c r="D886" s="24" t="s">
        <v>44</v>
      </c>
      <c r="E886" s="22" t="s">
        <v>16</v>
      </c>
      <c r="F886" s="22" t="s">
        <v>17</v>
      </c>
      <c r="G886" s="25">
        <v>0</v>
      </c>
      <c r="H886" s="26">
        <v>0</v>
      </c>
      <c r="I886" s="22">
        <v>1</v>
      </c>
      <c r="J886" s="27">
        <v>4.3749999999999995E-3</v>
      </c>
      <c r="K886" s="22"/>
      <c r="L886" s="22"/>
      <c r="M886" s="22" t="s">
        <v>48</v>
      </c>
      <c r="N886" s="22" t="s">
        <v>77</v>
      </c>
      <c r="O886" s="22" t="s">
        <v>54</v>
      </c>
    </row>
    <row r="887" spans="2:15" ht="21" customHeight="1" x14ac:dyDescent="0.25">
      <c r="B887" s="14" t="s">
        <v>70</v>
      </c>
      <c r="C887" s="15">
        <v>11</v>
      </c>
      <c r="D887" s="16" t="s">
        <v>69</v>
      </c>
      <c r="E887" s="14" t="s">
        <v>32</v>
      </c>
      <c r="F887" s="14" t="s">
        <v>23</v>
      </c>
      <c r="G887" s="17">
        <v>0</v>
      </c>
      <c r="H887" s="1">
        <v>0</v>
      </c>
      <c r="I887" s="14">
        <v>2</v>
      </c>
      <c r="J887" s="18">
        <v>4.3749999999999995E-3</v>
      </c>
      <c r="K887" s="14"/>
      <c r="L887" s="14"/>
      <c r="M887" s="14" t="s">
        <v>40</v>
      </c>
      <c r="N887" s="14" t="s">
        <v>76</v>
      </c>
      <c r="O887" s="14" t="s">
        <v>26</v>
      </c>
    </row>
    <row r="888" spans="2:15" ht="21" customHeight="1" x14ac:dyDescent="0.25">
      <c r="B888" s="22" t="s">
        <v>14</v>
      </c>
      <c r="C888" s="23">
        <v>17</v>
      </c>
      <c r="D888" s="24" t="s">
        <v>57</v>
      </c>
      <c r="E888" s="22" t="s">
        <v>38</v>
      </c>
      <c r="F888" s="22" t="s">
        <v>42</v>
      </c>
      <c r="G888" s="25">
        <v>4</v>
      </c>
      <c r="H888" s="26">
        <v>15000000</v>
      </c>
      <c r="I888" s="22">
        <v>2</v>
      </c>
      <c r="J888" s="27">
        <v>4.3981481481481484E-3</v>
      </c>
      <c r="K888" s="22" t="s">
        <v>18</v>
      </c>
      <c r="L888" s="22" t="s">
        <v>64</v>
      </c>
      <c r="M888" s="22" t="s">
        <v>30</v>
      </c>
      <c r="N888" s="22" t="s">
        <v>77</v>
      </c>
      <c r="O888" s="22" t="s">
        <v>65</v>
      </c>
    </row>
    <row r="889" spans="2:15" ht="21" customHeight="1" x14ac:dyDescent="0.25">
      <c r="B889" s="14" t="s">
        <v>14</v>
      </c>
      <c r="C889" s="15">
        <v>27</v>
      </c>
      <c r="D889" s="16" t="s">
        <v>37</v>
      </c>
      <c r="E889" s="14" t="s">
        <v>32</v>
      </c>
      <c r="F889" s="14" t="s">
        <v>42</v>
      </c>
      <c r="G889" s="17">
        <v>1</v>
      </c>
      <c r="H889" s="1">
        <v>19000000</v>
      </c>
      <c r="I889" s="14">
        <v>2</v>
      </c>
      <c r="J889" s="18">
        <v>4.3981481481481484E-3</v>
      </c>
      <c r="K889" s="14" t="s">
        <v>46</v>
      </c>
      <c r="L889" s="14" t="s">
        <v>19</v>
      </c>
      <c r="M889" s="14" t="s">
        <v>33</v>
      </c>
      <c r="N889" s="14" t="s">
        <v>76</v>
      </c>
      <c r="O889" s="14" t="s">
        <v>26</v>
      </c>
    </row>
    <row r="890" spans="2:15" ht="21" customHeight="1" x14ac:dyDescent="0.25">
      <c r="B890" s="22" t="s">
        <v>14</v>
      </c>
      <c r="C890" s="23">
        <v>22</v>
      </c>
      <c r="D890" s="24" t="s">
        <v>37</v>
      </c>
      <c r="E890" s="22" t="s">
        <v>16</v>
      </c>
      <c r="F890" s="22" t="s">
        <v>23</v>
      </c>
      <c r="G890" s="25">
        <v>2</v>
      </c>
      <c r="H890" s="26">
        <v>38000000</v>
      </c>
      <c r="I890" s="22">
        <v>1</v>
      </c>
      <c r="J890" s="27">
        <v>4.3981481481481484E-3</v>
      </c>
      <c r="K890" s="22" t="s">
        <v>46</v>
      </c>
      <c r="L890" s="22" t="s">
        <v>56</v>
      </c>
      <c r="M890" s="22" t="s">
        <v>51</v>
      </c>
      <c r="N890" s="22" t="s">
        <v>66</v>
      </c>
      <c r="O890" s="22" t="s">
        <v>67</v>
      </c>
    </row>
    <row r="891" spans="2:15" ht="21" customHeight="1" x14ac:dyDescent="0.25">
      <c r="B891" s="14" t="s">
        <v>14</v>
      </c>
      <c r="C891" s="15">
        <v>31</v>
      </c>
      <c r="D891" s="16" t="s">
        <v>37</v>
      </c>
      <c r="E891" s="14" t="s">
        <v>32</v>
      </c>
      <c r="F891" s="14" t="s">
        <v>23</v>
      </c>
      <c r="G891" s="17">
        <v>4</v>
      </c>
      <c r="H891" s="1">
        <v>20000000</v>
      </c>
      <c r="I891" s="14">
        <v>1</v>
      </c>
      <c r="J891" s="18">
        <v>4.3981481481481484E-3</v>
      </c>
      <c r="K891" s="14" t="s">
        <v>61</v>
      </c>
      <c r="L891" s="14" t="s">
        <v>50</v>
      </c>
      <c r="M891" s="14" t="s">
        <v>43</v>
      </c>
      <c r="N891" s="14" t="s">
        <v>78</v>
      </c>
      <c r="O891" s="14" t="s">
        <v>62</v>
      </c>
    </row>
    <row r="892" spans="2:15" ht="21" customHeight="1" x14ac:dyDescent="0.25">
      <c r="B892" s="22" t="s">
        <v>14</v>
      </c>
      <c r="C892" s="23">
        <v>10</v>
      </c>
      <c r="D892" s="24" t="s">
        <v>37</v>
      </c>
      <c r="E892" s="22" t="s">
        <v>16</v>
      </c>
      <c r="F892" s="22" t="s">
        <v>23</v>
      </c>
      <c r="G892" s="25">
        <v>5</v>
      </c>
      <c r="H892" s="26">
        <v>25000000</v>
      </c>
      <c r="I892" s="22">
        <v>3</v>
      </c>
      <c r="J892" s="27">
        <v>4.3981481481481484E-3</v>
      </c>
      <c r="K892" s="22" t="s">
        <v>18</v>
      </c>
      <c r="L892" s="22" t="s">
        <v>29</v>
      </c>
      <c r="M892" s="22" t="s">
        <v>30</v>
      </c>
      <c r="N892" s="22" t="s">
        <v>76</v>
      </c>
      <c r="O892" s="22" t="s">
        <v>26</v>
      </c>
    </row>
    <row r="893" spans="2:15" ht="21" customHeight="1" x14ac:dyDescent="0.25">
      <c r="B893" s="14" t="s">
        <v>14</v>
      </c>
      <c r="C893" s="15">
        <v>29</v>
      </c>
      <c r="D893" s="16" t="s">
        <v>37</v>
      </c>
      <c r="E893" s="14" t="s">
        <v>16</v>
      </c>
      <c r="F893" s="14" t="s">
        <v>23</v>
      </c>
      <c r="G893" s="17">
        <v>2</v>
      </c>
      <c r="H893" s="1">
        <v>10000000</v>
      </c>
      <c r="I893" s="14">
        <v>1</v>
      </c>
      <c r="J893" s="18">
        <v>4.3981481481481484E-3</v>
      </c>
      <c r="K893" s="14" t="s">
        <v>18</v>
      </c>
      <c r="L893" s="14" t="s">
        <v>29</v>
      </c>
      <c r="M893" s="14" t="s">
        <v>51</v>
      </c>
      <c r="N893" s="14" t="s">
        <v>76</v>
      </c>
      <c r="O893" s="14" t="s">
        <v>26</v>
      </c>
    </row>
    <row r="894" spans="2:15" ht="21" customHeight="1" x14ac:dyDescent="0.25">
      <c r="B894" s="22" t="s">
        <v>14</v>
      </c>
      <c r="C894" s="23">
        <v>22</v>
      </c>
      <c r="D894" s="24" t="s">
        <v>44</v>
      </c>
      <c r="E894" s="22" t="s">
        <v>32</v>
      </c>
      <c r="F894" s="22" t="s">
        <v>23</v>
      </c>
      <c r="G894" s="25">
        <v>3</v>
      </c>
      <c r="H894" s="26">
        <v>15000000</v>
      </c>
      <c r="I894" s="22">
        <v>5</v>
      </c>
      <c r="J894" s="27">
        <v>4.3981481481481484E-3</v>
      </c>
      <c r="K894" s="22" t="s">
        <v>18</v>
      </c>
      <c r="L894" s="22" t="s">
        <v>19</v>
      </c>
      <c r="M894" s="22" t="s">
        <v>48</v>
      </c>
      <c r="N894" s="22" t="s">
        <v>78</v>
      </c>
      <c r="O894" s="22" t="s">
        <v>21</v>
      </c>
    </row>
    <row r="895" spans="2:15" ht="21" customHeight="1" x14ac:dyDescent="0.25">
      <c r="B895" s="14" t="s">
        <v>14</v>
      </c>
      <c r="C895" s="15">
        <v>17</v>
      </c>
      <c r="D895" s="16" t="s">
        <v>69</v>
      </c>
      <c r="E895" s="14" t="s">
        <v>73</v>
      </c>
      <c r="F895" s="14" t="s">
        <v>45</v>
      </c>
      <c r="G895" s="17">
        <v>3</v>
      </c>
      <c r="H895" s="1">
        <v>12000000</v>
      </c>
      <c r="I895" s="14">
        <v>1</v>
      </c>
      <c r="J895" s="18">
        <v>4.3981481481481484E-3</v>
      </c>
      <c r="K895" s="14" t="s">
        <v>18</v>
      </c>
      <c r="L895" s="14" t="s">
        <v>56</v>
      </c>
      <c r="M895" s="14" t="s">
        <v>48</v>
      </c>
      <c r="N895" s="14" t="s">
        <v>78</v>
      </c>
      <c r="O895" s="14" t="s">
        <v>63</v>
      </c>
    </row>
    <row r="896" spans="2:15" ht="21" customHeight="1" x14ac:dyDescent="0.25">
      <c r="B896" s="22" t="s">
        <v>14</v>
      </c>
      <c r="C896" s="23">
        <v>17</v>
      </c>
      <c r="D896" s="24" t="s">
        <v>57</v>
      </c>
      <c r="E896" s="22" t="s">
        <v>38</v>
      </c>
      <c r="F896" s="22" t="s">
        <v>42</v>
      </c>
      <c r="G896" s="25">
        <v>4</v>
      </c>
      <c r="H896" s="26">
        <v>15000000</v>
      </c>
      <c r="I896" s="22">
        <v>2</v>
      </c>
      <c r="J896" s="27">
        <v>4.3981481481481484E-3</v>
      </c>
      <c r="K896" s="22" t="s">
        <v>18</v>
      </c>
      <c r="L896" s="22" t="s">
        <v>64</v>
      </c>
      <c r="M896" s="22" t="s">
        <v>30</v>
      </c>
      <c r="N896" s="22" t="s">
        <v>77</v>
      </c>
      <c r="O896" s="22" t="s">
        <v>65</v>
      </c>
    </row>
    <row r="897" spans="2:15" ht="21" customHeight="1" x14ac:dyDescent="0.25">
      <c r="B897" s="14" t="s">
        <v>70</v>
      </c>
      <c r="C897" s="15">
        <v>13</v>
      </c>
      <c r="D897" s="16" t="s">
        <v>27</v>
      </c>
      <c r="E897" s="14" t="s">
        <v>32</v>
      </c>
      <c r="F897" s="14" t="s">
        <v>23</v>
      </c>
      <c r="G897" s="17">
        <v>0</v>
      </c>
      <c r="H897" s="1">
        <v>0</v>
      </c>
      <c r="I897" s="14">
        <v>1</v>
      </c>
      <c r="J897" s="18">
        <v>4.3981481481481484E-3</v>
      </c>
      <c r="K897" s="14"/>
      <c r="L897" s="14"/>
      <c r="M897" s="14" t="s">
        <v>20</v>
      </c>
      <c r="N897" s="14" t="s">
        <v>66</v>
      </c>
      <c r="O897" s="14" t="s">
        <v>36</v>
      </c>
    </row>
    <row r="898" spans="2:15" ht="21" customHeight="1" x14ac:dyDescent="0.25">
      <c r="B898" s="22" t="s">
        <v>70</v>
      </c>
      <c r="C898" s="23">
        <v>5</v>
      </c>
      <c r="D898" s="24" t="s">
        <v>37</v>
      </c>
      <c r="E898" s="22" t="s">
        <v>49</v>
      </c>
      <c r="F898" s="22" t="s">
        <v>42</v>
      </c>
      <c r="G898" s="25">
        <v>0</v>
      </c>
      <c r="H898" s="26">
        <v>0</v>
      </c>
      <c r="I898" s="22">
        <v>5</v>
      </c>
      <c r="J898" s="27">
        <v>4.3981481481481484E-3</v>
      </c>
      <c r="K898" s="22"/>
      <c r="L898" s="22"/>
      <c r="M898" s="22" t="s">
        <v>40</v>
      </c>
      <c r="N898" s="22" t="s">
        <v>76</v>
      </c>
      <c r="O898" s="22" t="s">
        <v>26</v>
      </c>
    </row>
    <row r="899" spans="2:15" ht="21" customHeight="1" x14ac:dyDescent="0.25">
      <c r="B899" s="14" t="s">
        <v>70</v>
      </c>
      <c r="C899" s="15">
        <v>19</v>
      </c>
      <c r="D899" s="16" t="s">
        <v>44</v>
      </c>
      <c r="E899" s="14" t="s">
        <v>32</v>
      </c>
      <c r="F899" s="14" t="s">
        <v>17</v>
      </c>
      <c r="G899" s="17">
        <v>0</v>
      </c>
      <c r="H899" s="1">
        <v>0</v>
      </c>
      <c r="I899" s="14">
        <v>2</v>
      </c>
      <c r="J899" s="18">
        <v>4.3981481481481484E-3</v>
      </c>
      <c r="K899" s="14"/>
      <c r="L899" s="14"/>
      <c r="M899" s="14" t="s">
        <v>30</v>
      </c>
      <c r="N899" s="14" t="s">
        <v>76</v>
      </c>
      <c r="O899" s="14" t="s">
        <v>26</v>
      </c>
    </row>
    <row r="900" spans="2:15" ht="21" customHeight="1" x14ac:dyDescent="0.25">
      <c r="B900" s="22" t="s">
        <v>70</v>
      </c>
      <c r="C900" s="23">
        <v>28</v>
      </c>
      <c r="D900" s="24" t="s">
        <v>44</v>
      </c>
      <c r="E900" s="22" t="s">
        <v>32</v>
      </c>
      <c r="F900" s="22" t="s">
        <v>23</v>
      </c>
      <c r="G900" s="25">
        <v>0</v>
      </c>
      <c r="H900" s="26">
        <v>0</v>
      </c>
      <c r="I900" s="22">
        <v>4</v>
      </c>
      <c r="J900" s="27">
        <v>4.3981481481481484E-3</v>
      </c>
      <c r="K900" s="22"/>
      <c r="L900" s="22"/>
      <c r="M900" s="22" t="s">
        <v>43</v>
      </c>
      <c r="N900" s="22" t="s">
        <v>66</v>
      </c>
      <c r="O900" s="22" t="s">
        <v>36</v>
      </c>
    </row>
    <row r="901" spans="2:15" ht="21" customHeight="1" x14ac:dyDescent="0.25">
      <c r="B901" s="14" t="s">
        <v>70</v>
      </c>
      <c r="C901" s="15">
        <v>10</v>
      </c>
      <c r="D901" s="16" t="s">
        <v>69</v>
      </c>
      <c r="E901" s="14" t="s">
        <v>49</v>
      </c>
      <c r="F901" s="14" t="s">
        <v>42</v>
      </c>
      <c r="G901" s="17">
        <v>0</v>
      </c>
      <c r="H901" s="1">
        <v>0</v>
      </c>
      <c r="I901" s="14">
        <v>5</v>
      </c>
      <c r="J901" s="18">
        <v>4.3981481481481484E-3</v>
      </c>
      <c r="K901" s="14"/>
      <c r="L901" s="14"/>
      <c r="M901" s="14" t="s">
        <v>48</v>
      </c>
      <c r="N901" s="14" t="s">
        <v>78</v>
      </c>
      <c r="O901" s="14" t="s">
        <v>62</v>
      </c>
    </row>
    <row r="902" spans="2:15" ht="21" customHeight="1" x14ac:dyDescent="0.25">
      <c r="B902" s="22" t="s">
        <v>14</v>
      </c>
      <c r="C902" s="23">
        <v>1</v>
      </c>
      <c r="D902" s="24" t="s">
        <v>15</v>
      </c>
      <c r="E902" s="22" t="s">
        <v>38</v>
      </c>
      <c r="F902" s="22" t="s">
        <v>68</v>
      </c>
      <c r="G902" s="25">
        <v>2</v>
      </c>
      <c r="H902" s="26">
        <v>12000000</v>
      </c>
      <c r="I902" s="22">
        <v>1</v>
      </c>
      <c r="J902" s="27">
        <v>4.5138888888888893E-3</v>
      </c>
      <c r="K902" s="22" t="s">
        <v>18</v>
      </c>
      <c r="L902" s="22" t="s">
        <v>47</v>
      </c>
      <c r="M902" s="22" t="s">
        <v>25</v>
      </c>
      <c r="N902" s="22" t="s">
        <v>66</v>
      </c>
      <c r="O902" s="22" t="s">
        <v>36</v>
      </c>
    </row>
    <row r="903" spans="2:15" ht="21" customHeight="1" x14ac:dyDescent="0.25">
      <c r="B903" s="14" t="s">
        <v>14</v>
      </c>
      <c r="C903" s="15">
        <v>1</v>
      </c>
      <c r="D903" s="16" t="s">
        <v>15</v>
      </c>
      <c r="E903" s="14" t="s">
        <v>28</v>
      </c>
      <c r="F903" s="14" t="s">
        <v>23</v>
      </c>
      <c r="G903" s="17">
        <v>2</v>
      </c>
      <c r="H903" s="1">
        <v>12000000</v>
      </c>
      <c r="I903" s="14">
        <v>1</v>
      </c>
      <c r="J903" s="18">
        <v>4.5138888888888893E-3</v>
      </c>
      <c r="K903" s="14" t="s">
        <v>18</v>
      </c>
      <c r="L903" s="14" t="s">
        <v>39</v>
      </c>
      <c r="M903" s="14" t="s">
        <v>48</v>
      </c>
      <c r="N903" s="14" t="s">
        <v>76</v>
      </c>
      <c r="O903" s="14" t="s">
        <v>26</v>
      </c>
    </row>
    <row r="904" spans="2:15" ht="21" customHeight="1" x14ac:dyDescent="0.25">
      <c r="B904" s="22" t="s">
        <v>14</v>
      </c>
      <c r="C904" s="23">
        <v>1</v>
      </c>
      <c r="D904" s="24" t="s">
        <v>15</v>
      </c>
      <c r="E904" s="22" t="s">
        <v>32</v>
      </c>
      <c r="F904" s="22" t="s">
        <v>42</v>
      </c>
      <c r="G904" s="25">
        <v>5</v>
      </c>
      <c r="H904" s="26">
        <v>25000000</v>
      </c>
      <c r="I904" s="22">
        <v>2</v>
      </c>
      <c r="J904" s="27">
        <v>4.5138888888888893E-3</v>
      </c>
      <c r="K904" s="22" t="s">
        <v>18</v>
      </c>
      <c r="L904" s="22" t="s">
        <v>47</v>
      </c>
      <c r="M904" s="22" t="s">
        <v>48</v>
      </c>
      <c r="N904" s="22" t="s">
        <v>78</v>
      </c>
      <c r="O904" s="22" t="s">
        <v>53</v>
      </c>
    </row>
    <row r="905" spans="2:15" ht="21" customHeight="1" x14ac:dyDescent="0.25">
      <c r="B905" s="14" t="s">
        <v>14</v>
      </c>
      <c r="C905" s="15">
        <v>12</v>
      </c>
      <c r="D905" s="16" t="s">
        <v>60</v>
      </c>
      <c r="E905" s="14" t="s">
        <v>73</v>
      </c>
      <c r="F905" s="14" t="s">
        <v>42</v>
      </c>
      <c r="G905" s="17">
        <v>4</v>
      </c>
      <c r="H905" s="1">
        <v>11000000</v>
      </c>
      <c r="I905" s="14">
        <v>1</v>
      </c>
      <c r="J905" s="18">
        <v>4.5138888888888893E-3</v>
      </c>
      <c r="K905" s="14" t="s">
        <v>61</v>
      </c>
      <c r="L905" s="14" t="s">
        <v>24</v>
      </c>
      <c r="M905" s="14" t="s">
        <v>30</v>
      </c>
      <c r="N905" s="14" t="s">
        <v>76</v>
      </c>
      <c r="O905" s="14" t="s">
        <v>26</v>
      </c>
    </row>
    <row r="906" spans="2:15" ht="21" customHeight="1" x14ac:dyDescent="0.25">
      <c r="B906" s="22" t="s">
        <v>14</v>
      </c>
      <c r="C906" s="23">
        <v>27</v>
      </c>
      <c r="D906" s="24" t="s">
        <v>22</v>
      </c>
      <c r="E906" s="22" t="s">
        <v>38</v>
      </c>
      <c r="F906" s="22" t="s">
        <v>23</v>
      </c>
      <c r="G906" s="25">
        <v>3</v>
      </c>
      <c r="H906" s="26">
        <v>15000000</v>
      </c>
      <c r="I906" s="22">
        <v>4</v>
      </c>
      <c r="J906" s="27">
        <v>4.5138888888888893E-3</v>
      </c>
      <c r="K906" s="22" t="s">
        <v>18</v>
      </c>
      <c r="L906" s="22" t="s">
        <v>39</v>
      </c>
      <c r="M906" s="22" t="s">
        <v>43</v>
      </c>
      <c r="N906" s="22" t="s">
        <v>78</v>
      </c>
      <c r="O906" s="22" t="s">
        <v>63</v>
      </c>
    </row>
    <row r="907" spans="2:15" ht="21" customHeight="1" x14ac:dyDescent="0.25">
      <c r="B907" s="14" t="s">
        <v>14</v>
      </c>
      <c r="C907" s="15">
        <v>16</v>
      </c>
      <c r="D907" s="16" t="s">
        <v>22</v>
      </c>
      <c r="E907" s="14" t="s">
        <v>73</v>
      </c>
      <c r="F907" s="14" t="s">
        <v>23</v>
      </c>
      <c r="G907" s="17">
        <v>5</v>
      </c>
      <c r="H907" s="1">
        <v>20000000</v>
      </c>
      <c r="I907" s="14">
        <v>3</v>
      </c>
      <c r="J907" s="18">
        <v>4.5138888888888893E-3</v>
      </c>
      <c r="K907" s="14" t="s">
        <v>18</v>
      </c>
      <c r="L907" s="14" t="s">
        <v>50</v>
      </c>
      <c r="M907" s="14" t="s">
        <v>51</v>
      </c>
      <c r="N907" s="14" t="s">
        <v>78</v>
      </c>
      <c r="O907" s="14" t="s">
        <v>41</v>
      </c>
    </row>
    <row r="908" spans="2:15" ht="21" customHeight="1" x14ac:dyDescent="0.25">
      <c r="B908" s="22" t="s">
        <v>14</v>
      </c>
      <c r="C908" s="23">
        <v>24</v>
      </c>
      <c r="D908" s="24" t="s">
        <v>27</v>
      </c>
      <c r="E908" s="22" t="s">
        <v>16</v>
      </c>
      <c r="F908" s="22" t="s">
        <v>17</v>
      </c>
      <c r="G908" s="25">
        <v>3</v>
      </c>
      <c r="H908" s="26">
        <v>15000000</v>
      </c>
      <c r="I908" s="22">
        <v>5</v>
      </c>
      <c r="J908" s="27">
        <v>4.5138888888888893E-3</v>
      </c>
      <c r="K908" s="22" t="s">
        <v>18</v>
      </c>
      <c r="L908" s="22" t="s">
        <v>19</v>
      </c>
      <c r="M908" s="22" t="s">
        <v>30</v>
      </c>
      <c r="N908" s="22" t="s">
        <v>76</v>
      </c>
      <c r="O908" s="22" t="s">
        <v>52</v>
      </c>
    </row>
    <row r="909" spans="2:15" ht="21" customHeight="1" x14ac:dyDescent="0.25">
      <c r="B909" s="14" t="s">
        <v>14</v>
      </c>
      <c r="C909" s="15">
        <v>30</v>
      </c>
      <c r="D909" s="16" t="s">
        <v>27</v>
      </c>
      <c r="E909" s="14" t="s">
        <v>49</v>
      </c>
      <c r="F909" s="14" t="s">
        <v>42</v>
      </c>
      <c r="G909" s="17">
        <v>2</v>
      </c>
      <c r="H909" s="1">
        <v>12000000</v>
      </c>
      <c r="I909" s="14">
        <v>4</v>
      </c>
      <c r="J909" s="18">
        <v>4.5138888888888893E-3</v>
      </c>
      <c r="K909" s="14" t="s">
        <v>18</v>
      </c>
      <c r="L909" s="14" t="s">
        <v>29</v>
      </c>
      <c r="M909" s="14" t="s">
        <v>30</v>
      </c>
      <c r="N909" s="14" t="s">
        <v>78</v>
      </c>
      <c r="O909" s="14" t="s">
        <v>41</v>
      </c>
    </row>
    <row r="910" spans="2:15" ht="21" customHeight="1" x14ac:dyDescent="0.25">
      <c r="B910" s="22" t="s">
        <v>14</v>
      </c>
      <c r="C910" s="23">
        <v>11</v>
      </c>
      <c r="D910" s="24" t="s">
        <v>27</v>
      </c>
      <c r="E910" s="22" t="s">
        <v>16</v>
      </c>
      <c r="F910" s="22" t="s">
        <v>23</v>
      </c>
      <c r="G910" s="25">
        <v>5</v>
      </c>
      <c r="H910" s="26">
        <v>21000000</v>
      </c>
      <c r="I910" s="22">
        <v>1</v>
      </c>
      <c r="J910" s="27">
        <v>4.5138888888888893E-3</v>
      </c>
      <c r="K910" s="22" t="s">
        <v>18</v>
      </c>
      <c r="L910" s="22" t="s">
        <v>29</v>
      </c>
      <c r="M910" s="22" t="s">
        <v>51</v>
      </c>
      <c r="N910" s="22" t="s">
        <v>77</v>
      </c>
      <c r="O910" s="22" t="s">
        <v>65</v>
      </c>
    </row>
    <row r="911" spans="2:15" ht="21" customHeight="1" x14ac:dyDescent="0.25">
      <c r="B911" s="14" t="s">
        <v>14</v>
      </c>
      <c r="C911" s="15">
        <v>8</v>
      </c>
      <c r="D911" s="16" t="s">
        <v>37</v>
      </c>
      <c r="E911" s="14" t="s">
        <v>28</v>
      </c>
      <c r="F911" s="14" t="s">
        <v>23</v>
      </c>
      <c r="G911" s="17">
        <v>1</v>
      </c>
      <c r="H911" s="1">
        <v>19000000</v>
      </c>
      <c r="I911" s="14">
        <v>3</v>
      </c>
      <c r="J911" s="18">
        <v>4.5138888888888893E-3</v>
      </c>
      <c r="K911" s="14" t="s">
        <v>46</v>
      </c>
      <c r="L911" s="14" t="s">
        <v>29</v>
      </c>
      <c r="M911" s="14" t="s">
        <v>33</v>
      </c>
      <c r="N911" s="14" t="s">
        <v>76</v>
      </c>
      <c r="O911" s="14" t="s">
        <v>31</v>
      </c>
    </row>
    <row r="912" spans="2:15" ht="21" customHeight="1" x14ac:dyDescent="0.25">
      <c r="B912" s="22" t="s">
        <v>14</v>
      </c>
      <c r="C912" s="23">
        <v>26</v>
      </c>
      <c r="D912" s="24" t="s">
        <v>37</v>
      </c>
      <c r="E912" s="22" t="s">
        <v>16</v>
      </c>
      <c r="F912" s="22" t="s">
        <v>17</v>
      </c>
      <c r="G912" s="25">
        <v>2</v>
      </c>
      <c r="H912" s="26">
        <v>38000000</v>
      </c>
      <c r="I912" s="22">
        <v>4</v>
      </c>
      <c r="J912" s="27">
        <v>4.5138888888888893E-3</v>
      </c>
      <c r="K912" s="22" t="s">
        <v>46</v>
      </c>
      <c r="L912" s="22" t="s">
        <v>19</v>
      </c>
      <c r="M912" s="22" t="s">
        <v>33</v>
      </c>
      <c r="N912" s="22" t="s">
        <v>66</v>
      </c>
      <c r="O912" s="22" t="s">
        <v>67</v>
      </c>
    </row>
    <row r="913" spans="2:15" ht="21" customHeight="1" x14ac:dyDescent="0.25">
      <c r="B913" s="14" t="s">
        <v>14</v>
      </c>
      <c r="C913" s="15">
        <v>10</v>
      </c>
      <c r="D913" s="16" t="s">
        <v>37</v>
      </c>
      <c r="E913" s="14" t="s">
        <v>16</v>
      </c>
      <c r="F913" s="14" t="s">
        <v>23</v>
      </c>
      <c r="G913" s="17">
        <v>4</v>
      </c>
      <c r="H913" s="1">
        <v>11000000</v>
      </c>
      <c r="I913" s="14">
        <v>5</v>
      </c>
      <c r="J913" s="18">
        <v>4.5138888888888893E-3</v>
      </c>
      <c r="K913" s="14" t="s">
        <v>61</v>
      </c>
      <c r="L913" s="14" t="s">
        <v>35</v>
      </c>
      <c r="M913" s="14" t="s">
        <v>43</v>
      </c>
      <c r="N913" s="14" t="s">
        <v>66</v>
      </c>
      <c r="O913" s="14" t="s">
        <v>36</v>
      </c>
    </row>
    <row r="914" spans="2:15" ht="21" customHeight="1" x14ac:dyDescent="0.25">
      <c r="B914" s="22" t="s">
        <v>14</v>
      </c>
      <c r="C914" s="23">
        <v>31</v>
      </c>
      <c r="D914" s="24" t="s">
        <v>37</v>
      </c>
      <c r="E914" s="22" t="s">
        <v>38</v>
      </c>
      <c r="F914" s="22" t="s">
        <v>42</v>
      </c>
      <c r="G914" s="25">
        <v>5</v>
      </c>
      <c r="H914" s="26">
        <v>21000000</v>
      </c>
      <c r="I914" s="22">
        <v>5</v>
      </c>
      <c r="J914" s="27">
        <v>4.5138888888888893E-3</v>
      </c>
      <c r="K914" s="22" t="s">
        <v>18</v>
      </c>
      <c r="L914" s="22" t="s">
        <v>39</v>
      </c>
      <c r="M914" s="22" t="s">
        <v>20</v>
      </c>
      <c r="N914" s="22" t="s">
        <v>76</v>
      </c>
      <c r="O914" s="22" t="s">
        <v>26</v>
      </c>
    </row>
    <row r="915" spans="2:15" ht="21" customHeight="1" x14ac:dyDescent="0.25">
      <c r="B915" s="14" t="s">
        <v>14</v>
      </c>
      <c r="C915" s="15">
        <v>11</v>
      </c>
      <c r="D915" s="16" t="s">
        <v>37</v>
      </c>
      <c r="E915" s="14" t="s">
        <v>32</v>
      </c>
      <c r="F915" s="14" t="s">
        <v>17</v>
      </c>
      <c r="G915" s="17">
        <v>5</v>
      </c>
      <c r="H915" s="1">
        <v>25000000</v>
      </c>
      <c r="I915" s="14">
        <v>2</v>
      </c>
      <c r="J915" s="18">
        <v>4.5138888888888893E-3</v>
      </c>
      <c r="K915" s="14" t="s">
        <v>18</v>
      </c>
      <c r="L915" s="14" t="s">
        <v>39</v>
      </c>
      <c r="M915" s="14" t="s">
        <v>33</v>
      </c>
      <c r="N915" s="14" t="s">
        <v>78</v>
      </c>
      <c r="O915" s="14" t="s">
        <v>53</v>
      </c>
    </row>
    <row r="916" spans="2:15" ht="21" customHeight="1" x14ac:dyDescent="0.25">
      <c r="B916" s="22" t="s">
        <v>14</v>
      </c>
      <c r="C916" s="23">
        <v>5</v>
      </c>
      <c r="D916" s="24" t="s">
        <v>37</v>
      </c>
      <c r="E916" s="22" t="s">
        <v>28</v>
      </c>
      <c r="F916" s="22" t="s">
        <v>23</v>
      </c>
      <c r="G916" s="25">
        <v>4</v>
      </c>
      <c r="H916" s="26">
        <v>20000000</v>
      </c>
      <c r="I916" s="22">
        <v>4</v>
      </c>
      <c r="J916" s="27">
        <v>4.5138888888888893E-3</v>
      </c>
      <c r="K916" s="22" t="s">
        <v>18</v>
      </c>
      <c r="L916" s="22" t="s">
        <v>64</v>
      </c>
      <c r="M916" s="22" t="s">
        <v>20</v>
      </c>
      <c r="N916" s="22" t="s">
        <v>78</v>
      </c>
      <c r="O916" s="22" t="s">
        <v>63</v>
      </c>
    </row>
    <row r="917" spans="2:15" ht="21" customHeight="1" x14ac:dyDescent="0.25">
      <c r="B917" s="14" t="s">
        <v>14</v>
      </c>
      <c r="C917" s="15">
        <v>28</v>
      </c>
      <c r="D917" s="16" t="s">
        <v>37</v>
      </c>
      <c r="E917" s="14" t="s">
        <v>49</v>
      </c>
      <c r="F917" s="14" t="s">
        <v>17</v>
      </c>
      <c r="G917" s="17">
        <v>1</v>
      </c>
      <c r="H917" s="1">
        <v>7000000</v>
      </c>
      <c r="I917" s="14">
        <v>5</v>
      </c>
      <c r="J917" s="18">
        <v>4.5138888888888893E-3</v>
      </c>
      <c r="K917" s="14" t="s">
        <v>18</v>
      </c>
      <c r="L917" s="14" t="s">
        <v>19</v>
      </c>
      <c r="M917" s="14" t="s">
        <v>43</v>
      </c>
      <c r="N917" s="14" t="s">
        <v>77</v>
      </c>
      <c r="O917" s="14" t="s">
        <v>54</v>
      </c>
    </row>
    <row r="918" spans="2:15" ht="21" customHeight="1" x14ac:dyDescent="0.25">
      <c r="B918" s="22" t="s">
        <v>14</v>
      </c>
      <c r="C918" s="23">
        <v>4</v>
      </c>
      <c r="D918" s="24" t="s">
        <v>44</v>
      </c>
      <c r="E918" s="22" t="s">
        <v>28</v>
      </c>
      <c r="F918" s="22" t="s">
        <v>23</v>
      </c>
      <c r="G918" s="25">
        <v>2</v>
      </c>
      <c r="H918" s="26">
        <v>38000000</v>
      </c>
      <c r="I918" s="22">
        <v>4</v>
      </c>
      <c r="J918" s="27">
        <v>4.5138888888888893E-3</v>
      </c>
      <c r="K918" s="22" t="s">
        <v>46</v>
      </c>
      <c r="L918" s="22" t="s">
        <v>64</v>
      </c>
      <c r="M918" s="22" t="s">
        <v>20</v>
      </c>
      <c r="N918" s="22" t="s">
        <v>76</v>
      </c>
      <c r="O918" s="22" t="s">
        <v>31</v>
      </c>
    </row>
    <row r="919" spans="2:15" ht="21" customHeight="1" x14ac:dyDescent="0.25">
      <c r="B919" s="14" t="s">
        <v>14</v>
      </c>
      <c r="C919" s="15">
        <v>15</v>
      </c>
      <c r="D919" s="16" t="s">
        <v>44</v>
      </c>
      <c r="E919" s="14" t="s">
        <v>28</v>
      </c>
      <c r="F919" s="14" t="s">
        <v>45</v>
      </c>
      <c r="G919" s="17">
        <v>1</v>
      </c>
      <c r="H919" s="1">
        <v>19000000</v>
      </c>
      <c r="I919" s="14">
        <v>7</v>
      </c>
      <c r="J919" s="18">
        <v>4.5138888888888893E-3</v>
      </c>
      <c r="K919" s="14" t="s">
        <v>46</v>
      </c>
      <c r="L919" s="14" t="s">
        <v>47</v>
      </c>
      <c r="M919" s="14" t="s">
        <v>51</v>
      </c>
      <c r="N919" s="14" t="s">
        <v>77</v>
      </c>
      <c r="O919" s="14" t="s">
        <v>54</v>
      </c>
    </row>
    <row r="920" spans="2:15" ht="21" customHeight="1" x14ac:dyDescent="0.25">
      <c r="B920" s="22" t="s">
        <v>14</v>
      </c>
      <c r="C920" s="23">
        <v>22</v>
      </c>
      <c r="D920" s="24" t="s">
        <v>44</v>
      </c>
      <c r="E920" s="22" t="s">
        <v>49</v>
      </c>
      <c r="F920" s="22" t="s">
        <v>42</v>
      </c>
      <c r="G920" s="25">
        <v>4</v>
      </c>
      <c r="H920" s="26">
        <v>20000000</v>
      </c>
      <c r="I920" s="22">
        <v>3</v>
      </c>
      <c r="J920" s="27">
        <v>4.5138888888888893E-3</v>
      </c>
      <c r="K920" s="22" t="s">
        <v>61</v>
      </c>
      <c r="L920" s="22" t="s">
        <v>56</v>
      </c>
      <c r="M920" s="22" t="s">
        <v>48</v>
      </c>
      <c r="N920" s="22" t="s">
        <v>76</v>
      </c>
      <c r="O920" s="22" t="s">
        <v>52</v>
      </c>
    </row>
    <row r="921" spans="2:15" ht="21" customHeight="1" x14ac:dyDescent="0.25">
      <c r="B921" s="14" t="s">
        <v>14</v>
      </c>
      <c r="C921" s="15">
        <v>3</v>
      </c>
      <c r="D921" s="16" t="s">
        <v>44</v>
      </c>
      <c r="E921" s="14" t="s">
        <v>28</v>
      </c>
      <c r="F921" s="14" t="s">
        <v>42</v>
      </c>
      <c r="G921" s="17">
        <v>2</v>
      </c>
      <c r="H921" s="1">
        <v>12000000</v>
      </c>
      <c r="I921" s="14">
        <v>2</v>
      </c>
      <c r="J921" s="18">
        <v>4.5138888888888893E-3</v>
      </c>
      <c r="K921" s="14" t="s">
        <v>18</v>
      </c>
      <c r="L921" s="14" t="s">
        <v>19</v>
      </c>
      <c r="M921" s="14" t="s">
        <v>25</v>
      </c>
      <c r="N921" s="14" t="s">
        <v>78</v>
      </c>
      <c r="O921" s="14" t="s">
        <v>63</v>
      </c>
    </row>
    <row r="922" spans="2:15" ht="21" customHeight="1" x14ac:dyDescent="0.25">
      <c r="B922" s="22" t="s">
        <v>14</v>
      </c>
      <c r="C922" s="23">
        <v>15</v>
      </c>
      <c r="D922" s="24" t="s">
        <v>44</v>
      </c>
      <c r="E922" s="22" t="s">
        <v>16</v>
      </c>
      <c r="F922" s="22" t="s">
        <v>23</v>
      </c>
      <c r="G922" s="25">
        <v>2</v>
      </c>
      <c r="H922" s="26">
        <v>12000000</v>
      </c>
      <c r="I922" s="22">
        <v>3</v>
      </c>
      <c r="J922" s="27">
        <v>4.5138888888888893E-3</v>
      </c>
      <c r="K922" s="22" t="s">
        <v>18</v>
      </c>
      <c r="L922" s="22" t="s">
        <v>35</v>
      </c>
      <c r="M922" s="22" t="s">
        <v>30</v>
      </c>
      <c r="N922" s="22" t="s">
        <v>78</v>
      </c>
      <c r="O922" s="22" t="s">
        <v>53</v>
      </c>
    </row>
    <row r="923" spans="2:15" ht="21" customHeight="1" x14ac:dyDescent="0.25">
      <c r="B923" s="14" t="s">
        <v>14</v>
      </c>
      <c r="C923" s="15">
        <v>3</v>
      </c>
      <c r="D923" s="16" t="s">
        <v>44</v>
      </c>
      <c r="E923" s="14" t="s">
        <v>16</v>
      </c>
      <c r="F923" s="14" t="s">
        <v>17</v>
      </c>
      <c r="G923" s="17">
        <v>2</v>
      </c>
      <c r="H923" s="1">
        <v>12000000</v>
      </c>
      <c r="I923" s="14">
        <v>3</v>
      </c>
      <c r="J923" s="18">
        <v>4.5138888888888893E-3</v>
      </c>
      <c r="K923" s="14" t="s">
        <v>18</v>
      </c>
      <c r="L923" s="14" t="s">
        <v>29</v>
      </c>
      <c r="M923" s="14" t="s">
        <v>33</v>
      </c>
      <c r="N923" s="14" t="s">
        <v>76</v>
      </c>
      <c r="O923" s="14" t="s">
        <v>31</v>
      </c>
    </row>
    <row r="924" spans="2:15" ht="21" customHeight="1" x14ac:dyDescent="0.25">
      <c r="B924" s="22" t="s">
        <v>14</v>
      </c>
      <c r="C924" s="23">
        <v>11</v>
      </c>
      <c r="D924" s="24" t="s">
        <v>44</v>
      </c>
      <c r="E924" s="22" t="s">
        <v>49</v>
      </c>
      <c r="F924" s="22" t="s">
        <v>45</v>
      </c>
      <c r="G924" s="25">
        <v>3</v>
      </c>
      <c r="H924" s="26">
        <v>15000000</v>
      </c>
      <c r="I924" s="22">
        <v>3</v>
      </c>
      <c r="J924" s="27">
        <v>4.5138888888888893E-3</v>
      </c>
      <c r="K924" s="22" t="s">
        <v>18</v>
      </c>
      <c r="L924" s="22" t="s">
        <v>64</v>
      </c>
      <c r="M924" s="22" t="s">
        <v>33</v>
      </c>
      <c r="N924" s="22" t="s">
        <v>77</v>
      </c>
      <c r="O924" s="22" t="s">
        <v>54</v>
      </c>
    </row>
    <row r="925" spans="2:15" ht="21" customHeight="1" x14ac:dyDescent="0.25">
      <c r="B925" s="14" t="s">
        <v>14</v>
      </c>
      <c r="C925" s="15">
        <v>22</v>
      </c>
      <c r="D925" s="16" t="s">
        <v>44</v>
      </c>
      <c r="E925" s="14" t="s">
        <v>73</v>
      </c>
      <c r="F925" s="14" t="s">
        <v>42</v>
      </c>
      <c r="G925" s="17">
        <v>3</v>
      </c>
      <c r="H925" s="1">
        <v>15000000</v>
      </c>
      <c r="I925" s="14">
        <v>4</v>
      </c>
      <c r="J925" s="18">
        <v>4.5138888888888893E-3</v>
      </c>
      <c r="K925" s="14" t="s">
        <v>18</v>
      </c>
      <c r="L925" s="14" t="s">
        <v>19</v>
      </c>
      <c r="M925" s="14" t="s">
        <v>33</v>
      </c>
      <c r="N925" s="14" t="s">
        <v>78</v>
      </c>
      <c r="O925" s="14" t="s">
        <v>62</v>
      </c>
    </row>
    <row r="926" spans="2:15" ht="21" customHeight="1" x14ac:dyDescent="0.25">
      <c r="B926" s="22" t="s">
        <v>14</v>
      </c>
      <c r="C926" s="23">
        <v>20</v>
      </c>
      <c r="D926" s="24" t="s">
        <v>44</v>
      </c>
      <c r="E926" s="22" t="s">
        <v>16</v>
      </c>
      <c r="F926" s="22" t="s">
        <v>42</v>
      </c>
      <c r="G926" s="25">
        <v>3</v>
      </c>
      <c r="H926" s="26">
        <v>15000000</v>
      </c>
      <c r="I926" s="22">
        <v>6</v>
      </c>
      <c r="J926" s="27">
        <v>4.5138888888888893E-3</v>
      </c>
      <c r="K926" s="22" t="s">
        <v>18</v>
      </c>
      <c r="L926" s="22" t="s">
        <v>35</v>
      </c>
      <c r="M926" s="22" t="s">
        <v>20</v>
      </c>
      <c r="N926" s="22" t="s">
        <v>66</v>
      </c>
      <c r="O926" s="22" t="s">
        <v>67</v>
      </c>
    </row>
    <row r="927" spans="2:15" ht="21" customHeight="1" x14ac:dyDescent="0.25">
      <c r="B927" s="14" t="s">
        <v>14</v>
      </c>
      <c r="C927" s="15">
        <v>30</v>
      </c>
      <c r="D927" s="16" t="s">
        <v>44</v>
      </c>
      <c r="E927" s="14" t="s">
        <v>73</v>
      </c>
      <c r="F927" s="14" t="s">
        <v>42</v>
      </c>
      <c r="G927" s="17">
        <v>1</v>
      </c>
      <c r="H927" s="1">
        <v>7000000</v>
      </c>
      <c r="I927" s="14">
        <v>3</v>
      </c>
      <c r="J927" s="18">
        <v>4.5138888888888893E-3</v>
      </c>
      <c r="K927" s="14" t="s">
        <v>18</v>
      </c>
      <c r="L927" s="14" t="s">
        <v>19</v>
      </c>
      <c r="M927" s="14" t="s">
        <v>48</v>
      </c>
      <c r="N927" s="14" t="s">
        <v>76</v>
      </c>
      <c r="O927" s="14" t="s">
        <v>31</v>
      </c>
    </row>
    <row r="928" spans="2:15" ht="21" customHeight="1" x14ac:dyDescent="0.25">
      <c r="B928" s="22" t="s">
        <v>14</v>
      </c>
      <c r="C928" s="23">
        <v>2</v>
      </c>
      <c r="D928" s="24" t="s">
        <v>69</v>
      </c>
      <c r="E928" s="22" t="s">
        <v>28</v>
      </c>
      <c r="F928" s="22" t="s">
        <v>42</v>
      </c>
      <c r="G928" s="25">
        <v>3</v>
      </c>
      <c r="H928" s="26">
        <v>12000000</v>
      </c>
      <c r="I928" s="22">
        <v>3</v>
      </c>
      <c r="J928" s="27">
        <v>4.5138888888888893E-3</v>
      </c>
      <c r="K928" s="22" t="s">
        <v>18</v>
      </c>
      <c r="L928" s="22" t="s">
        <v>39</v>
      </c>
      <c r="M928" s="22" t="s">
        <v>30</v>
      </c>
      <c r="N928" s="22" t="s">
        <v>76</v>
      </c>
      <c r="O928" s="22" t="s">
        <v>31</v>
      </c>
    </row>
    <row r="929" spans="2:15" ht="21" customHeight="1" x14ac:dyDescent="0.25">
      <c r="B929" s="14" t="s">
        <v>14</v>
      </c>
      <c r="C929" s="15">
        <v>17</v>
      </c>
      <c r="D929" s="16" t="s">
        <v>69</v>
      </c>
      <c r="E929" s="14" t="s">
        <v>16</v>
      </c>
      <c r="F929" s="14" t="s">
        <v>42</v>
      </c>
      <c r="G929" s="17">
        <v>3</v>
      </c>
      <c r="H929" s="1">
        <v>11000000</v>
      </c>
      <c r="I929" s="14">
        <v>4</v>
      </c>
      <c r="J929" s="18">
        <v>4.5138888888888893E-3</v>
      </c>
      <c r="K929" s="14" t="s">
        <v>18</v>
      </c>
      <c r="L929" s="14" t="s">
        <v>47</v>
      </c>
      <c r="M929" s="14" t="s">
        <v>43</v>
      </c>
      <c r="N929" s="14" t="s">
        <v>78</v>
      </c>
      <c r="O929" s="14" t="s">
        <v>41</v>
      </c>
    </row>
    <row r="930" spans="2:15" ht="21" customHeight="1" x14ac:dyDescent="0.25">
      <c r="B930" s="22" t="s">
        <v>14</v>
      </c>
      <c r="C930" s="23">
        <v>24</v>
      </c>
      <c r="D930" s="24" t="s">
        <v>69</v>
      </c>
      <c r="E930" s="22" t="s">
        <v>32</v>
      </c>
      <c r="F930" s="22" t="s">
        <v>17</v>
      </c>
      <c r="G930" s="25">
        <v>5</v>
      </c>
      <c r="H930" s="26">
        <v>25000000</v>
      </c>
      <c r="I930" s="22">
        <v>6</v>
      </c>
      <c r="J930" s="27">
        <v>4.5138888888888893E-3</v>
      </c>
      <c r="K930" s="22" t="s">
        <v>18</v>
      </c>
      <c r="L930" s="22" t="s">
        <v>35</v>
      </c>
      <c r="M930" s="22" t="s">
        <v>51</v>
      </c>
      <c r="N930" s="22" t="s">
        <v>78</v>
      </c>
      <c r="O930" s="22" t="s">
        <v>62</v>
      </c>
    </row>
    <row r="931" spans="2:15" ht="21" customHeight="1" x14ac:dyDescent="0.25">
      <c r="B931" s="14" t="s">
        <v>14</v>
      </c>
      <c r="C931" s="15">
        <v>28</v>
      </c>
      <c r="D931" s="16" t="s">
        <v>69</v>
      </c>
      <c r="E931" s="14" t="s">
        <v>73</v>
      </c>
      <c r="F931" s="14" t="s">
        <v>42</v>
      </c>
      <c r="G931" s="17">
        <v>4</v>
      </c>
      <c r="H931" s="1">
        <v>20000000</v>
      </c>
      <c r="I931" s="14">
        <v>2</v>
      </c>
      <c r="J931" s="18">
        <v>4.5138888888888893E-3</v>
      </c>
      <c r="K931" s="14" t="s">
        <v>18</v>
      </c>
      <c r="L931" s="14" t="s">
        <v>39</v>
      </c>
      <c r="M931" s="14" t="s">
        <v>51</v>
      </c>
      <c r="N931" s="14" t="s">
        <v>76</v>
      </c>
      <c r="O931" s="14" t="s">
        <v>31</v>
      </c>
    </row>
    <row r="932" spans="2:15" ht="21" customHeight="1" x14ac:dyDescent="0.25">
      <c r="B932" s="22" t="s">
        <v>14</v>
      </c>
      <c r="C932" s="23">
        <v>1</v>
      </c>
      <c r="D932" s="24" t="s">
        <v>15</v>
      </c>
      <c r="E932" s="22" t="s">
        <v>38</v>
      </c>
      <c r="F932" s="22" t="s">
        <v>68</v>
      </c>
      <c r="G932" s="25">
        <v>2</v>
      </c>
      <c r="H932" s="26">
        <v>12000000</v>
      </c>
      <c r="I932" s="22">
        <v>1</v>
      </c>
      <c r="J932" s="27">
        <v>4.5138888888888893E-3</v>
      </c>
      <c r="K932" s="22" t="s">
        <v>18</v>
      </c>
      <c r="L932" s="22" t="s">
        <v>47</v>
      </c>
      <c r="M932" s="22" t="s">
        <v>25</v>
      </c>
      <c r="N932" s="22" t="s">
        <v>66</v>
      </c>
      <c r="O932" s="22" t="s">
        <v>36</v>
      </c>
    </row>
    <row r="933" spans="2:15" ht="21" customHeight="1" x14ac:dyDescent="0.25">
      <c r="B933" s="14" t="s">
        <v>14</v>
      </c>
      <c r="C933" s="15">
        <v>1</v>
      </c>
      <c r="D933" s="16" t="s">
        <v>15</v>
      </c>
      <c r="E933" s="14" t="s">
        <v>28</v>
      </c>
      <c r="F933" s="14" t="s">
        <v>23</v>
      </c>
      <c r="G933" s="17">
        <v>2</v>
      </c>
      <c r="H933" s="1">
        <v>12000000</v>
      </c>
      <c r="I933" s="14">
        <v>1</v>
      </c>
      <c r="J933" s="18">
        <v>4.5138888888888893E-3</v>
      </c>
      <c r="K933" s="14" t="s">
        <v>18</v>
      </c>
      <c r="L933" s="14" t="s">
        <v>39</v>
      </c>
      <c r="M933" s="14" t="s">
        <v>48</v>
      </c>
      <c r="N933" s="14" t="s">
        <v>76</v>
      </c>
      <c r="O933" s="14" t="s">
        <v>26</v>
      </c>
    </row>
    <row r="934" spans="2:15" ht="21" customHeight="1" x14ac:dyDescent="0.25">
      <c r="B934" s="22" t="s">
        <v>14</v>
      </c>
      <c r="C934" s="23">
        <v>1</v>
      </c>
      <c r="D934" s="24" t="s">
        <v>15</v>
      </c>
      <c r="E934" s="22" t="s">
        <v>32</v>
      </c>
      <c r="F934" s="22" t="s">
        <v>42</v>
      </c>
      <c r="G934" s="25">
        <v>5</v>
      </c>
      <c r="H934" s="26">
        <v>25000000</v>
      </c>
      <c r="I934" s="22">
        <v>2</v>
      </c>
      <c r="J934" s="27">
        <v>4.5138888888888893E-3</v>
      </c>
      <c r="K934" s="22" t="s">
        <v>18</v>
      </c>
      <c r="L934" s="22" t="s">
        <v>47</v>
      </c>
      <c r="M934" s="22" t="s">
        <v>48</v>
      </c>
      <c r="N934" s="22" t="s">
        <v>78</v>
      </c>
      <c r="O934" s="22" t="s">
        <v>53</v>
      </c>
    </row>
    <row r="935" spans="2:15" ht="21" customHeight="1" x14ac:dyDescent="0.25">
      <c r="B935" s="14" t="s">
        <v>14</v>
      </c>
      <c r="C935" s="15">
        <v>12</v>
      </c>
      <c r="D935" s="16" t="s">
        <v>60</v>
      </c>
      <c r="E935" s="14" t="s">
        <v>73</v>
      </c>
      <c r="F935" s="14" t="s">
        <v>42</v>
      </c>
      <c r="G935" s="17">
        <v>4</v>
      </c>
      <c r="H935" s="1">
        <v>11000000</v>
      </c>
      <c r="I935" s="14">
        <v>1</v>
      </c>
      <c r="J935" s="18">
        <v>4.5138888888888893E-3</v>
      </c>
      <c r="K935" s="14" t="s">
        <v>61</v>
      </c>
      <c r="L935" s="14" t="s">
        <v>24</v>
      </c>
      <c r="M935" s="14" t="s">
        <v>30</v>
      </c>
      <c r="N935" s="14" t="s">
        <v>76</v>
      </c>
      <c r="O935" s="14" t="s">
        <v>26</v>
      </c>
    </row>
    <row r="936" spans="2:15" ht="21" customHeight="1" x14ac:dyDescent="0.25">
      <c r="B936" s="22" t="s">
        <v>70</v>
      </c>
      <c r="C936" s="23">
        <v>19</v>
      </c>
      <c r="D936" s="24" t="s">
        <v>58</v>
      </c>
      <c r="E936" s="22" t="s">
        <v>16</v>
      </c>
      <c r="F936" s="22" t="s">
        <v>23</v>
      </c>
      <c r="G936" s="25">
        <v>0</v>
      </c>
      <c r="H936" s="26">
        <v>0</v>
      </c>
      <c r="I936" s="22">
        <v>3</v>
      </c>
      <c r="J936" s="27">
        <v>4.5138888888888893E-3</v>
      </c>
      <c r="K936" s="22"/>
      <c r="L936" s="22"/>
      <c r="M936" s="22" t="s">
        <v>25</v>
      </c>
      <c r="N936" s="22" t="s">
        <v>66</v>
      </c>
      <c r="O936" s="22" t="s">
        <v>36</v>
      </c>
    </row>
    <row r="937" spans="2:15" ht="21" customHeight="1" x14ac:dyDescent="0.25">
      <c r="B937" s="14" t="s">
        <v>70</v>
      </c>
      <c r="C937" s="15">
        <v>3</v>
      </c>
      <c r="D937" s="16" t="s">
        <v>72</v>
      </c>
      <c r="E937" s="14" t="s">
        <v>16</v>
      </c>
      <c r="F937" s="14" t="s">
        <v>23</v>
      </c>
      <c r="G937" s="17">
        <v>0</v>
      </c>
      <c r="H937" s="1">
        <v>0</v>
      </c>
      <c r="I937" s="14">
        <v>1</v>
      </c>
      <c r="J937" s="18">
        <v>4.5138888888888893E-3</v>
      </c>
      <c r="K937" s="14"/>
      <c r="L937" s="14"/>
      <c r="M937" s="14" t="s">
        <v>48</v>
      </c>
      <c r="N937" s="14" t="s">
        <v>76</v>
      </c>
      <c r="O937" s="14" t="s">
        <v>31</v>
      </c>
    </row>
    <row r="938" spans="2:15" ht="21" customHeight="1" x14ac:dyDescent="0.25">
      <c r="B938" s="22" t="s">
        <v>70</v>
      </c>
      <c r="C938" s="23">
        <v>23</v>
      </c>
      <c r="D938" s="24" t="s">
        <v>27</v>
      </c>
      <c r="E938" s="22" t="s">
        <v>38</v>
      </c>
      <c r="F938" s="22" t="s">
        <v>23</v>
      </c>
      <c r="G938" s="25">
        <v>0</v>
      </c>
      <c r="H938" s="26">
        <v>0</v>
      </c>
      <c r="I938" s="22">
        <v>3</v>
      </c>
      <c r="J938" s="27">
        <v>4.5138888888888893E-3</v>
      </c>
      <c r="K938" s="22"/>
      <c r="L938" s="22"/>
      <c r="M938" s="22" t="s">
        <v>51</v>
      </c>
      <c r="N938" s="22" t="s">
        <v>78</v>
      </c>
      <c r="O938" s="22" t="s">
        <v>41</v>
      </c>
    </row>
    <row r="939" spans="2:15" ht="21" customHeight="1" x14ac:dyDescent="0.25">
      <c r="B939" s="14" t="s">
        <v>70</v>
      </c>
      <c r="C939" s="15">
        <v>5</v>
      </c>
      <c r="D939" s="16" t="s">
        <v>37</v>
      </c>
      <c r="E939" s="14" t="s">
        <v>16</v>
      </c>
      <c r="F939" s="14" t="s">
        <v>17</v>
      </c>
      <c r="G939" s="17">
        <v>0</v>
      </c>
      <c r="H939" s="1">
        <v>0</v>
      </c>
      <c r="I939" s="14">
        <v>1</v>
      </c>
      <c r="J939" s="18">
        <v>4.5138888888888893E-3</v>
      </c>
      <c r="K939" s="14"/>
      <c r="L939" s="14"/>
      <c r="M939" s="14" t="s">
        <v>30</v>
      </c>
      <c r="N939" s="14" t="s">
        <v>78</v>
      </c>
      <c r="O939" s="14" t="s">
        <v>62</v>
      </c>
    </row>
    <row r="940" spans="2:15" ht="21" customHeight="1" x14ac:dyDescent="0.25">
      <c r="B940" s="22" t="s">
        <v>70</v>
      </c>
      <c r="C940" s="23">
        <v>10</v>
      </c>
      <c r="D940" s="24" t="s">
        <v>37</v>
      </c>
      <c r="E940" s="22" t="s">
        <v>49</v>
      </c>
      <c r="F940" s="22" t="s">
        <v>23</v>
      </c>
      <c r="G940" s="25">
        <v>0</v>
      </c>
      <c r="H940" s="26">
        <v>0</v>
      </c>
      <c r="I940" s="22">
        <v>6</v>
      </c>
      <c r="J940" s="27">
        <v>4.5138888888888893E-3</v>
      </c>
      <c r="K940" s="22"/>
      <c r="L940" s="22"/>
      <c r="M940" s="22" t="s">
        <v>43</v>
      </c>
      <c r="N940" s="22" t="s">
        <v>77</v>
      </c>
      <c r="O940" s="22" t="s">
        <v>65</v>
      </c>
    </row>
    <row r="941" spans="2:15" ht="21" customHeight="1" x14ac:dyDescent="0.25">
      <c r="B941" s="14" t="s">
        <v>70</v>
      </c>
      <c r="C941" s="15">
        <v>24</v>
      </c>
      <c r="D941" s="16" t="s">
        <v>37</v>
      </c>
      <c r="E941" s="14" t="s">
        <v>49</v>
      </c>
      <c r="F941" s="14" t="s">
        <v>42</v>
      </c>
      <c r="G941" s="17">
        <v>0</v>
      </c>
      <c r="H941" s="1">
        <v>0</v>
      </c>
      <c r="I941" s="14">
        <v>3</v>
      </c>
      <c r="J941" s="18">
        <v>4.5138888888888893E-3</v>
      </c>
      <c r="K941" s="14"/>
      <c r="L941" s="14"/>
      <c r="M941" s="14" t="s">
        <v>25</v>
      </c>
      <c r="N941" s="14" t="s">
        <v>66</v>
      </c>
      <c r="O941" s="14" t="s">
        <v>67</v>
      </c>
    </row>
    <row r="942" spans="2:15" ht="21" customHeight="1" x14ac:dyDescent="0.25">
      <c r="B942" s="22" t="s">
        <v>70</v>
      </c>
      <c r="C942" s="23">
        <v>29</v>
      </c>
      <c r="D942" s="24" t="s">
        <v>69</v>
      </c>
      <c r="E942" s="22" t="s">
        <v>38</v>
      </c>
      <c r="F942" s="22" t="s">
        <v>42</v>
      </c>
      <c r="G942" s="25">
        <v>0</v>
      </c>
      <c r="H942" s="26">
        <v>0</v>
      </c>
      <c r="I942" s="22">
        <v>3</v>
      </c>
      <c r="J942" s="27">
        <v>4.5138888888888893E-3</v>
      </c>
      <c r="K942" s="22"/>
      <c r="L942" s="22"/>
      <c r="M942" s="22" t="s">
        <v>43</v>
      </c>
      <c r="N942" s="22" t="s">
        <v>76</v>
      </c>
      <c r="O942" s="22" t="s">
        <v>26</v>
      </c>
    </row>
    <row r="943" spans="2:15" ht="21" customHeight="1" x14ac:dyDescent="0.25">
      <c r="B943" s="14" t="s">
        <v>70</v>
      </c>
      <c r="C943" s="15">
        <v>30</v>
      </c>
      <c r="D943" s="16" t="s">
        <v>69</v>
      </c>
      <c r="E943" s="14" t="s">
        <v>28</v>
      </c>
      <c r="F943" s="14" t="s">
        <v>68</v>
      </c>
      <c r="G943" s="17">
        <v>0</v>
      </c>
      <c r="H943" s="1">
        <v>0</v>
      </c>
      <c r="I943" s="14">
        <v>1</v>
      </c>
      <c r="J943" s="18">
        <v>4.5138888888888893E-3</v>
      </c>
      <c r="K943" s="14"/>
      <c r="L943" s="14"/>
      <c r="M943" s="14" t="s">
        <v>25</v>
      </c>
      <c r="N943" s="14" t="s">
        <v>78</v>
      </c>
      <c r="O943" s="14" t="s">
        <v>21</v>
      </c>
    </row>
    <row r="944" spans="2:15" ht="21" customHeight="1" x14ac:dyDescent="0.25">
      <c r="B944" s="22" t="s">
        <v>70</v>
      </c>
      <c r="C944" s="23">
        <v>21</v>
      </c>
      <c r="D944" s="24" t="s">
        <v>69</v>
      </c>
      <c r="E944" s="22" t="s">
        <v>16</v>
      </c>
      <c r="F944" s="22" t="s">
        <v>23</v>
      </c>
      <c r="G944" s="25">
        <v>0</v>
      </c>
      <c r="H944" s="26">
        <v>0</v>
      </c>
      <c r="I944" s="22">
        <v>2</v>
      </c>
      <c r="J944" s="27">
        <v>4.5138888888888893E-3</v>
      </c>
      <c r="K944" s="22"/>
      <c r="L944" s="22"/>
      <c r="M944" s="22" t="s">
        <v>48</v>
      </c>
      <c r="N944" s="22" t="s">
        <v>76</v>
      </c>
      <c r="O944" s="22" t="s">
        <v>26</v>
      </c>
    </row>
    <row r="945" spans="2:15" ht="21" customHeight="1" x14ac:dyDescent="0.25">
      <c r="B945" s="14" t="s">
        <v>70</v>
      </c>
      <c r="C945" s="15">
        <v>19</v>
      </c>
      <c r="D945" s="16" t="s">
        <v>58</v>
      </c>
      <c r="E945" s="14" t="s">
        <v>16</v>
      </c>
      <c r="F945" s="14" t="s">
        <v>23</v>
      </c>
      <c r="G945" s="17">
        <v>0</v>
      </c>
      <c r="H945" s="1">
        <v>0</v>
      </c>
      <c r="I945" s="14">
        <v>3</v>
      </c>
      <c r="J945" s="18">
        <v>4.5138888888888893E-3</v>
      </c>
      <c r="K945" s="14"/>
      <c r="L945" s="14"/>
      <c r="M945" s="14" t="s">
        <v>25</v>
      </c>
      <c r="N945" s="14" t="s">
        <v>66</v>
      </c>
      <c r="O945" s="14" t="s">
        <v>36</v>
      </c>
    </row>
    <row r="946" spans="2:15" ht="21" customHeight="1" x14ac:dyDescent="0.25">
      <c r="B946" s="22" t="s">
        <v>70</v>
      </c>
      <c r="C946" s="23">
        <v>3</v>
      </c>
      <c r="D946" s="24" t="s">
        <v>72</v>
      </c>
      <c r="E946" s="22" t="s">
        <v>16</v>
      </c>
      <c r="F946" s="22" t="s">
        <v>23</v>
      </c>
      <c r="G946" s="25">
        <v>0</v>
      </c>
      <c r="H946" s="26">
        <v>0</v>
      </c>
      <c r="I946" s="22">
        <v>1</v>
      </c>
      <c r="J946" s="27">
        <v>4.5138888888888893E-3</v>
      </c>
      <c r="K946" s="22"/>
      <c r="L946" s="22"/>
      <c r="M946" s="22" t="s">
        <v>48</v>
      </c>
      <c r="N946" s="22" t="s">
        <v>76</v>
      </c>
      <c r="O946" s="22" t="s">
        <v>31</v>
      </c>
    </row>
    <row r="947" spans="2:15" ht="21" customHeight="1" x14ac:dyDescent="0.25">
      <c r="B947" s="14" t="s">
        <v>14</v>
      </c>
      <c r="C947" s="15">
        <v>19</v>
      </c>
      <c r="D947" s="16" t="s">
        <v>57</v>
      </c>
      <c r="E947" s="14" t="s">
        <v>28</v>
      </c>
      <c r="F947" s="14" t="s">
        <v>45</v>
      </c>
      <c r="G947" s="17">
        <v>2</v>
      </c>
      <c r="H947" s="1">
        <v>12000000</v>
      </c>
      <c r="I947" s="14">
        <v>3</v>
      </c>
      <c r="J947" s="18">
        <v>4.9768518518518521E-3</v>
      </c>
      <c r="K947" s="14" t="s">
        <v>18</v>
      </c>
      <c r="L947" s="14" t="s">
        <v>24</v>
      </c>
      <c r="M947" s="14" t="s">
        <v>48</v>
      </c>
      <c r="N947" s="14" t="s">
        <v>76</v>
      </c>
      <c r="O947" s="14" t="s">
        <v>52</v>
      </c>
    </row>
    <row r="948" spans="2:15" ht="21" customHeight="1" x14ac:dyDescent="0.25">
      <c r="B948" s="22" t="s">
        <v>14</v>
      </c>
      <c r="C948" s="23">
        <v>22</v>
      </c>
      <c r="D948" s="24" t="s">
        <v>27</v>
      </c>
      <c r="E948" s="22" t="s">
        <v>73</v>
      </c>
      <c r="F948" s="22" t="s">
        <v>17</v>
      </c>
      <c r="G948" s="25">
        <v>4</v>
      </c>
      <c r="H948" s="26">
        <v>15000000</v>
      </c>
      <c r="I948" s="22">
        <v>2</v>
      </c>
      <c r="J948" s="27">
        <v>4.9768518518518521E-3</v>
      </c>
      <c r="K948" s="22" t="s">
        <v>18</v>
      </c>
      <c r="L948" s="22" t="s">
        <v>35</v>
      </c>
      <c r="M948" s="22" t="s">
        <v>43</v>
      </c>
      <c r="N948" s="22" t="s">
        <v>77</v>
      </c>
      <c r="O948" s="22" t="s">
        <v>54</v>
      </c>
    </row>
    <row r="949" spans="2:15" ht="21" customHeight="1" x14ac:dyDescent="0.25">
      <c r="B949" s="14" t="s">
        <v>14</v>
      </c>
      <c r="C949" s="15">
        <v>25</v>
      </c>
      <c r="D949" s="16" t="s">
        <v>37</v>
      </c>
      <c r="E949" s="14" t="s">
        <v>16</v>
      </c>
      <c r="F949" s="14" t="s">
        <v>42</v>
      </c>
      <c r="G949" s="17">
        <v>1</v>
      </c>
      <c r="H949" s="1">
        <v>19000000</v>
      </c>
      <c r="I949" s="14">
        <v>4</v>
      </c>
      <c r="J949" s="18">
        <v>4.9768518518518521E-3</v>
      </c>
      <c r="K949" s="14" t="s">
        <v>46</v>
      </c>
      <c r="L949" s="14" t="s">
        <v>64</v>
      </c>
      <c r="M949" s="14" t="s">
        <v>30</v>
      </c>
      <c r="N949" s="14" t="s">
        <v>66</v>
      </c>
      <c r="O949" s="14" t="s">
        <v>36</v>
      </c>
    </row>
    <row r="950" spans="2:15" ht="21" customHeight="1" x14ac:dyDescent="0.25">
      <c r="B950" s="22" t="s">
        <v>14</v>
      </c>
      <c r="C950" s="23">
        <v>31</v>
      </c>
      <c r="D950" s="24" t="s">
        <v>37</v>
      </c>
      <c r="E950" s="22" t="s">
        <v>16</v>
      </c>
      <c r="F950" s="22" t="s">
        <v>17</v>
      </c>
      <c r="G950" s="25">
        <v>3</v>
      </c>
      <c r="H950" s="26">
        <v>11000000</v>
      </c>
      <c r="I950" s="22">
        <v>1</v>
      </c>
      <c r="J950" s="27">
        <v>4.9768518518518521E-3</v>
      </c>
      <c r="K950" s="22" t="s">
        <v>18</v>
      </c>
      <c r="L950" s="22" t="s">
        <v>39</v>
      </c>
      <c r="M950" s="22" t="s">
        <v>33</v>
      </c>
      <c r="N950" s="22" t="s">
        <v>76</v>
      </c>
      <c r="O950" s="22" t="s">
        <v>26</v>
      </c>
    </row>
    <row r="951" spans="2:15" ht="21" customHeight="1" x14ac:dyDescent="0.25">
      <c r="B951" s="14" t="s">
        <v>14</v>
      </c>
      <c r="C951" s="15">
        <v>29</v>
      </c>
      <c r="D951" s="16" t="s">
        <v>37</v>
      </c>
      <c r="E951" s="14" t="s">
        <v>49</v>
      </c>
      <c r="F951" s="14" t="s">
        <v>23</v>
      </c>
      <c r="G951" s="17">
        <v>2</v>
      </c>
      <c r="H951" s="1">
        <v>12000000</v>
      </c>
      <c r="I951" s="14">
        <v>3</v>
      </c>
      <c r="J951" s="18">
        <v>4.9768518518518521E-3</v>
      </c>
      <c r="K951" s="14" t="s">
        <v>18</v>
      </c>
      <c r="L951" s="14" t="s">
        <v>39</v>
      </c>
      <c r="M951" s="14" t="s">
        <v>40</v>
      </c>
      <c r="N951" s="14" t="s">
        <v>76</v>
      </c>
      <c r="O951" s="14" t="s">
        <v>26</v>
      </c>
    </row>
    <row r="952" spans="2:15" ht="21" customHeight="1" x14ac:dyDescent="0.25">
      <c r="B952" s="22" t="s">
        <v>14</v>
      </c>
      <c r="C952" s="23">
        <v>2</v>
      </c>
      <c r="D952" s="24" t="s">
        <v>44</v>
      </c>
      <c r="E952" s="22" t="s">
        <v>49</v>
      </c>
      <c r="F952" s="22" t="s">
        <v>68</v>
      </c>
      <c r="G952" s="25">
        <v>2</v>
      </c>
      <c r="H952" s="26">
        <v>38000000</v>
      </c>
      <c r="I952" s="22">
        <v>1</v>
      </c>
      <c r="J952" s="27">
        <v>4.9768518518518521E-3</v>
      </c>
      <c r="K952" s="22" t="s">
        <v>46</v>
      </c>
      <c r="L952" s="22" t="s">
        <v>19</v>
      </c>
      <c r="M952" s="22" t="s">
        <v>30</v>
      </c>
      <c r="N952" s="22" t="s">
        <v>77</v>
      </c>
      <c r="O952" s="22" t="s">
        <v>54</v>
      </c>
    </row>
    <row r="953" spans="2:15" ht="21" customHeight="1" x14ac:dyDescent="0.25">
      <c r="B953" s="14" t="s">
        <v>14</v>
      </c>
      <c r="C953" s="15">
        <v>22</v>
      </c>
      <c r="D953" s="16" t="s">
        <v>44</v>
      </c>
      <c r="E953" s="14" t="s">
        <v>73</v>
      </c>
      <c r="F953" s="14" t="s">
        <v>23</v>
      </c>
      <c r="G953" s="17">
        <v>5</v>
      </c>
      <c r="H953" s="1">
        <v>25000000</v>
      </c>
      <c r="I953" s="14">
        <v>3</v>
      </c>
      <c r="J953" s="18">
        <v>4.9768518518518521E-3</v>
      </c>
      <c r="K953" s="14" t="s">
        <v>18</v>
      </c>
      <c r="L953" s="14" t="s">
        <v>56</v>
      </c>
      <c r="M953" s="14" t="s">
        <v>48</v>
      </c>
      <c r="N953" s="14" t="s">
        <v>76</v>
      </c>
      <c r="O953" s="14" t="s">
        <v>52</v>
      </c>
    </row>
    <row r="954" spans="2:15" ht="21" customHeight="1" x14ac:dyDescent="0.25">
      <c r="B954" s="22" t="s">
        <v>14</v>
      </c>
      <c r="C954" s="23">
        <v>29</v>
      </c>
      <c r="D954" s="24" t="s">
        <v>69</v>
      </c>
      <c r="E954" s="22" t="s">
        <v>16</v>
      </c>
      <c r="F954" s="22" t="s">
        <v>23</v>
      </c>
      <c r="G954" s="25">
        <v>1</v>
      </c>
      <c r="H954" s="26">
        <v>7000000</v>
      </c>
      <c r="I954" s="22">
        <v>1</v>
      </c>
      <c r="J954" s="27">
        <v>4.9768518518518521E-3</v>
      </c>
      <c r="K954" s="22" t="s">
        <v>18</v>
      </c>
      <c r="L954" s="22" t="s">
        <v>35</v>
      </c>
      <c r="M954" s="22" t="s">
        <v>30</v>
      </c>
      <c r="N954" s="22" t="s">
        <v>78</v>
      </c>
      <c r="O954" s="22" t="s">
        <v>62</v>
      </c>
    </row>
    <row r="955" spans="2:15" ht="21" customHeight="1" x14ac:dyDescent="0.25">
      <c r="B955" s="14" t="s">
        <v>14</v>
      </c>
      <c r="C955" s="15">
        <v>19</v>
      </c>
      <c r="D955" s="16" t="s">
        <v>57</v>
      </c>
      <c r="E955" s="14" t="s">
        <v>28</v>
      </c>
      <c r="F955" s="14" t="s">
        <v>45</v>
      </c>
      <c r="G955" s="17">
        <v>2</v>
      </c>
      <c r="H955" s="1">
        <v>12000000</v>
      </c>
      <c r="I955" s="14">
        <v>3</v>
      </c>
      <c r="J955" s="18">
        <v>4.9768518518518521E-3</v>
      </c>
      <c r="K955" s="14" t="s">
        <v>18</v>
      </c>
      <c r="L955" s="14" t="s">
        <v>24</v>
      </c>
      <c r="M955" s="14" t="s">
        <v>48</v>
      </c>
      <c r="N955" s="14" t="s">
        <v>76</v>
      </c>
      <c r="O955" s="14" t="s">
        <v>52</v>
      </c>
    </row>
    <row r="956" spans="2:15" ht="21" customHeight="1" x14ac:dyDescent="0.25">
      <c r="B956" s="22" t="s">
        <v>70</v>
      </c>
      <c r="C956" s="23">
        <v>28</v>
      </c>
      <c r="D956" s="24" t="s">
        <v>27</v>
      </c>
      <c r="E956" s="22" t="s">
        <v>38</v>
      </c>
      <c r="F956" s="22" t="s">
        <v>42</v>
      </c>
      <c r="G956" s="25">
        <v>0</v>
      </c>
      <c r="H956" s="26">
        <v>0</v>
      </c>
      <c r="I956" s="22">
        <v>1</v>
      </c>
      <c r="J956" s="27">
        <v>4.9768518518518521E-3</v>
      </c>
      <c r="K956" s="22"/>
      <c r="L956" s="22"/>
      <c r="M956" s="22" t="s">
        <v>51</v>
      </c>
      <c r="N956" s="22" t="s">
        <v>78</v>
      </c>
      <c r="O956" s="22" t="s">
        <v>66</v>
      </c>
    </row>
    <row r="957" spans="2:15" ht="21" customHeight="1" x14ac:dyDescent="0.25">
      <c r="B957" s="14" t="s">
        <v>70</v>
      </c>
      <c r="C957" s="15">
        <v>5</v>
      </c>
      <c r="D957" s="16" t="s">
        <v>37</v>
      </c>
      <c r="E957" s="14" t="s">
        <v>38</v>
      </c>
      <c r="F957" s="14" t="s">
        <v>42</v>
      </c>
      <c r="G957" s="17">
        <v>0</v>
      </c>
      <c r="H957" s="1">
        <v>0</v>
      </c>
      <c r="I957" s="14">
        <v>2</v>
      </c>
      <c r="J957" s="18">
        <v>4.9768518518518521E-3</v>
      </c>
      <c r="K957" s="14"/>
      <c r="L957" s="14"/>
      <c r="M957" s="14" t="s">
        <v>20</v>
      </c>
      <c r="N957" s="14" t="s">
        <v>78</v>
      </c>
      <c r="O957" s="14" t="s">
        <v>53</v>
      </c>
    </row>
    <row r="958" spans="2:15" ht="21" customHeight="1" x14ac:dyDescent="0.25">
      <c r="B958" s="22" t="s">
        <v>70</v>
      </c>
      <c r="C958" s="23">
        <v>29</v>
      </c>
      <c r="D958" s="24" t="s">
        <v>37</v>
      </c>
      <c r="E958" s="22" t="s">
        <v>32</v>
      </c>
      <c r="F958" s="22" t="s">
        <v>45</v>
      </c>
      <c r="G958" s="25">
        <v>0</v>
      </c>
      <c r="H958" s="26">
        <v>0</v>
      </c>
      <c r="I958" s="22">
        <v>5</v>
      </c>
      <c r="J958" s="27">
        <v>4.9768518518518521E-3</v>
      </c>
      <c r="K958" s="22"/>
      <c r="L958" s="22"/>
      <c r="M958" s="22" t="s">
        <v>25</v>
      </c>
      <c r="N958" s="22" t="s">
        <v>66</v>
      </c>
      <c r="O958" s="22" t="s">
        <v>36</v>
      </c>
    </row>
    <row r="959" spans="2:15" ht="21" customHeight="1" x14ac:dyDescent="0.25">
      <c r="B959" s="14" t="s">
        <v>70</v>
      </c>
      <c r="C959" s="15">
        <v>30</v>
      </c>
      <c r="D959" s="16" t="s">
        <v>44</v>
      </c>
      <c r="E959" s="14" t="s">
        <v>32</v>
      </c>
      <c r="F959" s="14" t="s">
        <v>42</v>
      </c>
      <c r="G959" s="17">
        <v>0</v>
      </c>
      <c r="H959" s="1">
        <v>0</v>
      </c>
      <c r="I959" s="14">
        <v>1</v>
      </c>
      <c r="J959" s="18">
        <v>4.9768518518518521E-3</v>
      </c>
      <c r="K959" s="14"/>
      <c r="L959" s="14"/>
      <c r="M959" s="14" t="s">
        <v>33</v>
      </c>
      <c r="N959" s="14" t="s">
        <v>78</v>
      </c>
      <c r="O959" s="14" t="s">
        <v>66</v>
      </c>
    </row>
    <row r="960" spans="2:15" ht="21" customHeight="1" x14ac:dyDescent="0.25">
      <c r="B960" s="22" t="s">
        <v>70</v>
      </c>
      <c r="C960" s="23">
        <v>15</v>
      </c>
      <c r="D960" s="24" t="s">
        <v>44</v>
      </c>
      <c r="E960" s="22" t="s">
        <v>49</v>
      </c>
      <c r="F960" s="22" t="s">
        <v>42</v>
      </c>
      <c r="G960" s="25">
        <v>0</v>
      </c>
      <c r="H960" s="26">
        <v>0</v>
      </c>
      <c r="I960" s="22">
        <v>4</v>
      </c>
      <c r="J960" s="27">
        <v>4.9768518518518521E-3</v>
      </c>
      <c r="K960" s="22"/>
      <c r="L960" s="22"/>
      <c r="M960" s="22" t="s">
        <v>51</v>
      </c>
      <c r="N960" s="22" t="s">
        <v>78</v>
      </c>
      <c r="O960" s="22" t="s">
        <v>66</v>
      </c>
    </row>
    <row r="961" spans="2:15" ht="21" customHeight="1" x14ac:dyDescent="0.25">
      <c r="B961" s="14" t="s">
        <v>14</v>
      </c>
      <c r="C961" s="15">
        <v>14</v>
      </c>
      <c r="D961" s="16" t="s">
        <v>55</v>
      </c>
      <c r="E961" s="14" t="s">
        <v>32</v>
      </c>
      <c r="F961" s="14" t="s">
        <v>17</v>
      </c>
      <c r="G961" s="17">
        <v>5</v>
      </c>
      <c r="H961" s="1">
        <v>20000000</v>
      </c>
      <c r="I961" s="14">
        <v>6</v>
      </c>
      <c r="J961" s="18">
        <v>5.0231481481481481E-3</v>
      </c>
      <c r="K961" s="14" t="s">
        <v>18</v>
      </c>
      <c r="L961" s="14" t="s">
        <v>47</v>
      </c>
      <c r="M961" s="14" t="s">
        <v>33</v>
      </c>
      <c r="N961" s="14" t="s">
        <v>78</v>
      </c>
      <c r="O961" s="14" t="s">
        <v>53</v>
      </c>
    </row>
    <row r="962" spans="2:15" ht="21" customHeight="1" x14ac:dyDescent="0.25">
      <c r="B962" s="22" t="s">
        <v>14</v>
      </c>
      <c r="C962" s="23">
        <v>11</v>
      </c>
      <c r="D962" s="24" t="s">
        <v>57</v>
      </c>
      <c r="E962" s="22" t="s">
        <v>16</v>
      </c>
      <c r="F962" s="22" t="s">
        <v>23</v>
      </c>
      <c r="G962" s="25">
        <v>1</v>
      </c>
      <c r="H962" s="26">
        <v>19000000</v>
      </c>
      <c r="I962" s="22">
        <v>3</v>
      </c>
      <c r="J962" s="27">
        <v>5.0231481481481481E-3</v>
      </c>
      <c r="K962" s="22" t="s">
        <v>46</v>
      </c>
      <c r="L962" s="22" t="s">
        <v>39</v>
      </c>
      <c r="M962" s="22" t="s">
        <v>48</v>
      </c>
      <c r="N962" s="22" t="s">
        <v>76</v>
      </c>
      <c r="O962" s="22" t="s">
        <v>26</v>
      </c>
    </row>
    <row r="963" spans="2:15" ht="21" customHeight="1" x14ac:dyDescent="0.25">
      <c r="B963" s="14" t="s">
        <v>14</v>
      </c>
      <c r="C963" s="15">
        <v>13</v>
      </c>
      <c r="D963" s="16" t="s">
        <v>59</v>
      </c>
      <c r="E963" s="14" t="s">
        <v>32</v>
      </c>
      <c r="F963" s="14" t="s">
        <v>42</v>
      </c>
      <c r="G963" s="17">
        <v>2</v>
      </c>
      <c r="H963" s="1">
        <v>12000000</v>
      </c>
      <c r="I963" s="14">
        <v>1</v>
      </c>
      <c r="J963" s="18">
        <v>5.0231481481481481E-3</v>
      </c>
      <c r="K963" s="14" t="s">
        <v>18</v>
      </c>
      <c r="L963" s="14" t="s">
        <v>39</v>
      </c>
      <c r="M963" s="14" t="s">
        <v>51</v>
      </c>
      <c r="N963" s="14" t="s">
        <v>76</v>
      </c>
      <c r="O963" s="14" t="s">
        <v>26</v>
      </c>
    </row>
    <row r="964" spans="2:15" ht="21" customHeight="1" x14ac:dyDescent="0.25">
      <c r="B964" s="22" t="s">
        <v>14</v>
      </c>
      <c r="C964" s="23">
        <v>28</v>
      </c>
      <c r="D964" s="24" t="s">
        <v>22</v>
      </c>
      <c r="E964" s="22" t="s">
        <v>32</v>
      </c>
      <c r="F964" s="22" t="s">
        <v>42</v>
      </c>
      <c r="G964" s="25">
        <v>2</v>
      </c>
      <c r="H964" s="26">
        <v>38000000</v>
      </c>
      <c r="I964" s="22">
        <v>5</v>
      </c>
      <c r="J964" s="27">
        <v>5.0231481481481481E-3</v>
      </c>
      <c r="K964" s="22" t="s">
        <v>46</v>
      </c>
      <c r="L964" s="22" t="s">
        <v>56</v>
      </c>
      <c r="M964" s="22" t="s">
        <v>51</v>
      </c>
      <c r="N964" s="22" t="s">
        <v>78</v>
      </c>
      <c r="O964" s="22" t="s">
        <v>41</v>
      </c>
    </row>
    <row r="965" spans="2:15" ht="21" customHeight="1" x14ac:dyDescent="0.25">
      <c r="B965" s="14" t="s">
        <v>14</v>
      </c>
      <c r="C965" s="15">
        <v>30</v>
      </c>
      <c r="D965" s="16" t="s">
        <v>27</v>
      </c>
      <c r="E965" s="14" t="s">
        <v>32</v>
      </c>
      <c r="F965" s="14" t="s">
        <v>17</v>
      </c>
      <c r="G965" s="17">
        <v>1</v>
      </c>
      <c r="H965" s="1">
        <v>7000000</v>
      </c>
      <c r="I965" s="14">
        <v>1</v>
      </c>
      <c r="J965" s="18">
        <v>5.0231481481481481E-3</v>
      </c>
      <c r="K965" s="14" t="s">
        <v>18</v>
      </c>
      <c r="L965" s="14" t="s">
        <v>35</v>
      </c>
      <c r="M965" s="14" t="s">
        <v>30</v>
      </c>
      <c r="N965" s="14" t="s">
        <v>77</v>
      </c>
      <c r="O965" s="14" t="s">
        <v>54</v>
      </c>
    </row>
    <row r="966" spans="2:15" ht="21" customHeight="1" x14ac:dyDescent="0.25">
      <c r="B966" s="22" t="s">
        <v>14</v>
      </c>
      <c r="C966" s="23">
        <v>20</v>
      </c>
      <c r="D966" s="24" t="s">
        <v>27</v>
      </c>
      <c r="E966" s="22" t="s">
        <v>32</v>
      </c>
      <c r="F966" s="22" t="s">
        <v>17</v>
      </c>
      <c r="G966" s="25">
        <v>2</v>
      </c>
      <c r="H966" s="26">
        <v>12000000</v>
      </c>
      <c r="I966" s="22">
        <v>2</v>
      </c>
      <c r="J966" s="27">
        <v>5.0231481481481481E-3</v>
      </c>
      <c r="K966" s="22" t="s">
        <v>18</v>
      </c>
      <c r="L966" s="22" t="s">
        <v>19</v>
      </c>
      <c r="M966" s="22" t="s">
        <v>43</v>
      </c>
      <c r="N966" s="22" t="s">
        <v>78</v>
      </c>
      <c r="O966" s="22" t="s">
        <v>41</v>
      </c>
    </row>
    <row r="967" spans="2:15" ht="21" customHeight="1" x14ac:dyDescent="0.25">
      <c r="B967" s="14" t="s">
        <v>14</v>
      </c>
      <c r="C967" s="15">
        <v>22</v>
      </c>
      <c r="D967" s="16" t="s">
        <v>37</v>
      </c>
      <c r="E967" s="14" t="s">
        <v>16</v>
      </c>
      <c r="F967" s="14" t="s">
        <v>17</v>
      </c>
      <c r="G967" s="17">
        <v>2</v>
      </c>
      <c r="H967" s="1">
        <v>12000000</v>
      </c>
      <c r="I967" s="14">
        <v>2</v>
      </c>
      <c r="J967" s="18">
        <v>5.0231481481481481E-3</v>
      </c>
      <c r="K967" s="14" t="s">
        <v>18</v>
      </c>
      <c r="L967" s="14" t="s">
        <v>29</v>
      </c>
      <c r="M967" s="14" t="s">
        <v>25</v>
      </c>
      <c r="N967" s="14" t="s">
        <v>76</v>
      </c>
      <c r="O967" s="14" t="s">
        <v>52</v>
      </c>
    </row>
    <row r="968" spans="2:15" ht="21" customHeight="1" x14ac:dyDescent="0.25">
      <c r="B968" s="22" t="s">
        <v>14</v>
      </c>
      <c r="C968" s="23">
        <v>17</v>
      </c>
      <c r="D968" s="24" t="s">
        <v>44</v>
      </c>
      <c r="E968" s="22" t="s">
        <v>38</v>
      </c>
      <c r="F968" s="22" t="s">
        <v>45</v>
      </c>
      <c r="G968" s="25">
        <v>3</v>
      </c>
      <c r="H968" s="26">
        <v>15000000</v>
      </c>
      <c r="I968" s="22">
        <v>2</v>
      </c>
      <c r="J968" s="27">
        <v>5.0231481481481481E-3</v>
      </c>
      <c r="K968" s="22" t="s">
        <v>18</v>
      </c>
      <c r="L968" s="22" t="s">
        <v>24</v>
      </c>
      <c r="M968" s="22" t="s">
        <v>25</v>
      </c>
      <c r="N968" s="22" t="s">
        <v>78</v>
      </c>
      <c r="O968" s="22" t="s">
        <v>66</v>
      </c>
    </row>
    <row r="969" spans="2:15" ht="21" customHeight="1" x14ac:dyDescent="0.25">
      <c r="B969" s="14" t="s">
        <v>14</v>
      </c>
      <c r="C969" s="15">
        <v>20</v>
      </c>
      <c r="D969" s="16" t="s">
        <v>44</v>
      </c>
      <c r="E969" s="14" t="s">
        <v>38</v>
      </c>
      <c r="F969" s="14" t="s">
        <v>42</v>
      </c>
      <c r="G969" s="17">
        <v>3</v>
      </c>
      <c r="H969" s="1">
        <v>11000000</v>
      </c>
      <c r="I969" s="14">
        <v>2</v>
      </c>
      <c r="J969" s="18">
        <v>5.0231481481481481E-3</v>
      </c>
      <c r="K969" s="14" t="s">
        <v>18</v>
      </c>
      <c r="L969" s="14" t="s">
        <v>39</v>
      </c>
      <c r="M969" s="14" t="s">
        <v>30</v>
      </c>
      <c r="N969" s="14" t="s">
        <v>76</v>
      </c>
      <c r="O969" s="14" t="s">
        <v>26</v>
      </c>
    </row>
    <row r="970" spans="2:15" ht="21" customHeight="1" x14ac:dyDescent="0.25">
      <c r="B970" s="22" t="s">
        <v>14</v>
      </c>
      <c r="C970" s="23">
        <v>22</v>
      </c>
      <c r="D970" s="24" t="s">
        <v>44</v>
      </c>
      <c r="E970" s="22" t="s">
        <v>16</v>
      </c>
      <c r="F970" s="22" t="s">
        <v>68</v>
      </c>
      <c r="G970" s="25">
        <v>5</v>
      </c>
      <c r="H970" s="26">
        <v>25000000</v>
      </c>
      <c r="I970" s="22">
        <v>4</v>
      </c>
      <c r="J970" s="27">
        <v>5.0231481481481481E-3</v>
      </c>
      <c r="K970" s="22" t="s">
        <v>18</v>
      </c>
      <c r="L970" s="22" t="s">
        <v>24</v>
      </c>
      <c r="M970" s="22" t="s">
        <v>20</v>
      </c>
      <c r="N970" s="22" t="s">
        <v>76</v>
      </c>
      <c r="O970" s="22" t="s">
        <v>52</v>
      </c>
    </row>
    <row r="971" spans="2:15" ht="21" customHeight="1" x14ac:dyDescent="0.25">
      <c r="B971" s="14" t="s">
        <v>14</v>
      </c>
      <c r="C971" s="15">
        <v>3</v>
      </c>
      <c r="D971" s="16" t="s">
        <v>44</v>
      </c>
      <c r="E971" s="14" t="s">
        <v>32</v>
      </c>
      <c r="F971" s="14" t="s">
        <v>17</v>
      </c>
      <c r="G971" s="17">
        <v>4</v>
      </c>
      <c r="H971" s="1">
        <v>15000000</v>
      </c>
      <c r="I971" s="14">
        <v>3</v>
      </c>
      <c r="J971" s="18">
        <v>5.0231481481481481E-3</v>
      </c>
      <c r="K971" s="14" t="s">
        <v>18</v>
      </c>
      <c r="L971" s="14" t="s">
        <v>64</v>
      </c>
      <c r="M971" s="14" t="s">
        <v>51</v>
      </c>
      <c r="N971" s="14" t="s">
        <v>78</v>
      </c>
      <c r="O971" s="14" t="s">
        <v>41</v>
      </c>
    </row>
    <row r="972" spans="2:15" ht="21" customHeight="1" x14ac:dyDescent="0.25">
      <c r="B972" s="22" t="s">
        <v>14</v>
      </c>
      <c r="C972" s="23">
        <v>14</v>
      </c>
      <c r="D972" s="24" t="s">
        <v>55</v>
      </c>
      <c r="E972" s="22" t="s">
        <v>32</v>
      </c>
      <c r="F972" s="22" t="s">
        <v>17</v>
      </c>
      <c r="G972" s="25">
        <v>5</v>
      </c>
      <c r="H972" s="26">
        <v>20000000</v>
      </c>
      <c r="I972" s="22">
        <v>6</v>
      </c>
      <c r="J972" s="27">
        <v>5.0231481481481481E-3</v>
      </c>
      <c r="K972" s="22" t="s">
        <v>18</v>
      </c>
      <c r="L972" s="22" t="s">
        <v>47</v>
      </c>
      <c r="M972" s="22" t="s">
        <v>33</v>
      </c>
      <c r="N972" s="22" t="s">
        <v>78</v>
      </c>
      <c r="O972" s="22" t="s">
        <v>53</v>
      </c>
    </row>
    <row r="973" spans="2:15" ht="21" customHeight="1" x14ac:dyDescent="0.25">
      <c r="B973" s="14" t="s">
        <v>14</v>
      </c>
      <c r="C973" s="15">
        <v>11</v>
      </c>
      <c r="D973" s="16" t="s">
        <v>57</v>
      </c>
      <c r="E973" s="14" t="s">
        <v>16</v>
      </c>
      <c r="F973" s="14" t="s">
        <v>23</v>
      </c>
      <c r="G973" s="17">
        <v>1</v>
      </c>
      <c r="H973" s="1">
        <v>19000000</v>
      </c>
      <c r="I973" s="14">
        <v>3</v>
      </c>
      <c r="J973" s="18">
        <v>5.0231481481481481E-3</v>
      </c>
      <c r="K973" s="14" t="s">
        <v>46</v>
      </c>
      <c r="L973" s="14" t="s">
        <v>39</v>
      </c>
      <c r="M973" s="14" t="s">
        <v>48</v>
      </c>
      <c r="N973" s="14" t="s">
        <v>76</v>
      </c>
      <c r="O973" s="14" t="s">
        <v>26</v>
      </c>
    </row>
    <row r="974" spans="2:15" ht="21" customHeight="1" x14ac:dyDescent="0.25">
      <c r="B974" s="22" t="s">
        <v>14</v>
      </c>
      <c r="C974" s="23">
        <v>13</v>
      </c>
      <c r="D974" s="24" t="s">
        <v>59</v>
      </c>
      <c r="E974" s="22" t="s">
        <v>32</v>
      </c>
      <c r="F974" s="22" t="s">
        <v>42</v>
      </c>
      <c r="G974" s="25">
        <v>2</v>
      </c>
      <c r="H974" s="26">
        <v>12000000</v>
      </c>
      <c r="I974" s="22">
        <v>1</v>
      </c>
      <c r="J974" s="27">
        <v>5.0231481481481481E-3</v>
      </c>
      <c r="K974" s="22" t="s">
        <v>18</v>
      </c>
      <c r="L974" s="22" t="s">
        <v>39</v>
      </c>
      <c r="M974" s="22" t="s">
        <v>51</v>
      </c>
      <c r="N974" s="22" t="s">
        <v>76</v>
      </c>
      <c r="O974" s="22" t="s">
        <v>26</v>
      </c>
    </row>
    <row r="975" spans="2:15" ht="21" customHeight="1" x14ac:dyDescent="0.25">
      <c r="B975" s="14" t="s">
        <v>14</v>
      </c>
      <c r="C975" s="15">
        <v>28</v>
      </c>
      <c r="D975" s="16" t="s">
        <v>22</v>
      </c>
      <c r="E975" s="14" t="s">
        <v>32</v>
      </c>
      <c r="F975" s="14" t="s">
        <v>42</v>
      </c>
      <c r="G975" s="17">
        <v>2</v>
      </c>
      <c r="H975" s="1">
        <v>38000000</v>
      </c>
      <c r="I975" s="14">
        <v>5</v>
      </c>
      <c r="J975" s="18">
        <v>5.0231481481481481E-3</v>
      </c>
      <c r="K975" s="14" t="s">
        <v>46</v>
      </c>
      <c r="L975" s="14" t="s">
        <v>56</v>
      </c>
      <c r="M975" s="14" t="s">
        <v>51</v>
      </c>
      <c r="N975" s="14" t="s">
        <v>78</v>
      </c>
      <c r="O975" s="14" t="s">
        <v>41</v>
      </c>
    </row>
    <row r="976" spans="2:15" ht="21" customHeight="1" x14ac:dyDescent="0.25">
      <c r="B976" s="22" t="s">
        <v>70</v>
      </c>
      <c r="C976" s="23">
        <v>13</v>
      </c>
      <c r="D976" s="24" t="s">
        <v>58</v>
      </c>
      <c r="E976" s="22" t="s">
        <v>49</v>
      </c>
      <c r="F976" s="22" t="s">
        <v>42</v>
      </c>
      <c r="G976" s="25">
        <v>0</v>
      </c>
      <c r="H976" s="26">
        <v>0</v>
      </c>
      <c r="I976" s="22">
        <v>2</v>
      </c>
      <c r="J976" s="27">
        <v>5.0231481481481481E-3</v>
      </c>
      <c r="K976" s="22"/>
      <c r="L976" s="22"/>
      <c r="M976" s="22" t="s">
        <v>48</v>
      </c>
      <c r="N976" s="22" t="s">
        <v>77</v>
      </c>
      <c r="O976" s="22" t="s">
        <v>65</v>
      </c>
    </row>
    <row r="977" spans="2:15" ht="21" customHeight="1" x14ac:dyDescent="0.25">
      <c r="B977" s="14" t="s">
        <v>70</v>
      </c>
      <c r="C977" s="15">
        <v>11</v>
      </c>
      <c r="D977" s="16" t="s">
        <v>44</v>
      </c>
      <c r="E977" s="14" t="s">
        <v>32</v>
      </c>
      <c r="F977" s="14" t="s">
        <v>23</v>
      </c>
      <c r="G977" s="17">
        <v>0</v>
      </c>
      <c r="H977" s="1">
        <v>0</v>
      </c>
      <c r="I977" s="14">
        <v>2</v>
      </c>
      <c r="J977" s="18">
        <v>5.0231481481481481E-3</v>
      </c>
      <c r="K977" s="14"/>
      <c r="L977" s="14"/>
      <c r="M977" s="14" t="s">
        <v>33</v>
      </c>
      <c r="N977" s="14" t="s">
        <v>66</v>
      </c>
      <c r="O977" s="14" t="s">
        <v>36</v>
      </c>
    </row>
    <row r="978" spans="2:15" ht="21" customHeight="1" x14ac:dyDescent="0.25">
      <c r="B978" s="22" t="s">
        <v>70</v>
      </c>
      <c r="C978" s="23">
        <v>13</v>
      </c>
      <c r="D978" s="24" t="s">
        <v>58</v>
      </c>
      <c r="E978" s="22" t="s">
        <v>49</v>
      </c>
      <c r="F978" s="22" t="s">
        <v>42</v>
      </c>
      <c r="G978" s="25">
        <v>0</v>
      </c>
      <c r="H978" s="26">
        <v>0</v>
      </c>
      <c r="I978" s="22">
        <v>2</v>
      </c>
      <c r="J978" s="27">
        <v>5.0231481481481481E-3</v>
      </c>
      <c r="K978" s="22"/>
      <c r="L978" s="22"/>
      <c r="M978" s="22" t="s">
        <v>48</v>
      </c>
      <c r="N978" s="22" t="s">
        <v>77</v>
      </c>
      <c r="O978" s="22" t="s">
        <v>65</v>
      </c>
    </row>
    <row r="979" spans="2:15" ht="21" customHeight="1" x14ac:dyDescent="0.25">
      <c r="B979" s="14" t="s">
        <v>14</v>
      </c>
      <c r="C979" s="15">
        <v>11</v>
      </c>
      <c r="D979" s="16" t="s">
        <v>55</v>
      </c>
      <c r="E979" s="14" t="s">
        <v>16</v>
      </c>
      <c r="F979" s="14" t="s">
        <v>42</v>
      </c>
      <c r="G979" s="17">
        <v>2</v>
      </c>
      <c r="H979" s="1">
        <v>38000000</v>
      </c>
      <c r="I979" s="14">
        <v>4</v>
      </c>
      <c r="J979" s="18">
        <v>5.208333333333333E-3</v>
      </c>
      <c r="K979" s="14" t="s">
        <v>46</v>
      </c>
      <c r="L979" s="14" t="s">
        <v>47</v>
      </c>
      <c r="M979" s="14" t="s">
        <v>51</v>
      </c>
      <c r="N979" s="14" t="s">
        <v>66</v>
      </c>
      <c r="O979" s="14" t="s">
        <v>67</v>
      </c>
    </row>
    <row r="980" spans="2:15" ht="21" customHeight="1" x14ac:dyDescent="0.25">
      <c r="B980" s="22" t="s">
        <v>14</v>
      </c>
      <c r="C980" s="23">
        <v>6</v>
      </c>
      <c r="D980" s="24" t="s">
        <v>55</v>
      </c>
      <c r="E980" s="22" t="s">
        <v>32</v>
      </c>
      <c r="F980" s="22" t="s">
        <v>42</v>
      </c>
      <c r="G980" s="25">
        <v>5</v>
      </c>
      <c r="H980" s="26">
        <v>20000000</v>
      </c>
      <c r="I980" s="22">
        <v>3</v>
      </c>
      <c r="J980" s="27">
        <v>5.208333333333333E-3</v>
      </c>
      <c r="K980" s="22" t="s">
        <v>18</v>
      </c>
      <c r="L980" s="22" t="s">
        <v>29</v>
      </c>
      <c r="M980" s="22" t="s">
        <v>25</v>
      </c>
      <c r="N980" s="22" t="s">
        <v>76</v>
      </c>
      <c r="O980" s="22" t="s">
        <v>26</v>
      </c>
    </row>
    <row r="981" spans="2:15" ht="21" customHeight="1" x14ac:dyDescent="0.25">
      <c r="B981" s="14" t="s">
        <v>14</v>
      </c>
      <c r="C981" s="15">
        <v>1</v>
      </c>
      <c r="D981" s="16" t="s">
        <v>15</v>
      </c>
      <c r="E981" s="14" t="s">
        <v>16</v>
      </c>
      <c r="F981" s="14" t="s">
        <v>45</v>
      </c>
      <c r="G981" s="17">
        <v>2</v>
      </c>
      <c r="H981" s="1">
        <v>12000000</v>
      </c>
      <c r="I981" s="14">
        <v>1</v>
      </c>
      <c r="J981" s="18">
        <v>5.208333333333333E-3</v>
      </c>
      <c r="K981" s="14" t="s">
        <v>18</v>
      </c>
      <c r="L981" s="14" t="s">
        <v>19</v>
      </c>
      <c r="M981" s="14" t="s">
        <v>25</v>
      </c>
      <c r="N981" s="14" t="s">
        <v>77</v>
      </c>
      <c r="O981" s="14" t="s">
        <v>65</v>
      </c>
    </row>
    <row r="982" spans="2:15" ht="21" customHeight="1" x14ac:dyDescent="0.25">
      <c r="B982" s="22" t="s">
        <v>14</v>
      </c>
      <c r="C982" s="23">
        <v>10</v>
      </c>
      <c r="D982" s="24" t="s">
        <v>59</v>
      </c>
      <c r="E982" s="22" t="s">
        <v>38</v>
      </c>
      <c r="F982" s="22" t="s">
        <v>17</v>
      </c>
      <c r="G982" s="25">
        <v>2</v>
      </c>
      <c r="H982" s="26">
        <v>38000000</v>
      </c>
      <c r="I982" s="22">
        <v>2</v>
      </c>
      <c r="J982" s="27">
        <v>5.208333333333333E-3</v>
      </c>
      <c r="K982" s="22" t="s">
        <v>74</v>
      </c>
      <c r="L982" s="22" t="s">
        <v>47</v>
      </c>
      <c r="M982" s="22" t="s">
        <v>43</v>
      </c>
      <c r="N982" s="22" t="s">
        <v>76</v>
      </c>
      <c r="O982" s="22" t="s">
        <v>52</v>
      </c>
    </row>
    <row r="983" spans="2:15" ht="21" customHeight="1" x14ac:dyDescent="0.25">
      <c r="B983" s="14" t="s">
        <v>14</v>
      </c>
      <c r="C983" s="15">
        <v>1</v>
      </c>
      <c r="D983" s="16" t="s">
        <v>59</v>
      </c>
      <c r="E983" s="14" t="s">
        <v>73</v>
      </c>
      <c r="F983" s="14" t="s">
        <v>42</v>
      </c>
      <c r="G983" s="17">
        <v>3</v>
      </c>
      <c r="H983" s="1">
        <v>15000000</v>
      </c>
      <c r="I983" s="14">
        <v>1</v>
      </c>
      <c r="J983" s="18">
        <v>5.208333333333333E-3</v>
      </c>
      <c r="K983" s="14" t="s">
        <v>18</v>
      </c>
      <c r="L983" s="14" t="s">
        <v>56</v>
      </c>
      <c r="M983" s="14" t="s">
        <v>43</v>
      </c>
      <c r="N983" s="14" t="s">
        <v>78</v>
      </c>
      <c r="O983" s="14" t="s">
        <v>62</v>
      </c>
    </row>
    <row r="984" spans="2:15" ht="21" customHeight="1" x14ac:dyDescent="0.25">
      <c r="B984" s="22" t="s">
        <v>14</v>
      </c>
      <c r="C984" s="23">
        <v>30</v>
      </c>
      <c r="D984" s="24" t="s">
        <v>27</v>
      </c>
      <c r="E984" s="22" t="s">
        <v>32</v>
      </c>
      <c r="F984" s="22" t="s">
        <v>42</v>
      </c>
      <c r="G984" s="25">
        <v>1</v>
      </c>
      <c r="H984" s="26">
        <v>7000000</v>
      </c>
      <c r="I984" s="22">
        <v>2</v>
      </c>
      <c r="J984" s="27">
        <v>5.208333333333333E-3</v>
      </c>
      <c r="K984" s="22" t="s">
        <v>18</v>
      </c>
      <c r="L984" s="22" t="s">
        <v>29</v>
      </c>
      <c r="M984" s="22" t="s">
        <v>43</v>
      </c>
      <c r="N984" s="22" t="s">
        <v>78</v>
      </c>
      <c r="O984" s="22" t="s">
        <v>63</v>
      </c>
    </row>
    <row r="985" spans="2:15" ht="21" customHeight="1" x14ac:dyDescent="0.25">
      <c r="B985" s="14" t="s">
        <v>14</v>
      </c>
      <c r="C985" s="15">
        <v>27</v>
      </c>
      <c r="D985" s="16" t="s">
        <v>27</v>
      </c>
      <c r="E985" s="14" t="s">
        <v>16</v>
      </c>
      <c r="F985" s="14" t="s">
        <v>23</v>
      </c>
      <c r="G985" s="17">
        <v>1</v>
      </c>
      <c r="H985" s="1">
        <v>7000000</v>
      </c>
      <c r="I985" s="14">
        <v>1</v>
      </c>
      <c r="J985" s="18">
        <v>5.208333333333333E-3</v>
      </c>
      <c r="K985" s="14" t="s">
        <v>18</v>
      </c>
      <c r="L985" s="14" t="s">
        <v>50</v>
      </c>
      <c r="M985" s="14" t="s">
        <v>51</v>
      </c>
      <c r="N985" s="14" t="s">
        <v>66</v>
      </c>
      <c r="O985" s="14" t="s">
        <v>67</v>
      </c>
    </row>
    <row r="986" spans="2:15" ht="21" customHeight="1" x14ac:dyDescent="0.25">
      <c r="B986" s="22" t="s">
        <v>14</v>
      </c>
      <c r="C986" s="23">
        <v>15</v>
      </c>
      <c r="D986" s="24" t="s">
        <v>37</v>
      </c>
      <c r="E986" s="22" t="s">
        <v>32</v>
      </c>
      <c r="F986" s="22" t="s">
        <v>17</v>
      </c>
      <c r="G986" s="25">
        <v>1</v>
      </c>
      <c r="H986" s="26">
        <v>19000000</v>
      </c>
      <c r="I986" s="22">
        <v>2</v>
      </c>
      <c r="J986" s="27">
        <v>5.208333333333333E-3</v>
      </c>
      <c r="K986" s="22" t="s">
        <v>46</v>
      </c>
      <c r="L986" s="22" t="s">
        <v>19</v>
      </c>
      <c r="M986" s="22" t="s">
        <v>30</v>
      </c>
      <c r="N986" s="22" t="s">
        <v>77</v>
      </c>
      <c r="O986" s="22" t="s">
        <v>65</v>
      </c>
    </row>
    <row r="987" spans="2:15" ht="21" customHeight="1" x14ac:dyDescent="0.25">
      <c r="B987" s="14" t="s">
        <v>14</v>
      </c>
      <c r="C987" s="15">
        <v>5</v>
      </c>
      <c r="D987" s="16" t="s">
        <v>37</v>
      </c>
      <c r="E987" s="14" t="s">
        <v>16</v>
      </c>
      <c r="F987" s="14" t="s">
        <v>42</v>
      </c>
      <c r="G987" s="17">
        <v>4</v>
      </c>
      <c r="H987" s="1">
        <v>15000000</v>
      </c>
      <c r="I987" s="14">
        <v>6</v>
      </c>
      <c r="J987" s="18">
        <v>5.208333333333333E-3</v>
      </c>
      <c r="K987" s="14" t="s">
        <v>18</v>
      </c>
      <c r="L987" s="14" t="s">
        <v>50</v>
      </c>
      <c r="M987" s="14" t="s">
        <v>30</v>
      </c>
      <c r="N987" s="14" t="s">
        <v>66</v>
      </c>
      <c r="O987" s="14" t="s">
        <v>36</v>
      </c>
    </row>
    <row r="988" spans="2:15" ht="21" customHeight="1" x14ac:dyDescent="0.25">
      <c r="B988" s="22" t="s">
        <v>14</v>
      </c>
      <c r="C988" s="23">
        <v>6</v>
      </c>
      <c r="D988" s="24" t="s">
        <v>37</v>
      </c>
      <c r="E988" s="22" t="s">
        <v>49</v>
      </c>
      <c r="F988" s="22" t="s">
        <v>23</v>
      </c>
      <c r="G988" s="25">
        <v>5</v>
      </c>
      <c r="H988" s="26">
        <v>20000000</v>
      </c>
      <c r="I988" s="22">
        <v>6</v>
      </c>
      <c r="J988" s="27">
        <v>5.208333333333333E-3</v>
      </c>
      <c r="K988" s="22" t="s">
        <v>18</v>
      </c>
      <c r="L988" s="22" t="s">
        <v>29</v>
      </c>
      <c r="M988" s="22" t="s">
        <v>30</v>
      </c>
      <c r="N988" s="22" t="s">
        <v>78</v>
      </c>
      <c r="O988" s="22" t="s">
        <v>62</v>
      </c>
    </row>
    <row r="989" spans="2:15" ht="21" customHeight="1" x14ac:dyDescent="0.25">
      <c r="B989" s="14" t="s">
        <v>14</v>
      </c>
      <c r="C989" s="15">
        <v>12</v>
      </c>
      <c r="D989" s="16" t="s">
        <v>37</v>
      </c>
      <c r="E989" s="14" t="s">
        <v>73</v>
      </c>
      <c r="F989" s="14" t="s">
        <v>17</v>
      </c>
      <c r="G989" s="17">
        <v>2</v>
      </c>
      <c r="H989" s="1">
        <v>12000000</v>
      </c>
      <c r="I989" s="14">
        <v>2</v>
      </c>
      <c r="J989" s="18">
        <v>5.208333333333333E-3</v>
      </c>
      <c r="K989" s="14" t="s">
        <v>18</v>
      </c>
      <c r="L989" s="14" t="s">
        <v>19</v>
      </c>
      <c r="M989" s="14" t="s">
        <v>40</v>
      </c>
      <c r="N989" s="14" t="s">
        <v>77</v>
      </c>
      <c r="O989" s="14" t="s">
        <v>54</v>
      </c>
    </row>
    <row r="990" spans="2:15" ht="21" customHeight="1" x14ac:dyDescent="0.25">
      <c r="B990" s="22" t="s">
        <v>14</v>
      </c>
      <c r="C990" s="23">
        <v>28</v>
      </c>
      <c r="D990" s="24" t="s">
        <v>37</v>
      </c>
      <c r="E990" s="22" t="s">
        <v>28</v>
      </c>
      <c r="F990" s="22" t="s">
        <v>23</v>
      </c>
      <c r="G990" s="25">
        <v>2</v>
      </c>
      <c r="H990" s="26">
        <v>12000000</v>
      </c>
      <c r="I990" s="22">
        <v>2</v>
      </c>
      <c r="J990" s="27">
        <v>5.208333333333333E-3</v>
      </c>
      <c r="K990" s="22" t="s">
        <v>18</v>
      </c>
      <c r="L990" s="22" t="s">
        <v>19</v>
      </c>
      <c r="M990" s="22" t="s">
        <v>20</v>
      </c>
      <c r="N990" s="22" t="s">
        <v>78</v>
      </c>
      <c r="O990" s="22" t="s">
        <v>21</v>
      </c>
    </row>
    <row r="991" spans="2:15" ht="21" customHeight="1" x14ac:dyDescent="0.25">
      <c r="B991" s="14" t="s">
        <v>14</v>
      </c>
      <c r="C991" s="15">
        <v>8</v>
      </c>
      <c r="D991" s="16" t="s">
        <v>37</v>
      </c>
      <c r="E991" s="14" t="s">
        <v>16</v>
      </c>
      <c r="F991" s="14" t="s">
        <v>23</v>
      </c>
      <c r="G991" s="17">
        <v>2</v>
      </c>
      <c r="H991" s="1">
        <v>12000000</v>
      </c>
      <c r="I991" s="14">
        <v>3</v>
      </c>
      <c r="J991" s="18">
        <v>5.208333333333333E-3</v>
      </c>
      <c r="K991" s="14" t="s">
        <v>18</v>
      </c>
      <c r="L991" s="14" t="s">
        <v>29</v>
      </c>
      <c r="M991" s="14" t="s">
        <v>33</v>
      </c>
      <c r="N991" s="14" t="s">
        <v>76</v>
      </c>
      <c r="O991" s="14" t="s">
        <v>75</v>
      </c>
    </row>
    <row r="992" spans="2:15" ht="21" customHeight="1" x14ac:dyDescent="0.25">
      <c r="B992" s="22" t="s">
        <v>14</v>
      </c>
      <c r="C992" s="23">
        <v>7</v>
      </c>
      <c r="D992" s="24" t="s">
        <v>37</v>
      </c>
      <c r="E992" s="22" t="s">
        <v>38</v>
      </c>
      <c r="F992" s="22" t="s">
        <v>42</v>
      </c>
      <c r="G992" s="25">
        <v>2</v>
      </c>
      <c r="H992" s="26">
        <v>12000000</v>
      </c>
      <c r="I992" s="22">
        <v>3</v>
      </c>
      <c r="J992" s="27">
        <v>5.208333333333333E-3</v>
      </c>
      <c r="K992" s="22" t="s">
        <v>18</v>
      </c>
      <c r="L992" s="22" t="s">
        <v>56</v>
      </c>
      <c r="M992" s="22" t="s">
        <v>40</v>
      </c>
      <c r="N992" s="22" t="s">
        <v>78</v>
      </c>
      <c r="O992" s="22" t="s">
        <v>63</v>
      </c>
    </row>
    <row r="993" spans="2:15" ht="21" customHeight="1" x14ac:dyDescent="0.25">
      <c r="B993" s="14" t="s">
        <v>14</v>
      </c>
      <c r="C993" s="15">
        <v>9</v>
      </c>
      <c r="D993" s="16" t="s">
        <v>37</v>
      </c>
      <c r="E993" s="14" t="s">
        <v>49</v>
      </c>
      <c r="F993" s="14" t="s">
        <v>42</v>
      </c>
      <c r="G993" s="17">
        <v>3</v>
      </c>
      <c r="H993" s="1">
        <v>15000000</v>
      </c>
      <c r="I993" s="14">
        <v>1</v>
      </c>
      <c r="J993" s="18">
        <v>5.208333333333333E-3</v>
      </c>
      <c r="K993" s="14" t="s">
        <v>18</v>
      </c>
      <c r="L993" s="14" t="s">
        <v>29</v>
      </c>
      <c r="M993" s="14" t="s">
        <v>48</v>
      </c>
      <c r="N993" s="14" t="s">
        <v>66</v>
      </c>
      <c r="O993" s="14" t="s">
        <v>36</v>
      </c>
    </row>
    <row r="994" spans="2:15" ht="21" customHeight="1" x14ac:dyDescent="0.25">
      <c r="B994" s="22" t="s">
        <v>14</v>
      </c>
      <c r="C994" s="23">
        <v>16</v>
      </c>
      <c r="D994" s="24" t="s">
        <v>44</v>
      </c>
      <c r="E994" s="22" t="s">
        <v>28</v>
      </c>
      <c r="F994" s="22" t="s">
        <v>23</v>
      </c>
      <c r="G994" s="25">
        <v>1</v>
      </c>
      <c r="H994" s="26">
        <v>19000000</v>
      </c>
      <c r="I994" s="22">
        <v>1</v>
      </c>
      <c r="J994" s="27">
        <v>5.208333333333333E-3</v>
      </c>
      <c r="K994" s="22" t="s">
        <v>46</v>
      </c>
      <c r="L994" s="22" t="s">
        <v>19</v>
      </c>
      <c r="M994" s="22" t="s">
        <v>33</v>
      </c>
      <c r="N994" s="22" t="s">
        <v>76</v>
      </c>
      <c r="O994" s="22" t="s">
        <v>31</v>
      </c>
    </row>
    <row r="995" spans="2:15" ht="21" customHeight="1" x14ac:dyDescent="0.25">
      <c r="B995" s="14" t="s">
        <v>14</v>
      </c>
      <c r="C995" s="15">
        <v>22</v>
      </c>
      <c r="D995" s="16" t="s">
        <v>44</v>
      </c>
      <c r="E995" s="14" t="s">
        <v>28</v>
      </c>
      <c r="F995" s="14" t="s">
        <v>23</v>
      </c>
      <c r="G995" s="17">
        <v>3</v>
      </c>
      <c r="H995" s="1">
        <v>11000000</v>
      </c>
      <c r="I995" s="14">
        <v>3</v>
      </c>
      <c r="J995" s="18">
        <v>5.208333333333333E-3</v>
      </c>
      <c r="K995" s="14" t="s">
        <v>18</v>
      </c>
      <c r="L995" s="14" t="s">
        <v>19</v>
      </c>
      <c r="M995" s="14" t="s">
        <v>30</v>
      </c>
      <c r="N995" s="14" t="s">
        <v>77</v>
      </c>
      <c r="O995" s="14" t="s">
        <v>65</v>
      </c>
    </row>
    <row r="996" spans="2:15" ht="21" customHeight="1" x14ac:dyDescent="0.25">
      <c r="B996" s="22" t="s">
        <v>14</v>
      </c>
      <c r="C996" s="23">
        <v>5</v>
      </c>
      <c r="D996" s="24" t="s">
        <v>44</v>
      </c>
      <c r="E996" s="22" t="s">
        <v>16</v>
      </c>
      <c r="F996" s="22" t="s">
        <v>42</v>
      </c>
      <c r="G996" s="25">
        <v>3</v>
      </c>
      <c r="H996" s="26">
        <v>15000000</v>
      </c>
      <c r="I996" s="22">
        <v>2</v>
      </c>
      <c r="J996" s="27">
        <v>5.208333333333333E-3</v>
      </c>
      <c r="K996" s="22" t="s">
        <v>18</v>
      </c>
      <c r="L996" s="22" t="s">
        <v>64</v>
      </c>
      <c r="M996" s="22" t="s">
        <v>40</v>
      </c>
      <c r="N996" s="22" t="s">
        <v>66</v>
      </c>
      <c r="O996" s="22" t="s">
        <v>67</v>
      </c>
    </row>
    <row r="997" spans="2:15" ht="21" customHeight="1" x14ac:dyDescent="0.25">
      <c r="B997" s="14" t="s">
        <v>14</v>
      </c>
      <c r="C997" s="15">
        <v>29</v>
      </c>
      <c r="D997" s="16" t="s">
        <v>44</v>
      </c>
      <c r="E997" s="14" t="s">
        <v>38</v>
      </c>
      <c r="F997" s="14" t="s">
        <v>42</v>
      </c>
      <c r="G997" s="17">
        <v>3</v>
      </c>
      <c r="H997" s="1">
        <v>15000000</v>
      </c>
      <c r="I997" s="14">
        <v>4</v>
      </c>
      <c r="J997" s="18">
        <v>5.208333333333333E-3</v>
      </c>
      <c r="K997" s="14" t="s">
        <v>18</v>
      </c>
      <c r="L997" s="14" t="s">
        <v>19</v>
      </c>
      <c r="M997" s="14" t="s">
        <v>25</v>
      </c>
      <c r="N997" s="14" t="s">
        <v>78</v>
      </c>
      <c r="O997" s="14" t="s">
        <v>63</v>
      </c>
    </row>
    <row r="998" spans="2:15" ht="21" customHeight="1" x14ac:dyDescent="0.25">
      <c r="B998" s="22" t="s">
        <v>14</v>
      </c>
      <c r="C998" s="23">
        <v>12</v>
      </c>
      <c r="D998" s="24" t="s">
        <v>44</v>
      </c>
      <c r="E998" s="22" t="s">
        <v>16</v>
      </c>
      <c r="F998" s="22" t="s">
        <v>45</v>
      </c>
      <c r="G998" s="25">
        <v>4</v>
      </c>
      <c r="H998" s="26">
        <v>15000000</v>
      </c>
      <c r="I998" s="22">
        <v>2</v>
      </c>
      <c r="J998" s="27">
        <v>5.208333333333333E-3</v>
      </c>
      <c r="K998" s="22" t="s">
        <v>18</v>
      </c>
      <c r="L998" s="22" t="s">
        <v>19</v>
      </c>
      <c r="M998" s="22" t="s">
        <v>48</v>
      </c>
      <c r="N998" s="22" t="s">
        <v>78</v>
      </c>
      <c r="O998" s="22" t="s">
        <v>41</v>
      </c>
    </row>
    <row r="999" spans="2:15" ht="21" customHeight="1" x14ac:dyDescent="0.25">
      <c r="B999" s="14" t="s">
        <v>14</v>
      </c>
      <c r="C999" s="15">
        <v>11</v>
      </c>
      <c r="D999" s="16" t="s">
        <v>55</v>
      </c>
      <c r="E999" s="14" t="s">
        <v>16</v>
      </c>
      <c r="F999" s="14" t="s">
        <v>42</v>
      </c>
      <c r="G999" s="17">
        <v>2</v>
      </c>
      <c r="H999" s="1">
        <v>38000000</v>
      </c>
      <c r="I999" s="14">
        <v>4</v>
      </c>
      <c r="J999" s="18">
        <v>5.208333333333333E-3</v>
      </c>
      <c r="K999" s="14" t="s">
        <v>46</v>
      </c>
      <c r="L999" s="14" t="s">
        <v>47</v>
      </c>
      <c r="M999" s="14" t="s">
        <v>51</v>
      </c>
      <c r="N999" s="14" t="s">
        <v>66</v>
      </c>
      <c r="O999" s="14" t="s">
        <v>67</v>
      </c>
    </row>
    <row r="1000" spans="2:15" ht="21" customHeight="1" x14ac:dyDescent="0.25">
      <c r="B1000" s="22" t="s">
        <v>14</v>
      </c>
      <c r="C1000" s="23">
        <v>6</v>
      </c>
      <c r="D1000" s="24" t="s">
        <v>55</v>
      </c>
      <c r="E1000" s="22" t="s">
        <v>32</v>
      </c>
      <c r="F1000" s="22" t="s">
        <v>42</v>
      </c>
      <c r="G1000" s="25">
        <v>5</v>
      </c>
      <c r="H1000" s="26">
        <v>20000000</v>
      </c>
      <c r="I1000" s="22">
        <v>3</v>
      </c>
      <c r="J1000" s="27">
        <v>5.208333333333333E-3</v>
      </c>
      <c r="K1000" s="22" t="s">
        <v>18</v>
      </c>
      <c r="L1000" s="22" t="s">
        <v>29</v>
      </c>
      <c r="M1000" s="22" t="s">
        <v>25</v>
      </c>
      <c r="N1000" s="22" t="s">
        <v>76</v>
      </c>
      <c r="O1000" s="22" t="s">
        <v>26</v>
      </c>
    </row>
    <row r="1001" spans="2:15" ht="21" customHeight="1" x14ac:dyDescent="0.25">
      <c r="B1001" s="14" t="s">
        <v>14</v>
      </c>
      <c r="C1001" s="15">
        <v>1</v>
      </c>
      <c r="D1001" s="16" t="s">
        <v>15</v>
      </c>
      <c r="E1001" s="14" t="s">
        <v>16</v>
      </c>
      <c r="F1001" s="14" t="s">
        <v>45</v>
      </c>
      <c r="G1001" s="17">
        <v>2</v>
      </c>
      <c r="H1001" s="1">
        <v>12000000</v>
      </c>
      <c r="I1001" s="14">
        <v>1</v>
      </c>
      <c r="J1001" s="18">
        <v>5.208333333333333E-3</v>
      </c>
      <c r="K1001" s="14" t="s">
        <v>18</v>
      </c>
      <c r="L1001" s="14" t="s">
        <v>19</v>
      </c>
      <c r="M1001" s="14" t="s">
        <v>25</v>
      </c>
      <c r="N1001" s="14" t="s">
        <v>77</v>
      </c>
      <c r="O1001" s="14" t="s">
        <v>65</v>
      </c>
    </row>
    <row r="1002" spans="2:15" ht="21" customHeight="1" x14ac:dyDescent="0.25">
      <c r="B1002" s="22" t="s">
        <v>14</v>
      </c>
      <c r="C1002" s="23">
        <v>10</v>
      </c>
      <c r="D1002" s="24" t="s">
        <v>59</v>
      </c>
      <c r="E1002" s="22" t="s">
        <v>38</v>
      </c>
      <c r="F1002" s="22" t="s">
        <v>17</v>
      </c>
      <c r="G1002" s="25">
        <v>2</v>
      </c>
      <c r="H1002" s="26">
        <v>38000000</v>
      </c>
      <c r="I1002" s="22">
        <v>2</v>
      </c>
      <c r="J1002" s="27">
        <v>5.208333333333333E-3</v>
      </c>
      <c r="K1002" s="22" t="s">
        <v>74</v>
      </c>
      <c r="L1002" s="22" t="s">
        <v>47</v>
      </c>
      <c r="M1002" s="22" t="s">
        <v>43</v>
      </c>
      <c r="N1002" s="22" t="s">
        <v>76</v>
      </c>
      <c r="O1002" s="22" t="s">
        <v>52</v>
      </c>
    </row>
    <row r="1003" spans="2:15" ht="21" customHeight="1" x14ac:dyDescent="0.25">
      <c r="B1003" s="14" t="s">
        <v>14</v>
      </c>
      <c r="C1003" s="15">
        <v>1</v>
      </c>
      <c r="D1003" s="16" t="s">
        <v>59</v>
      </c>
      <c r="E1003" s="14" t="s">
        <v>73</v>
      </c>
      <c r="F1003" s="14" t="s">
        <v>42</v>
      </c>
      <c r="G1003" s="17">
        <v>3</v>
      </c>
      <c r="H1003" s="1">
        <v>15000000</v>
      </c>
      <c r="I1003" s="14">
        <v>1</v>
      </c>
      <c r="J1003" s="18">
        <v>5.208333333333333E-3</v>
      </c>
      <c r="K1003" s="14" t="s">
        <v>18</v>
      </c>
      <c r="L1003" s="14" t="s">
        <v>56</v>
      </c>
      <c r="M1003" s="14" t="s">
        <v>43</v>
      </c>
      <c r="N1003" s="14" t="s">
        <v>78</v>
      </c>
      <c r="O1003" s="14" t="s">
        <v>62</v>
      </c>
    </row>
    <row r="1004" spans="2:15" ht="21" customHeight="1" x14ac:dyDescent="0.25">
      <c r="B1004" s="22" t="s">
        <v>70</v>
      </c>
      <c r="C1004" s="23">
        <v>7</v>
      </c>
      <c r="D1004" s="24" t="s">
        <v>72</v>
      </c>
      <c r="E1004" s="22" t="s">
        <v>28</v>
      </c>
      <c r="F1004" s="22" t="s">
        <v>17</v>
      </c>
      <c r="G1004" s="25">
        <v>0</v>
      </c>
      <c r="H1004" s="26">
        <v>0</v>
      </c>
      <c r="I1004" s="22">
        <v>3</v>
      </c>
      <c r="J1004" s="27">
        <v>5.208333333333333E-3</v>
      </c>
      <c r="K1004" s="22"/>
      <c r="L1004" s="22"/>
      <c r="M1004" s="22" t="s">
        <v>51</v>
      </c>
      <c r="N1004" s="22" t="s">
        <v>77</v>
      </c>
      <c r="O1004" s="22" t="s">
        <v>65</v>
      </c>
    </row>
    <row r="1005" spans="2:15" ht="21" customHeight="1" x14ac:dyDescent="0.25">
      <c r="B1005" s="14" t="s">
        <v>70</v>
      </c>
      <c r="C1005" s="15">
        <v>12</v>
      </c>
      <c r="D1005" s="16" t="s">
        <v>22</v>
      </c>
      <c r="E1005" s="14" t="s">
        <v>49</v>
      </c>
      <c r="F1005" s="14" t="s">
        <v>23</v>
      </c>
      <c r="G1005" s="17">
        <v>0</v>
      </c>
      <c r="H1005" s="1">
        <v>0</v>
      </c>
      <c r="I1005" s="14">
        <v>2</v>
      </c>
      <c r="J1005" s="18">
        <v>5.208333333333333E-3</v>
      </c>
      <c r="K1005" s="14"/>
      <c r="L1005" s="14"/>
      <c r="M1005" s="14" t="s">
        <v>30</v>
      </c>
      <c r="N1005" s="14" t="s">
        <v>76</v>
      </c>
      <c r="O1005" s="14" t="s">
        <v>31</v>
      </c>
    </row>
    <row r="1006" spans="2:15" ht="21" customHeight="1" x14ac:dyDescent="0.25">
      <c r="B1006" s="22" t="s">
        <v>70</v>
      </c>
      <c r="C1006" s="23">
        <v>1</v>
      </c>
      <c r="D1006" s="24" t="s">
        <v>27</v>
      </c>
      <c r="E1006" s="22" t="s">
        <v>32</v>
      </c>
      <c r="F1006" s="22" t="s">
        <v>42</v>
      </c>
      <c r="G1006" s="25">
        <v>0</v>
      </c>
      <c r="H1006" s="26">
        <v>0</v>
      </c>
      <c r="I1006" s="22">
        <v>4</v>
      </c>
      <c r="J1006" s="27">
        <v>5.208333333333333E-3</v>
      </c>
      <c r="K1006" s="22"/>
      <c r="L1006" s="22"/>
      <c r="M1006" s="22" t="s">
        <v>30</v>
      </c>
      <c r="N1006" s="22" t="s">
        <v>78</v>
      </c>
      <c r="O1006" s="22" t="s">
        <v>63</v>
      </c>
    </row>
    <row r="1007" spans="2:15" ht="21" customHeight="1" x14ac:dyDescent="0.25">
      <c r="B1007" s="14" t="s">
        <v>70</v>
      </c>
      <c r="C1007" s="15">
        <v>29</v>
      </c>
      <c r="D1007" s="16" t="s">
        <v>27</v>
      </c>
      <c r="E1007" s="14" t="s">
        <v>38</v>
      </c>
      <c r="F1007" s="14" t="s">
        <v>42</v>
      </c>
      <c r="G1007" s="17">
        <v>0</v>
      </c>
      <c r="H1007" s="1">
        <v>0</v>
      </c>
      <c r="I1007" s="14">
        <v>2</v>
      </c>
      <c r="J1007" s="18">
        <v>5.208333333333333E-3</v>
      </c>
      <c r="K1007" s="14"/>
      <c r="L1007" s="14"/>
      <c r="M1007" s="14" t="s">
        <v>40</v>
      </c>
      <c r="N1007" s="14" t="s">
        <v>76</v>
      </c>
      <c r="O1007" s="14" t="s">
        <v>52</v>
      </c>
    </row>
    <row r="1008" spans="2:15" ht="21" customHeight="1" x14ac:dyDescent="0.25">
      <c r="B1008" s="22" t="s">
        <v>70</v>
      </c>
      <c r="C1008" s="23">
        <v>26</v>
      </c>
      <c r="D1008" s="24" t="s">
        <v>37</v>
      </c>
      <c r="E1008" s="22" t="s">
        <v>38</v>
      </c>
      <c r="F1008" s="22" t="s">
        <v>17</v>
      </c>
      <c r="G1008" s="25">
        <v>0</v>
      </c>
      <c r="H1008" s="26">
        <v>0</v>
      </c>
      <c r="I1008" s="22">
        <v>3</v>
      </c>
      <c r="J1008" s="27">
        <v>5.208333333333333E-3</v>
      </c>
      <c r="K1008" s="22"/>
      <c r="L1008" s="22"/>
      <c r="M1008" s="22" t="s">
        <v>30</v>
      </c>
      <c r="N1008" s="22" t="s">
        <v>78</v>
      </c>
      <c r="O1008" s="22" t="s">
        <v>41</v>
      </c>
    </row>
    <row r="1009" spans="2:15" ht="21" customHeight="1" x14ac:dyDescent="0.25">
      <c r="B1009" s="14" t="s">
        <v>70</v>
      </c>
      <c r="C1009" s="15">
        <v>30</v>
      </c>
      <c r="D1009" s="16" t="s">
        <v>69</v>
      </c>
      <c r="E1009" s="14" t="s">
        <v>49</v>
      </c>
      <c r="F1009" s="14" t="s">
        <v>17</v>
      </c>
      <c r="G1009" s="17">
        <v>0</v>
      </c>
      <c r="H1009" s="1">
        <v>0</v>
      </c>
      <c r="I1009" s="14">
        <v>7</v>
      </c>
      <c r="J1009" s="18">
        <v>5.208333333333333E-3</v>
      </c>
      <c r="K1009" s="14"/>
      <c r="L1009" s="14"/>
      <c r="M1009" s="14" t="s">
        <v>43</v>
      </c>
      <c r="N1009" s="14" t="s">
        <v>76</v>
      </c>
      <c r="O1009" s="14" t="s">
        <v>52</v>
      </c>
    </row>
    <row r="1010" spans="2:15" ht="21" customHeight="1" x14ac:dyDescent="0.25">
      <c r="B1010" s="22" t="s">
        <v>70</v>
      </c>
      <c r="C1010" s="23">
        <v>7</v>
      </c>
      <c r="D1010" s="24" t="s">
        <v>72</v>
      </c>
      <c r="E1010" s="22" t="s">
        <v>28</v>
      </c>
      <c r="F1010" s="22" t="s">
        <v>17</v>
      </c>
      <c r="G1010" s="25">
        <v>0</v>
      </c>
      <c r="H1010" s="26">
        <v>0</v>
      </c>
      <c r="I1010" s="22">
        <v>3</v>
      </c>
      <c r="J1010" s="27">
        <v>5.208333333333333E-3</v>
      </c>
      <c r="K1010" s="22"/>
      <c r="L1010" s="22"/>
      <c r="M1010" s="22" t="s">
        <v>51</v>
      </c>
      <c r="N1010" s="22" t="s">
        <v>77</v>
      </c>
      <c r="O1010" s="22" t="s">
        <v>65</v>
      </c>
    </row>
    <row r="1011" spans="2:15" ht="21" customHeight="1" x14ac:dyDescent="0.25">
      <c r="B1011" s="14" t="s">
        <v>14</v>
      </c>
      <c r="C1011" s="15">
        <v>16</v>
      </c>
      <c r="D1011" s="16" t="s">
        <v>57</v>
      </c>
      <c r="E1011" s="14" t="s">
        <v>38</v>
      </c>
      <c r="F1011" s="14" t="s">
        <v>23</v>
      </c>
      <c r="G1011" s="17">
        <v>3</v>
      </c>
      <c r="H1011" s="1">
        <v>11000000</v>
      </c>
      <c r="I1011" s="14">
        <v>3</v>
      </c>
      <c r="J1011" s="18">
        <v>5.5555555555555558E-3</v>
      </c>
      <c r="K1011" s="14" t="s">
        <v>18</v>
      </c>
      <c r="L1011" s="14" t="s">
        <v>24</v>
      </c>
      <c r="M1011" s="14" t="s">
        <v>30</v>
      </c>
      <c r="N1011" s="14" t="s">
        <v>78</v>
      </c>
      <c r="O1011" s="14" t="s">
        <v>41</v>
      </c>
    </row>
    <row r="1012" spans="2:15" ht="21" customHeight="1" x14ac:dyDescent="0.25">
      <c r="B1012" s="22" t="s">
        <v>14</v>
      </c>
      <c r="C1012" s="23">
        <v>13</v>
      </c>
      <c r="D1012" s="24" t="s">
        <v>27</v>
      </c>
      <c r="E1012" s="22" t="s">
        <v>73</v>
      </c>
      <c r="F1012" s="22" t="s">
        <v>23</v>
      </c>
      <c r="G1012" s="25">
        <v>2</v>
      </c>
      <c r="H1012" s="26">
        <v>10000000</v>
      </c>
      <c r="I1012" s="22">
        <v>2</v>
      </c>
      <c r="J1012" s="27">
        <v>5.5555555555555558E-3</v>
      </c>
      <c r="K1012" s="22" t="s">
        <v>18</v>
      </c>
      <c r="L1012" s="22" t="s">
        <v>19</v>
      </c>
      <c r="M1012" s="22" t="s">
        <v>33</v>
      </c>
      <c r="N1012" s="22" t="s">
        <v>78</v>
      </c>
      <c r="O1012" s="22" t="s">
        <v>41</v>
      </c>
    </row>
    <row r="1013" spans="2:15" ht="21" customHeight="1" x14ac:dyDescent="0.25">
      <c r="B1013" s="14" t="s">
        <v>14</v>
      </c>
      <c r="C1013" s="15">
        <v>16</v>
      </c>
      <c r="D1013" s="16" t="s">
        <v>27</v>
      </c>
      <c r="E1013" s="14" t="s">
        <v>16</v>
      </c>
      <c r="F1013" s="14" t="s">
        <v>42</v>
      </c>
      <c r="G1013" s="17">
        <v>2</v>
      </c>
      <c r="H1013" s="1">
        <v>12000000</v>
      </c>
      <c r="I1013" s="14">
        <v>2</v>
      </c>
      <c r="J1013" s="18">
        <v>5.5555555555555558E-3</v>
      </c>
      <c r="K1013" s="14" t="s">
        <v>18</v>
      </c>
      <c r="L1013" s="14" t="s">
        <v>39</v>
      </c>
      <c r="M1013" s="14" t="s">
        <v>51</v>
      </c>
      <c r="N1013" s="14" t="s">
        <v>76</v>
      </c>
      <c r="O1013" s="14" t="s">
        <v>26</v>
      </c>
    </row>
    <row r="1014" spans="2:15" ht="21" customHeight="1" x14ac:dyDescent="0.25">
      <c r="B1014" s="22" t="s">
        <v>14</v>
      </c>
      <c r="C1014" s="23">
        <v>26</v>
      </c>
      <c r="D1014" s="24" t="s">
        <v>37</v>
      </c>
      <c r="E1014" s="22" t="s">
        <v>32</v>
      </c>
      <c r="F1014" s="22" t="s">
        <v>42</v>
      </c>
      <c r="G1014" s="25">
        <v>2</v>
      </c>
      <c r="H1014" s="26">
        <v>38000000</v>
      </c>
      <c r="I1014" s="22">
        <v>5</v>
      </c>
      <c r="J1014" s="27">
        <v>5.5555555555555558E-3</v>
      </c>
      <c r="K1014" s="22" t="s">
        <v>46</v>
      </c>
      <c r="L1014" s="22" t="s">
        <v>29</v>
      </c>
      <c r="M1014" s="22" t="s">
        <v>48</v>
      </c>
      <c r="N1014" s="22" t="s">
        <v>76</v>
      </c>
      <c r="O1014" s="22" t="s">
        <v>31</v>
      </c>
    </row>
    <row r="1015" spans="2:15" ht="21" customHeight="1" x14ac:dyDescent="0.25">
      <c r="B1015" s="14" t="s">
        <v>14</v>
      </c>
      <c r="C1015" s="15">
        <v>9</v>
      </c>
      <c r="D1015" s="16" t="s">
        <v>37</v>
      </c>
      <c r="E1015" s="14" t="s">
        <v>28</v>
      </c>
      <c r="F1015" s="14" t="s">
        <v>42</v>
      </c>
      <c r="G1015" s="17">
        <v>4</v>
      </c>
      <c r="H1015" s="1">
        <v>20000000</v>
      </c>
      <c r="I1015" s="14">
        <v>1</v>
      </c>
      <c r="J1015" s="18">
        <v>5.5555555555555558E-3</v>
      </c>
      <c r="K1015" s="14" t="s">
        <v>61</v>
      </c>
      <c r="L1015" s="14" t="s">
        <v>29</v>
      </c>
      <c r="M1015" s="14" t="s">
        <v>43</v>
      </c>
      <c r="N1015" s="14" t="s">
        <v>76</v>
      </c>
      <c r="O1015" s="14" t="s">
        <v>71</v>
      </c>
    </row>
    <row r="1016" spans="2:15" ht="21" customHeight="1" x14ac:dyDescent="0.25">
      <c r="B1016" s="22" t="s">
        <v>14</v>
      </c>
      <c r="C1016" s="23">
        <v>28</v>
      </c>
      <c r="D1016" s="24" t="s">
        <v>37</v>
      </c>
      <c r="E1016" s="22" t="s">
        <v>28</v>
      </c>
      <c r="F1016" s="22" t="s">
        <v>42</v>
      </c>
      <c r="G1016" s="25">
        <v>1</v>
      </c>
      <c r="H1016" s="26">
        <v>7000000</v>
      </c>
      <c r="I1016" s="22">
        <v>2</v>
      </c>
      <c r="J1016" s="27">
        <v>5.5555555555555558E-3</v>
      </c>
      <c r="K1016" s="22" t="s">
        <v>18</v>
      </c>
      <c r="L1016" s="22" t="s">
        <v>29</v>
      </c>
      <c r="M1016" s="22" t="s">
        <v>48</v>
      </c>
      <c r="N1016" s="22" t="s">
        <v>76</v>
      </c>
      <c r="O1016" s="22" t="s">
        <v>52</v>
      </c>
    </row>
    <row r="1017" spans="2:15" ht="21" customHeight="1" x14ac:dyDescent="0.25">
      <c r="B1017" s="14" t="s">
        <v>14</v>
      </c>
      <c r="C1017" s="15">
        <v>30</v>
      </c>
      <c r="D1017" s="16" t="s">
        <v>37</v>
      </c>
      <c r="E1017" s="14" t="s">
        <v>32</v>
      </c>
      <c r="F1017" s="14" t="s">
        <v>17</v>
      </c>
      <c r="G1017" s="17">
        <v>3</v>
      </c>
      <c r="H1017" s="1">
        <v>15000000</v>
      </c>
      <c r="I1017" s="14">
        <v>4</v>
      </c>
      <c r="J1017" s="18">
        <v>5.5555555555555558E-3</v>
      </c>
      <c r="K1017" s="14" t="s">
        <v>18</v>
      </c>
      <c r="L1017" s="14" t="s">
        <v>24</v>
      </c>
      <c r="M1017" s="14" t="s">
        <v>33</v>
      </c>
      <c r="N1017" s="14" t="s">
        <v>78</v>
      </c>
      <c r="O1017" s="14" t="s">
        <v>63</v>
      </c>
    </row>
    <row r="1018" spans="2:15" ht="21" customHeight="1" x14ac:dyDescent="0.25">
      <c r="B1018" s="22" t="s">
        <v>14</v>
      </c>
      <c r="C1018" s="23">
        <v>5</v>
      </c>
      <c r="D1018" s="24" t="s">
        <v>44</v>
      </c>
      <c r="E1018" s="22" t="s">
        <v>28</v>
      </c>
      <c r="F1018" s="22" t="s">
        <v>17</v>
      </c>
      <c r="G1018" s="25">
        <v>5</v>
      </c>
      <c r="H1018" s="26">
        <v>25000000</v>
      </c>
      <c r="I1018" s="22">
        <v>2</v>
      </c>
      <c r="J1018" s="27">
        <v>5.5555555555555558E-3</v>
      </c>
      <c r="K1018" s="22" t="s">
        <v>18</v>
      </c>
      <c r="L1018" s="22" t="s">
        <v>19</v>
      </c>
      <c r="M1018" s="22" t="s">
        <v>25</v>
      </c>
      <c r="N1018" s="22" t="s">
        <v>66</v>
      </c>
      <c r="O1018" s="22" t="s">
        <v>36</v>
      </c>
    </row>
    <row r="1019" spans="2:15" ht="21" customHeight="1" x14ac:dyDescent="0.25">
      <c r="B1019" s="14" t="s">
        <v>14</v>
      </c>
      <c r="C1019" s="15">
        <v>16</v>
      </c>
      <c r="D1019" s="16" t="s">
        <v>57</v>
      </c>
      <c r="E1019" s="14" t="s">
        <v>38</v>
      </c>
      <c r="F1019" s="14" t="s">
        <v>23</v>
      </c>
      <c r="G1019" s="17">
        <v>3</v>
      </c>
      <c r="H1019" s="1">
        <v>11000000</v>
      </c>
      <c r="I1019" s="14">
        <v>3</v>
      </c>
      <c r="J1019" s="18">
        <v>5.5555555555555558E-3</v>
      </c>
      <c r="K1019" s="14" t="s">
        <v>18</v>
      </c>
      <c r="L1019" s="14" t="s">
        <v>24</v>
      </c>
      <c r="M1019" s="14" t="s">
        <v>30</v>
      </c>
      <c r="N1019" s="14" t="s">
        <v>78</v>
      </c>
      <c r="O1019" s="14" t="s">
        <v>41</v>
      </c>
    </row>
    <row r="1020" spans="2:15" ht="21" customHeight="1" x14ac:dyDescent="0.25">
      <c r="B1020" s="22" t="s">
        <v>70</v>
      </c>
      <c r="C1020" s="23">
        <v>12</v>
      </c>
      <c r="D1020" s="24" t="s">
        <v>27</v>
      </c>
      <c r="E1020" s="22" t="s">
        <v>32</v>
      </c>
      <c r="F1020" s="22" t="s">
        <v>42</v>
      </c>
      <c r="G1020" s="25">
        <v>0</v>
      </c>
      <c r="H1020" s="26">
        <v>0</v>
      </c>
      <c r="I1020" s="22">
        <v>3</v>
      </c>
      <c r="J1020" s="27">
        <v>5.5555555555555558E-3</v>
      </c>
      <c r="K1020" s="22"/>
      <c r="L1020" s="22"/>
      <c r="M1020" s="22" t="s">
        <v>30</v>
      </c>
      <c r="N1020" s="22" t="s">
        <v>66</v>
      </c>
      <c r="O1020" s="22" t="s">
        <v>67</v>
      </c>
    </row>
    <row r="1021" spans="2:15" ht="21" customHeight="1" x14ac:dyDescent="0.25">
      <c r="B1021" s="14" t="s">
        <v>70</v>
      </c>
      <c r="C1021" s="15">
        <v>1</v>
      </c>
      <c r="D1021" s="16" t="s">
        <v>37</v>
      </c>
      <c r="E1021" s="14" t="s">
        <v>49</v>
      </c>
      <c r="F1021" s="14" t="s">
        <v>42</v>
      </c>
      <c r="G1021" s="17">
        <v>0</v>
      </c>
      <c r="H1021" s="1">
        <v>0</v>
      </c>
      <c r="I1021" s="14">
        <v>1</v>
      </c>
      <c r="J1021" s="18">
        <v>5.5555555555555558E-3</v>
      </c>
      <c r="K1021" s="14"/>
      <c r="L1021" s="14"/>
      <c r="M1021" s="14" t="s">
        <v>30</v>
      </c>
      <c r="N1021" s="14" t="s">
        <v>66</v>
      </c>
      <c r="O1021" s="14" t="s">
        <v>67</v>
      </c>
    </row>
    <row r="1022" spans="2:15" ht="21" customHeight="1" x14ac:dyDescent="0.25">
      <c r="B1022" s="22" t="s">
        <v>70</v>
      </c>
      <c r="C1022" s="23">
        <v>5</v>
      </c>
      <c r="D1022" s="24" t="s">
        <v>37</v>
      </c>
      <c r="E1022" s="22" t="s">
        <v>49</v>
      </c>
      <c r="F1022" s="22" t="s">
        <v>45</v>
      </c>
      <c r="G1022" s="25">
        <v>0</v>
      </c>
      <c r="H1022" s="26">
        <v>0</v>
      </c>
      <c r="I1022" s="22">
        <v>4</v>
      </c>
      <c r="J1022" s="27">
        <v>5.5555555555555558E-3</v>
      </c>
      <c r="K1022" s="22"/>
      <c r="L1022" s="22"/>
      <c r="M1022" s="22" t="s">
        <v>43</v>
      </c>
      <c r="N1022" s="22" t="s">
        <v>77</v>
      </c>
      <c r="O1022" s="22" t="s">
        <v>65</v>
      </c>
    </row>
    <row r="1023" spans="2:15" ht="21" customHeight="1" x14ac:dyDescent="0.25">
      <c r="B1023" s="14" t="s">
        <v>70</v>
      </c>
      <c r="C1023" s="15">
        <v>27</v>
      </c>
      <c r="D1023" s="16" t="s">
        <v>44</v>
      </c>
      <c r="E1023" s="14" t="s">
        <v>16</v>
      </c>
      <c r="F1023" s="14" t="s">
        <v>17</v>
      </c>
      <c r="G1023" s="17">
        <v>0</v>
      </c>
      <c r="H1023" s="1">
        <v>0</v>
      </c>
      <c r="I1023" s="14">
        <v>1</v>
      </c>
      <c r="J1023" s="18">
        <v>5.5555555555555558E-3</v>
      </c>
      <c r="K1023" s="14"/>
      <c r="L1023" s="14"/>
      <c r="M1023" s="14" t="s">
        <v>30</v>
      </c>
      <c r="N1023" s="14" t="s">
        <v>76</v>
      </c>
      <c r="O1023" s="14" t="s">
        <v>52</v>
      </c>
    </row>
    <row r="1024" spans="2:15" ht="21" customHeight="1" x14ac:dyDescent="0.25">
      <c r="B1024" s="22" t="s">
        <v>70</v>
      </c>
      <c r="C1024" s="23">
        <v>16</v>
      </c>
      <c r="D1024" s="24" t="s">
        <v>44</v>
      </c>
      <c r="E1024" s="22" t="s">
        <v>16</v>
      </c>
      <c r="F1024" s="22" t="s">
        <v>17</v>
      </c>
      <c r="G1024" s="25">
        <v>0</v>
      </c>
      <c r="H1024" s="26">
        <v>0</v>
      </c>
      <c r="I1024" s="22">
        <v>1</v>
      </c>
      <c r="J1024" s="27">
        <v>5.5555555555555558E-3</v>
      </c>
      <c r="K1024" s="22"/>
      <c r="L1024" s="22"/>
      <c r="M1024" s="22" t="s">
        <v>40</v>
      </c>
      <c r="N1024" s="22" t="s">
        <v>78</v>
      </c>
      <c r="O1024" s="22" t="s">
        <v>21</v>
      </c>
    </row>
    <row r="1025" spans="2:15" ht="21" customHeight="1" x14ac:dyDescent="0.25">
      <c r="B1025" s="14" t="s">
        <v>14</v>
      </c>
      <c r="C1025" s="15">
        <v>11</v>
      </c>
      <c r="D1025" s="16" t="s">
        <v>57</v>
      </c>
      <c r="E1025" s="14" t="s">
        <v>32</v>
      </c>
      <c r="F1025" s="14" t="s">
        <v>42</v>
      </c>
      <c r="G1025" s="17">
        <v>4</v>
      </c>
      <c r="H1025" s="1">
        <v>20000000</v>
      </c>
      <c r="I1025" s="14">
        <v>1</v>
      </c>
      <c r="J1025" s="18">
        <v>5.6712962962962958E-3</v>
      </c>
      <c r="K1025" s="14" t="s">
        <v>18</v>
      </c>
      <c r="L1025" s="14" t="s">
        <v>56</v>
      </c>
      <c r="M1025" s="14" t="s">
        <v>20</v>
      </c>
      <c r="N1025" s="14" t="s">
        <v>78</v>
      </c>
      <c r="O1025" s="14" t="s">
        <v>62</v>
      </c>
    </row>
    <row r="1026" spans="2:15" ht="21" customHeight="1" x14ac:dyDescent="0.25">
      <c r="B1026" s="22" t="s">
        <v>14</v>
      </c>
      <c r="C1026" s="23">
        <v>1</v>
      </c>
      <c r="D1026" s="24" t="s">
        <v>59</v>
      </c>
      <c r="E1026" s="22" t="s">
        <v>38</v>
      </c>
      <c r="F1026" s="22" t="s">
        <v>23</v>
      </c>
      <c r="G1026" s="25">
        <v>2</v>
      </c>
      <c r="H1026" s="26">
        <v>12000000</v>
      </c>
      <c r="I1026" s="22">
        <v>5</v>
      </c>
      <c r="J1026" s="27">
        <v>5.6712962962962958E-3</v>
      </c>
      <c r="K1026" s="22" t="s">
        <v>18</v>
      </c>
      <c r="L1026" s="22" t="s">
        <v>35</v>
      </c>
      <c r="M1026" s="22" t="s">
        <v>40</v>
      </c>
      <c r="N1026" s="22" t="s">
        <v>66</v>
      </c>
      <c r="O1026" s="22" t="s">
        <v>36</v>
      </c>
    </row>
    <row r="1027" spans="2:15" ht="21" customHeight="1" x14ac:dyDescent="0.25">
      <c r="B1027" s="14" t="s">
        <v>14</v>
      </c>
      <c r="C1027" s="15">
        <v>10</v>
      </c>
      <c r="D1027" s="16" t="s">
        <v>27</v>
      </c>
      <c r="E1027" s="14" t="s">
        <v>38</v>
      </c>
      <c r="F1027" s="14" t="s">
        <v>42</v>
      </c>
      <c r="G1027" s="17">
        <v>2</v>
      </c>
      <c r="H1027" s="1">
        <v>38000000</v>
      </c>
      <c r="I1027" s="14">
        <v>2</v>
      </c>
      <c r="J1027" s="18">
        <v>5.6712962962962958E-3</v>
      </c>
      <c r="K1027" s="14" t="s">
        <v>74</v>
      </c>
      <c r="L1027" s="14" t="s">
        <v>47</v>
      </c>
      <c r="M1027" s="14" t="s">
        <v>48</v>
      </c>
      <c r="N1027" s="14" t="s">
        <v>78</v>
      </c>
      <c r="O1027" s="14" t="s">
        <v>63</v>
      </c>
    </row>
    <row r="1028" spans="2:15" ht="21" customHeight="1" x14ac:dyDescent="0.25">
      <c r="B1028" s="22" t="s">
        <v>14</v>
      </c>
      <c r="C1028" s="23">
        <v>11</v>
      </c>
      <c r="D1028" s="24" t="s">
        <v>27</v>
      </c>
      <c r="E1028" s="22" t="s">
        <v>16</v>
      </c>
      <c r="F1028" s="22" t="s">
        <v>23</v>
      </c>
      <c r="G1028" s="25">
        <v>2</v>
      </c>
      <c r="H1028" s="26">
        <v>12000000</v>
      </c>
      <c r="I1028" s="22">
        <v>4</v>
      </c>
      <c r="J1028" s="27">
        <v>5.6712962962962958E-3</v>
      </c>
      <c r="K1028" s="22" t="s">
        <v>18</v>
      </c>
      <c r="L1028" s="22" t="s">
        <v>39</v>
      </c>
      <c r="M1028" s="22" t="s">
        <v>30</v>
      </c>
      <c r="N1028" s="22" t="s">
        <v>76</v>
      </c>
      <c r="O1028" s="22" t="s">
        <v>31</v>
      </c>
    </row>
    <row r="1029" spans="2:15" ht="21" customHeight="1" x14ac:dyDescent="0.25">
      <c r="B1029" s="14" t="s">
        <v>14</v>
      </c>
      <c r="C1029" s="15">
        <v>12</v>
      </c>
      <c r="D1029" s="16" t="s">
        <v>27</v>
      </c>
      <c r="E1029" s="14" t="s">
        <v>38</v>
      </c>
      <c r="F1029" s="14" t="s">
        <v>17</v>
      </c>
      <c r="G1029" s="17">
        <v>3</v>
      </c>
      <c r="H1029" s="1">
        <v>15000000</v>
      </c>
      <c r="I1029" s="14">
        <v>4</v>
      </c>
      <c r="J1029" s="18">
        <v>5.6712962962962958E-3</v>
      </c>
      <c r="K1029" s="14" t="s">
        <v>18</v>
      </c>
      <c r="L1029" s="14" t="s">
        <v>24</v>
      </c>
      <c r="M1029" s="14" t="s">
        <v>30</v>
      </c>
      <c r="N1029" s="14" t="s">
        <v>76</v>
      </c>
      <c r="O1029" s="14" t="s">
        <v>31</v>
      </c>
    </row>
    <row r="1030" spans="2:15" ht="21" customHeight="1" x14ac:dyDescent="0.25">
      <c r="B1030" s="22" t="s">
        <v>14</v>
      </c>
      <c r="C1030" s="23">
        <v>27</v>
      </c>
      <c r="D1030" s="24" t="s">
        <v>37</v>
      </c>
      <c r="E1030" s="22" t="s">
        <v>32</v>
      </c>
      <c r="F1030" s="22" t="s">
        <v>45</v>
      </c>
      <c r="G1030" s="25">
        <v>1</v>
      </c>
      <c r="H1030" s="26">
        <v>19000000</v>
      </c>
      <c r="I1030" s="22">
        <v>1</v>
      </c>
      <c r="J1030" s="27">
        <v>5.6712962962962958E-3</v>
      </c>
      <c r="K1030" s="22" t="s">
        <v>46</v>
      </c>
      <c r="L1030" s="22" t="s">
        <v>19</v>
      </c>
      <c r="M1030" s="22" t="s">
        <v>33</v>
      </c>
      <c r="N1030" s="22" t="s">
        <v>78</v>
      </c>
      <c r="O1030" s="22" t="s">
        <v>41</v>
      </c>
    </row>
    <row r="1031" spans="2:15" ht="21" customHeight="1" x14ac:dyDescent="0.25">
      <c r="B1031" s="14" t="s">
        <v>14</v>
      </c>
      <c r="C1031" s="15">
        <v>30</v>
      </c>
      <c r="D1031" s="16" t="s">
        <v>37</v>
      </c>
      <c r="E1031" s="14" t="s">
        <v>38</v>
      </c>
      <c r="F1031" s="14" t="s">
        <v>42</v>
      </c>
      <c r="G1031" s="17">
        <v>4</v>
      </c>
      <c r="H1031" s="1">
        <v>11000000</v>
      </c>
      <c r="I1031" s="14">
        <v>3</v>
      </c>
      <c r="J1031" s="18">
        <v>5.6712962962962958E-3</v>
      </c>
      <c r="K1031" s="14" t="s">
        <v>61</v>
      </c>
      <c r="L1031" s="14" t="s">
        <v>39</v>
      </c>
      <c r="M1031" s="14" t="s">
        <v>43</v>
      </c>
      <c r="N1031" s="14" t="s">
        <v>76</v>
      </c>
      <c r="O1031" s="14" t="s">
        <v>26</v>
      </c>
    </row>
    <row r="1032" spans="2:15" ht="21" customHeight="1" x14ac:dyDescent="0.25">
      <c r="B1032" s="22" t="s">
        <v>14</v>
      </c>
      <c r="C1032" s="23">
        <v>27</v>
      </c>
      <c r="D1032" s="24" t="s">
        <v>37</v>
      </c>
      <c r="E1032" s="22" t="s">
        <v>28</v>
      </c>
      <c r="F1032" s="22" t="s">
        <v>17</v>
      </c>
      <c r="G1032" s="25">
        <v>5</v>
      </c>
      <c r="H1032" s="26">
        <v>25000000</v>
      </c>
      <c r="I1032" s="22">
        <v>2</v>
      </c>
      <c r="J1032" s="27">
        <v>5.6712962962962958E-3</v>
      </c>
      <c r="K1032" s="22" t="s">
        <v>18</v>
      </c>
      <c r="L1032" s="22" t="s">
        <v>39</v>
      </c>
      <c r="M1032" s="22" t="s">
        <v>40</v>
      </c>
      <c r="N1032" s="22" t="s">
        <v>76</v>
      </c>
      <c r="O1032" s="22" t="s">
        <v>52</v>
      </c>
    </row>
    <row r="1033" spans="2:15" ht="21" customHeight="1" x14ac:dyDescent="0.25">
      <c r="B1033" s="14" t="s">
        <v>14</v>
      </c>
      <c r="C1033" s="15">
        <v>9</v>
      </c>
      <c r="D1033" s="16" t="s">
        <v>37</v>
      </c>
      <c r="E1033" s="14" t="s">
        <v>16</v>
      </c>
      <c r="F1033" s="14" t="s">
        <v>42</v>
      </c>
      <c r="G1033" s="17">
        <v>3</v>
      </c>
      <c r="H1033" s="1">
        <v>15000000</v>
      </c>
      <c r="I1033" s="14">
        <v>4</v>
      </c>
      <c r="J1033" s="18">
        <v>5.6712962962962958E-3</v>
      </c>
      <c r="K1033" s="14" t="s">
        <v>18</v>
      </c>
      <c r="L1033" s="14" t="s">
        <v>56</v>
      </c>
      <c r="M1033" s="14" t="s">
        <v>33</v>
      </c>
      <c r="N1033" s="14" t="s">
        <v>66</v>
      </c>
      <c r="O1033" s="14" t="s">
        <v>67</v>
      </c>
    </row>
    <row r="1034" spans="2:15" ht="21" customHeight="1" x14ac:dyDescent="0.25">
      <c r="B1034" s="22" t="s">
        <v>14</v>
      </c>
      <c r="C1034" s="23">
        <v>22</v>
      </c>
      <c r="D1034" s="24" t="s">
        <v>44</v>
      </c>
      <c r="E1034" s="22" t="s">
        <v>73</v>
      </c>
      <c r="F1034" s="22" t="s">
        <v>42</v>
      </c>
      <c r="G1034" s="25">
        <v>3</v>
      </c>
      <c r="H1034" s="26">
        <v>15000000</v>
      </c>
      <c r="I1034" s="22">
        <v>1</v>
      </c>
      <c r="J1034" s="27">
        <v>5.6712962962962958E-3</v>
      </c>
      <c r="K1034" s="22" t="s">
        <v>18</v>
      </c>
      <c r="L1034" s="22" t="s">
        <v>29</v>
      </c>
      <c r="M1034" s="22" t="s">
        <v>48</v>
      </c>
      <c r="N1034" s="22" t="s">
        <v>66</v>
      </c>
      <c r="O1034" s="22" t="s">
        <v>36</v>
      </c>
    </row>
    <row r="1035" spans="2:15" ht="21" customHeight="1" x14ac:dyDescent="0.25">
      <c r="B1035" s="14" t="s">
        <v>14</v>
      </c>
      <c r="C1035" s="15">
        <v>23</v>
      </c>
      <c r="D1035" s="16" t="s">
        <v>69</v>
      </c>
      <c r="E1035" s="14" t="s">
        <v>38</v>
      </c>
      <c r="F1035" s="14" t="s">
        <v>42</v>
      </c>
      <c r="G1035" s="17">
        <v>5</v>
      </c>
      <c r="H1035" s="1">
        <v>21000000</v>
      </c>
      <c r="I1035" s="14">
        <v>1</v>
      </c>
      <c r="J1035" s="18">
        <v>5.6712962962962958E-3</v>
      </c>
      <c r="K1035" s="14" t="s">
        <v>18</v>
      </c>
      <c r="L1035" s="14" t="s">
        <v>64</v>
      </c>
      <c r="M1035" s="14" t="s">
        <v>25</v>
      </c>
      <c r="N1035" s="14" t="s">
        <v>78</v>
      </c>
      <c r="O1035" s="14" t="s">
        <v>41</v>
      </c>
    </row>
    <row r="1036" spans="2:15" ht="21" customHeight="1" x14ac:dyDescent="0.25">
      <c r="B1036" s="22" t="s">
        <v>14</v>
      </c>
      <c r="C1036" s="23">
        <v>11</v>
      </c>
      <c r="D1036" s="24" t="s">
        <v>57</v>
      </c>
      <c r="E1036" s="22" t="s">
        <v>32</v>
      </c>
      <c r="F1036" s="22" t="s">
        <v>42</v>
      </c>
      <c r="G1036" s="25">
        <v>4</v>
      </c>
      <c r="H1036" s="26">
        <v>20000000</v>
      </c>
      <c r="I1036" s="22">
        <v>1</v>
      </c>
      <c r="J1036" s="27">
        <v>5.6712962962962958E-3</v>
      </c>
      <c r="K1036" s="22" t="s">
        <v>18</v>
      </c>
      <c r="L1036" s="22" t="s">
        <v>56</v>
      </c>
      <c r="M1036" s="22" t="s">
        <v>20</v>
      </c>
      <c r="N1036" s="22" t="s">
        <v>78</v>
      </c>
      <c r="O1036" s="22" t="s">
        <v>62</v>
      </c>
    </row>
    <row r="1037" spans="2:15" ht="21" customHeight="1" x14ac:dyDescent="0.25">
      <c r="B1037" s="14" t="s">
        <v>14</v>
      </c>
      <c r="C1037" s="15">
        <v>1</v>
      </c>
      <c r="D1037" s="16" t="s">
        <v>59</v>
      </c>
      <c r="E1037" s="14" t="s">
        <v>38</v>
      </c>
      <c r="F1037" s="14" t="s">
        <v>23</v>
      </c>
      <c r="G1037" s="17">
        <v>2</v>
      </c>
      <c r="H1037" s="1">
        <v>12000000</v>
      </c>
      <c r="I1037" s="14">
        <v>5</v>
      </c>
      <c r="J1037" s="18">
        <v>5.6712962962962958E-3</v>
      </c>
      <c r="K1037" s="14" t="s">
        <v>18</v>
      </c>
      <c r="L1037" s="14" t="s">
        <v>35</v>
      </c>
      <c r="M1037" s="14" t="s">
        <v>40</v>
      </c>
      <c r="N1037" s="14" t="s">
        <v>66</v>
      </c>
      <c r="O1037" s="14" t="s">
        <v>36</v>
      </c>
    </row>
    <row r="1038" spans="2:15" ht="21" customHeight="1" x14ac:dyDescent="0.25">
      <c r="B1038" s="22" t="s">
        <v>70</v>
      </c>
      <c r="C1038" s="23">
        <v>18</v>
      </c>
      <c r="D1038" s="24" t="s">
        <v>58</v>
      </c>
      <c r="E1038" s="22" t="s">
        <v>16</v>
      </c>
      <c r="F1038" s="22" t="s">
        <v>42</v>
      </c>
      <c r="G1038" s="25">
        <v>0</v>
      </c>
      <c r="H1038" s="26">
        <v>0</v>
      </c>
      <c r="I1038" s="22">
        <v>1</v>
      </c>
      <c r="J1038" s="27">
        <v>5.6712962962962958E-3</v>
      </c>
      <c r="K1038" s="22"/>
      <c r="L1038" s="22"/>
      <c r="M1038" s="22" t="s">
        <v>20</v>
      </c>
      <c r="N1038" s="22" t="s">
        <v>76</v>
      </c>
      <c r="O1038" s="22" t="s">
        <v>31</v>
      </c>
    </row>
    <row r="1039" spans="2:15" ht="21" customHeight="1" x14ac:dyDescent="0.25">
      <c r="B1039" s="14" t="s">
        <v>70</v>
      </c>
      <c r="C1039" s="15">
        <v>2</v>
      </c>
      <c r="D1039" s="16" t="s">
        <v>72</v>
      </c>
      <c r="E1039" s="14" t="s">
        <v>16</v>
      </c>
      <c r="F1039" s="14" t="s">
        <v>23</v>
      </c>
      <c r="G1039" s="17">
        <v>0</v>
      </c>
      <c r="H1039" s="1">
        <v>0</v>
      </c>
      <c r="I1039" s="14">
        <v>4</v>
      </c>
      <c r="J1039" s="18">
        <v>5.6712962962962958E-3</v>
      </c>
      <c r="K1039" s="14"/>
      <c r="L1039" s="14"/>
      <c r="M1039" s="14" t="s">
        <v>51</v>
      </c>
      <c r="N1039" s="14" t="s">
        <v>77</v>
      </c>
      <c r="O1039" s="14" t="s">
        <v>54</v>
      </c>
    </row>
    <row r="1040" spans="2:15" ht="21" customHeight="1" x14ac:dyDescent="0.25">
      <c r="B1040" s="22" t="s">
        <v>70</v>
      </c>
      <c r="C1040" s="23">
        <v>18</v>
      </c>
      <c r="D1040" s="24" t="s">
        <v>58</v>
      </c>
      <c r="E1040" s="22" t="s">
        <v>16</v>
      </c>
      <c r="F1040" s="22" t="s">
        <v>42</v>
      </c>
      <c r="G1040" s="25">
        <v>0</v>
      </c>
      <c r="H1040" s="26">
        <v>0</v>
      </c>
      <c r="I1040" s="22">
        <v>1</v>
      </c>
      <c r="J1040" s="27">
        <v>5.6712962962962958E-3</v>
      </c>
      <c r="K1040" s="22"/>
      <c r="L1040" s="22"/>
      <c r="M1040" s="22" t="s">
        <v>20</v>
      </c>
      <c r="N1040" s="22" t="s">
        <v>76</v>
      </c>
      <c r="O1040" s="22" t="s">
        <v>31</v>
      </c>
    </row>
    <row r="1041" spans="2:15" ht="21" customHeight="1" x14ac:dyDescent="0.25">
      <c r="B1041" s="14" t="s">
        <v>70</v>
      </c>
      <c r="C1041" s="15">
        <v>2</v>
      </c>
      <c r="D1041" s="16" t="s">
        <v>72</v>
      </c>
      <c r="E1041" s="14" t="s">
        <v>16</v>
      </c>
      <c r="F1041" s="14" t="s">
        <v>23</v>
      </c>
      <c r="G1041" s="17">
        <v>0</v>
      </c>
      <c r="H1041" s="1">
        <v>0</v>
      </c>
      <c r="I1041" s="14">
        <v>4</v>
      </c>
      <c r="J1041" s="18">
        <v>5.6712962962962958E-3</v>
      </c>
      <c r="K1041" s="14"/>
      <c r="L1041" s="14"/>
      <c r="M1041" s="14" t="s">
        <v>51</v>
      </c>
      <c r="N1041" s="14" t="s">
        <v>77</v>
      </c>
      <c r="O1041" s="14" t="s">
        <v>54</v>
      </c>
    </row>
    <row r="1042" spans="2:15" ht="21" customHeight="1" x14ac:dyDescent="0.25">
      <c r="B1042" s="22" t="s">
        <v>14</v>
      </c>
      <c r="C1042" s="23">
        <v>13</v>
      </c>
      <c r="D1042" s="24" t="s">
        <v>55</v>
      </c>
      <c r="E1042" s="22" t="s">
        <v>16</v>
      </c>
      <c r="F1042" s="22" t="s">
        <v>42</v>
      </c>
      <c r="G1042" s="25">
        <v>4</v>
      </c>
      <c r="H1042" s="26">
        <v>15000000</v>
      </c>
      <c r="I1042" s="22">
        <v>5</v>
      </c>
      <c r="J1042" s="27">
        <v>5.6944444444444438E-3</v>
      </c>
      <c r="K1042" s="22" t="s">
        <v>18</v>
      </c>
      <c r="L1042" s="22" t="s">
        <v>35</v>
      </c>
      <c r="M1042" s="22" t="s">
        <v>48</v>
      </c>
      <c r="N1042" s="22" t="s">
        <v>76</v>
      </c>
      <c r="O1042" s="22" t="s">
        <v>52</v>
      </c>
    </row>
    <row r="1043" spans="2:15" ht="21" customHeight="1" x14ac:dyDescent="0.25">
      <c r="B1043" s="14" t="s">
        <v>14</v>
      </c>
      <c r="C1043" s="15">
        <v>11</v>
      </c>
      <c r="D1043" s="16" t="s">
        <v>57</v>
      </c>
      <c r="E1043" s="14" t="s">
        <v>28</v>
      </c>
      <c r="F1043" s="14" t="s">
        <v>17</v>
      </c>
      <c r="G1043" s="17">
        <v>2</v>
      </c>
      <c r="H1043" s="1">
        <v>38000000</v>
      </c>
      <c r="I1043" s="14">
        <v>2</v>
      </c>
      <c r="J1043" s="18">
        <v>5.6944444444444438E-3</v>
      </c>
      <c r="K1043" s="14" t="s">
        <v>46</v>
      </c>
      <c r="L1043" s="14" t="s">
        <v>19</v>
      </c>
      <c r="M1043" s="14" t="s">
        <v>25</v>
      </c>
      <c r="N1043" s="14" t="s">
        <v>78</v>
      </c>
      <c r="O1043" s="14" t="s">
        <v>62</v>
      </c>
    </row>
    <row r="1044" spans="2:15" ht="21" customHeight="1" x14ac:dyDescent="0.25">
      <c r="B1044" s="22" t="s">
        <v>14</v>
      </c>
      <c r="C1044" s="23">
        <v>12</v>
      </c>
      <c r="D1044" s="24" t="s">
        <v>59</v>
      </c>
      <c r="E1044" s="22" t="s">
        <v>16</v>
      </c>
      <c r="F1044" s="22" t="s">
        <v>42</v>
      </c>
      <c r="G1044" s="25">
        <v>1</v>
      </c>
      <c r="H1044" s="26">
        <v>7000000</v>
      </c>
      <c r="I1044" s="22">
        <v>1</v>
      </c>
      <c r="J1044" s="27">
        <v>5.6944444444444438E-3</v>
      </c>
      <c r="K1044" s="22" t="s">
        <v>18</v>
      </c>
      <c r="L1044" s="22" t="s">
        <v>39</v>
      </c>
      <c r="M1044" s="22" t="s">
        <v>20</v>
      </c>
      <c r="N1044" s="22" t="s">
        <v>77</v>
      </c>
      <c r="O1044" s="22" t="s">
        <v>65</v>
      </c>
    </row>
    <row r="1045" spans="2:15" ht="21" customHeight="1" x14ac:dyDescent="0.25">
      <c r="B1045" s="14" t="s">
        <v>14</v>
      </c>
      <c r="C1045" s="15">
        <v>27</v>
      </c>
      <c r="D1045" s="16" t="s">
        <v>22</v>
      </c>
      <c r="E1045" s="14" t="s">
        <v>32</v>
      </c>
      <c r="F1045" s="14" t="s">
        <v>68</v>
      </c>
      <c r="G1045" s="17">
        <v>5</v>
      </c>
      <c r="H1045" s="1">
        <v>25000000</v>
      </c>
      <c r="I1045" s="14">
        <v>4</v>
      </c>
      <c r="J1045" s="18">
        <v>5.6944444444444438E-3</v>
      </c>
      <c r="K1045" s="14" t="s">
        <v>18</v>
      </c>
      <c r="L1045" s="14" t="s">
        <v>56</v>
      </c>
      <c r="M1045" s="14" t="s">
        <v>51</v>
      </c>
      <c r="N1045" s="14" t="s">
        <v>78</v>
      </c>
      <c r="O1045" s="14" t="s">
        <v>63</v>
      </c>
    </row>
    <row r="1046" spans="2:15" ht="21" customHeight="1" x14ac:dyDescent="0.25">
      <c r="B1046" s="22" t="s">
        <v>14</v>
      </c>
      <c r="C1046" s="23">
        <v>30</v>
      </c>
      <c r="D1046" s="24" t="s">
        <v>27</v>
      </c>
      <c r="E1046" s="22" t="s">
        <v>32</v>
      </c>
      <c r="F1046" s="22" t="s">
        <v>42</v>
      </c>
      <c r="G1046" s="25">
        <v>1</v>
      </c>
      <c r="H1046" s="26">
        <v>19000000</v>
      </c>
      <c r="I1046" s="22">
        <v>5</v>
      </c>
      <c r="J1046" s="27">
        <v>5.6944444444444438E-3</v>
      </c>
      <c r="K1046" s="22" t="s">
        <v>46</v>
      </c>
      <c r="L1046" s="22" t="s">
        <v>56</v>
      </c>
      <c r="M1046" s="22" t="s">
        <v>40</v>
      </c>
      <c r="N1046" s="22" t="s">
        <v>78</v>
      </c>
      <c r="O1046" s="22" t="s">
        <v>63</v>
      </c>
    </row>
    <row r="1047" spans="2:15" ht="21" customHeight="1" x14ac:dyDescent="0.25">
      <c r="B1047" s="14" t="s">
        <v>14</v>
      </c>
      <c r="C1047" s="15">
        <v>19</v>
      </c>
      <c r="D1047" s="16" t="s">
        <v>27</v>
      </c>
      <c r="E1047" s="14" t="s">
        <v>32</v>
      </c>
      <c r="F1047" s="14" t="s">
        <v>68</v>
      </c>
      <c r="G1047" s="17">
        <v>5</v>
      </c>
      <c r="H1047" s="1">
        <v>20000000</v>
      </c>
      <c r="I1047" s="14">
        <v>5</v>
      </c>
      <c r="J1047" s="18">
        <v>5.6944444444444438E-3</v>
      </c>
      <c r="K1047" s="14" t="s">
        <v>18</v>
      </c>
      <c r="L1047" s="14" t="s">
        <v>39</v>
      </c>
      <c r="M1047" s="14" t="s">
        <v>33</v>
      </c>
      <c r="N1047" s="14" t="s">
        <v>78</v>
      </c>
      <c r="O1047" s="14" t="s">
        <v>53</v>
      </c>
    </row>
    <row r="1048" spans="2:15" ht="21" customHeight="1" x14ac:dyDescent="0.25">
      <c r="B1048" s="22" t="s">
        <v>14</v>
      </c>
      <c r="C1048" s="23">
        <v>12</v>
      </c>
      <c r="D1048" s="24" t="s">
        <v>27</v>
      </c>
      <c r="E1048" s="22" t="s">
        <v>16</v>
      </c>
      <c r="F1048" s="22" t="s">
        <v>42</v>
      </c>
      <c r="G1048" s="25">
        <v>3</v>
      </c>
      <c r="H1048" s="26">
        <v>11000000</v>
      </c>
      <c r="I1048" s="22">
        <v>5</v>
      </c>
      <c r="J1048" s="27">
        <v>5.6944444444444438E-3</v>
      </c>
      <c r="K1048" s="22" t="s">
        <v>18</v>
      </c>
      <c r="L1048" s="22" t="s">
        <v>64</v>
      </c>
      <c r="M1048" s="22" t="s">
        <v>25</v>
      </c>
      <c r="N1048" s="22" t="s">
        <v>66</v>
      </c>
      <c r="O1048" s="22" t="s">
        <v>67</v>
      </c>
    </row>
    <row r="1049" spans="2:15" ht="21" customHeight="1" x14ac:dyDescent="0.25">
      <c r="B1049" s="14" t="s">
        <v>14</v>
      </c>
      <c r="C1049" s="15">
        <v>21</v>
      </c>
      <c r="D1049" s="16" t="s">
        <v>37</v>
      </c>
      <c r="E1049" s="14" t="s">
        <v>16</v>
      </c>
      <c r="F1049" s="14" t="s">
        <v>23</v>
      </c>
      <c r="G1049" s="17">
        <v>2</v>
      </c>
      <c r="H1049" s="1">
        <v>12000000</v>
      </c>
      <c r="I1049" s="14">
        <v>1</v>
      </c>
      <c r="J1049" s="18">
        <v>5.6944444444444438E-3</v>
      </c>
      <c r="K1049" s="14" t="s">
        <v>18</v>
      </c>
      <c r="L1049" s="14" t="s">
        <v>47</v>
      </c>
      <c r="M1049" s="14" t="s">
        <v>20</v>
      </c>
      <c r="N1049" s="14" t="s">
        <v>76</v>
      </c>
      <c r="O1049" s="14" t="s">
        <v>71</v>
      </c>
    </row>
    <row r="1050" spans="2:15" ht="21" customHeight="1" x14ac:dyDescent="0.25">
      <c r="B1050" s="22" t="s">
        <v>14</v>
      </c>
      <c r="C1050" s="23">
        <v>17</v>
      </c>
      <c r="D1050" s="24" t="s">
        <v>44</v>
      </c>
      <c r="E1050" s="22" t="s">
        <v>38</v>
      </c>
      <c r="F1050" s="22" t="s">
        <v>42</v>
      </c>
      <c r="G1050" s="25">
        <v>2</v>
      </c>
      <c r="H1050" s="26">
        <v>12000000</v>
      </c>
      <c r="I1050" s="22">
        <v>4</v>
      </c>
      <c r="J1050" s="27">
        <v>5.6944444444444438E-3</v>
      </c>
      <c r="K1050" s="22" t="s">
        <v>18</v>
      </c>
      <c r="L1050" s="22" t="s">
        <v>64</v>
      </c>
      <c r="M1050" s="22" t="s">
        <v>20</v>
      </c>
      <c r="N1050" s="22" t="s">
        <v>66</v>
      </c>
      <c r="O1050" s="22" t="s">
        <v>36</v>
      </c>
    </row>
    <row r="1051" spans="2:15" ht="21" customHeight="1" x14ac:dyDescent="0.25">
      <c r="B1051" s="14" t="s">
        <v>14</v>
      </c>
      <c r="C1051" s="15">
        <v>15</v>
      </c>
      <c r="D1051" s="16" t="s">
        <v>69</v>
      </c>
      <c r="E1051" s="14" t="s">
        <v>28</v>
      </c>
      <c r="F1051" s="14" t="s">
        <v>68</v>
      </c>
      <c r="G1051" s="17">
        <v>4</v>
      </c>
      <c r="H1051" s="1">
        <v>20000000</v>
      </c>
      <c r="I1051" s="14">
        <v>2</v>
      </c>
      <c r="J1051" s="18">
        <v>5.6944444444444438E-3</v>
      </c>
      <c r="K1051" s="14" t="s">
        <v>61</v>
      </c>
      <c r="L1051" s="14" t="s">
        <v>29</v>
      </c>
      <c r="M1051" s="14" t="s">
        <v>43</v>
      </c>
      <c r="N1051" s="14" t="s">
        <v>76</v>
      </c>
      <c r="O1051" s="14" t="s">
        <v>52</v>
      </c>
    </row>
    <row r="1052" spans="2:15" ht="21" customHeight="1" x14ac:dyDescent="0.25">
      <c r="B1052" s="22" t="s">
        <v>14</v>
      </c>
      <c r="C1052" s="23">
        <v>1</v>
      </c>
      <c r="D1052" s="24" t="s">
        <v>69</v>
      </c>
      <c r="E1052" s="22" t="s">
        <v>38</v>
      </c>
      <c r="F1052" s="22" t="s">
        <v>42</v>
      </c>
      <c r="G1052" s="25">
        <v>3</v>
      </c>
      <c r="H1052" s="26">
        <v>12000000</v>
      </c>
      <c r="I1052" s="22">
        <v>4</v>
      </c>
      <c r="J1052" s="27">
        <v>5.6944444444444438E-3</v>
      </c>
      <c r="K1052" s="22" t="s">
        <v>18</v>
      </c>
      <c r="L1052" s="22" t="s">
        <v>19</v>
      </c>
      <c r="M1052" s="22" t="s">
        <v>43</v>
      </c>
      <c r="N1052" s="22" t="s">
        <v>77</v>
      </c>
      <c r="O1052" s="22" t="s">
        <v>54</v>
      </c>
    </row>
    <row r="1053" spans="2:15" ht="21" customHeight="1" x14ac:dyDescent="0.25">
      <c r="B1053" s="14" t="s">
        <v>14</v>
      </c>
      <c r="C1053" s="15">
        <v>13</v>
      </c>
      <c r="D1053" s="16" t="s">
        <v>55</v>
      </c>
      <c r="E1053" s="14" t="s">
        <v>16</v>
      </c>
      <c r="F1053" s="14" t="s">
        <v>42</v>
      </c>
      <c r="G1053" s="17">
        <v>4</v>
      </c>
      <c r="H1053" s="1">
        <v>15000000</v>
      </c>
      <c r="I1053" s="14">
        <v>5</v>
      </c>
      <c r="J1053" s="18">
        <v>5.6944444444444438E-3</v>
      </c>
      <c r="K1053" s="14" t="s">
        <v>18</v>
      </c>
      <c r="L1053" s="14" t="s">
        <v>35</v>
      </c>
      <c r="M1053" s="14" t="s">
        <v>48</v>
      </c>
      <c r="N1053" s="14" t="s">
        <v>76</v>
      </c>
      <c r="O1053" s="14" t="s">
        <v>52</v>
      </c>
    </row>
    <row r="1054" spans="2:15" ht="21" customHeight="1" x14ac:dyDescent="0.25">
      <c r="B1054" s="22" t="s">
        <v>14</v>
      </c>
      <c r="C1054" s="23">
        <v>11</v>
      </c>
      <c r="D1054" s="24" t="s">
        <v>57</v>
      </c>
      <c r="E1054" s="22" t="s">
        <v>28</v>
      </c>
      <c r="F1054" s="22" t="s">
        <v>17</v>
      </c>
      <c r="G1054" s="25">
        <v>2</v>
      </c>
      <c r="H1054" s="26">
        <v>38000000</v>
      </c>
      <c r="I1054" s="22">
        <v>2</v>
      </c>
      <c r="J1054" s="27">
        <v>5.6944444444444438E-3</v>
      </c>
      <c r="K1054" s="22" t="s">
        <v>46</v>
      </c>
      <c r="L1054" s="22" t="s">
        <v>19</v>
      </c>
      <c r="M1054" s="22" t="s">
        <v>25</v>
      </c>
      <c r="N1054" s="22" t="s">
        <v>78</v>
      </c>
      <c r="O1054" s="22" t="s">
        <v>62</v>
      </c>
    </row>
    <row r="1055" spans="2:15" ht="21" customHeight="1" x14ac:dyDescent="0.25">
      <c r="B1055" s="14" t="s">
        <v>14</v>
      </c>
      <c r="C1055" s="15">
        <v>12</v>
      </c>
      <c r="D1055" s="16" t="s">
        <v>59</v>
      </c>
      <c r="E1055" s="14" t="s">
        <v>16</v>
      </c>
      <c r="F1055" s="14" t="s">
        <v>42</v>
      </c>
      <c r="G1055" s="17">
        <v>1</v>
      </c>
      <c r="H1055" s="1">
        <v>7000000</v>
      </c>
      <c r="I1055" s="14">
        <v>1</v>
      </c>
      <c r="J1055" s="18">
        <v>5.6944444444444438E-3</v>
      </c>
      <c r="K1055" s="14" t="s">
        <v>18</v>
      </c>
      <c r="L1055" s="14" t="s">
        <v>39</v>
      </c>
      <c r="M1055" s="14" t="s">
        <v>20</v>
      </c>
      <c r="N1055" s="14" t="s">
        <v>77</v>
      </c>
      <c r="O1055" s="14" t="s">
        <v>65</v>
      </c>
    </row>
    <row r="1056" spans="2:15" ht="21" customHeight="1" x14ac:dyDescent="0.25">
      <c r="B1056" s="22" t="s">
        <v>14</v>
      </c>
      <c r="C1056" s="23">
        <v>27</v>
      </c>
      <c r="D1056" s="24" t="s">
        <v>22</v>
      </c>
      <c r="E1056" s="22" t="s">
        <v>32</v>
      </c>
      <c r="F1056" s="22" t="s">
        <v>68</v>
      </c>
      <c r="G1056" s="25">
        <v>5</v>
      </c>
      <c r="H1056" s="26">
        <v>25000000</v>
      </c>
      <c r="I1056" s="22">
        <v>4</v>
      </c>
      <c r="J1056" s="27">
        <v>5.6944444444444438E-3</v>
      </c>
      <c r="K1056" s="22" t="s">
        <v>18</v>
      </c>
      <c r="L1056" s="22" t="s">
        <v>56</v>
      </c>
      <c r="M1056" s="22" t="s">
        <v>51</v>
      </c>
      <c r="N1056" s="22" t="s">
        <v>78</v>
      </c>
      <c r="O1056" s="22" t="s">
        <v>63</v>
      </c>
    </row>
    <row r="1057" spans="2:15" ht="21" customHeight="1" x14ac:dyDescent="0.25">
      <c r="B1057" s="14" t="s">
        <v>70</v>
      </c>
      <c r="C1057" s="15">
        <v>12</v>
      </c>
      <c r="D1057" s="16" t="s">
        <v>58</v>
      </c>
      <c r="E1057" s="14" t="s">
        <v>49</v>
      </c>
      <c r="F1057" s="14" t="s">
        <v>23</v>
      </c>
      <c r="G1057" s="17">
        <v>0</v>
      </c>
      <c r="H1057" s="1">
        <v>0</v>
      </c>
      <c r="I1057" s="14">
        <v>3</v>
      </c>
      <c r="J1057" s="18">
        <v>5.6944444444444438E-3</v>
      </c>
      <c r="K1057" s="14"/>
      <c r="L1057" s="14"/>
      <c r="M1057" s="14" t="s">
        <v>51</v>
      </c>
      <c r="N1057" s="14" t="s">
        <v>77</v>
      </c>
      <c r="O1057" s="14" t="s">
        <v>54</v>
      </c>
    </row>
    <row r="1058" spans="2:15" ht="21" customHeight="1" x14ac:dyDescent="0.25">
      <c r="B1058" s="22" t="s">
        <v>70</v>
      </c>
      <c r="C1058" s="23">
        <v>25</v>
      </c>
      <c r="D1058" s="24" t="s">
        <v>44</v>
      </c>
      <c r="E1058" s="22" t="s">
        <v>16</v>
      </c>
      <c r="F1058" s="22" t="s">
        <v>42</v>
      </c>
      <c r="G1058" s="25">
        <v>0</v>
      </c>
      <c r="H1058" s="26">
        <v>0</v>
      </c>
      <c r="I1058" s="22">
        <v>1</v>
      </c>
      <c r="J1058" s="27">
        <v>5.6944444444444438E-3</v>
      </c>
      <c r="K1058" s="22"/>
      <c r="L1058" s="22"/>
      <c r="M1058" s="22" t="s">
        <v>48</v>
      </c>
      <c r="N1058" s="22" t="s">
        <v>66</v>
      </c>
      <c r="O1058" s="22" t="s">
        <v>67</v>
      </c>
    </row>
    <row r="1059" spans="2:15" ht="21" customHeight="1" x14ac:dyDescent="0.25">
      <c r="B1059" s="14" t="s">
        <v>70</v>
      </c>
      <c r="C1059" s="15">
        <v>12</v>
      </c>
      <c r="D1059" s="16" t="s">
        <v>58</v>
      </c>
      <c r="E1059" s="14" t="s">
        <v>49</v>
      </c>
      <c r="F1059" s="14" t="s">
        <v>23</v>
      </c>
      <c r="G1059" s="17">
        <v>0</v>
      </c>
      <c r="H1059" s="1">
        <v>0</v>
      </c>
      <c r="I1059" s="14">
        <v>3</v>
      </c>
      <c r="J1059" s="18">
        <v>5.6944444444444438E-3</v>
      </c>
      <c r="K1059" s="14"/>
      <c r="L1059" s="14"/>
      <c r="M1059" s="14" t="s">
        <v>51</v>
      </c>
      <c r="N1059" s="14" t="s">
        <v>77</v>
      </c>
      <c r="O1059" s="14" t="s">
        <v>54</v>
      </c>
    </row>
    <row r="1060" spans="2:15" ht="21" customHeight="1" x14ac:dyDescent="0.25">
      <c r="B1060" s="22" t="s">
        <v>14</v>
      </c>
      <c r="C1060" s="23">
        <v>12</v>
      </c>
      <c r="D1060" s="24" t="s">
        <v>22</v>
      </c>
      <c r="E1060" s="22" t="s">
        <v>16</v>
      </c>
      <c r="F1060" s="22" t="s">
        <v>42</v>
      </c>
      <c r="G1060" s="25">
        <v>3</v>
      </c>
      <c r="H1060" s="26">
        <v>15000000</v>
      </c>
      <c r="I1060" s="22">
        <v>1</v>
      </c>
      <c r="J1060" s="27">
        <v>5.7870370370370376E-3</v>
      </c>
      <c r="K1060" s="22" t="s">
        <v>18</v>
      </c>
      <c r="L1060" s="22" t="s">
        <v>35</v>
      </c>
      <c r="M1060" s="22" t="s">
        <v>40</v>
      </c>
      <c r="N1060" s="22" t="s">
        <v>76</v>
      </c>
      <c r="O1060" s="22" t="s">
        <v>26</v>
      </c>
    </row>
    <row r="1061" spans="2:15" ht="21" customHeight="1" x14ac:dyDescent="0.25">
      <c r="B1061" s="14" t="s">
        <v>14</v>
      </c>
      <c r="C1061" s="15">
        <v>30</v>
      </c>
      <c r="D1061" s="16" t="s">
        <v>27</v>
      </c>
      <c r="E1061" s="14" t="s">
        <v>28</v>
      </c>
      <c r="F1061" s="14" t="s">
        <v>42</v>
      </c>
      <c r="G1061" s="17">
        <v>2</v>
      </c>
      <c r="H1061" s="1">
        <v>12000000</v>
      </c>
      <c r="I1061" s="14">
        <v>2</v>
      </c>
      <c r="J1061" s="18">
        <v>5.7870370370370376E-3</v>
      </c>
      <c r="K1061" s="14" t="s">
        <v>18</v>
      </c>
      <c r="L1061" s="14" t="s">
        <v>64</v>
      </c>
      <c r="M1061" s="14" t="s">
        <v>30</v>
      </c>
      <c r="N1061" s="14" t="s">
        <v>77</v>
      </c>
      <c r="O1061" s="14" t="s">
        <v>54</v>
      </c>
    </row>
    <row r="1062" spans="2:15" ht="21" customHeight="1" x14ac:dyDescent="0.25">
      <c r="B1062" s="22" t="s">
        <v>14</v>
      </c>
      <c r="C1062" s="23">
        <v>6</v>
      </c>
      <c r="D1062" s="24" t="s">
        <v>27</v>
      </c>
      <c r="E1062" s="22" t="s">
        <v>32</v>
      </c>
      <c r="F1062" s="22" t="s">
        <v>42</v>
      </c>
      <c r="G1062" s="25">
        <v>5</v>
      </c>
      <c r="H1062" s="26">
        <v>20000000</v>
      </c>
      <c r="I1062" s="22">
        <v>2</v>
      </c>
      <c r="J1062" s="27">
        <v>5.7870370370370376E-3</v>
      </c>
      <c r="K1062" s="22" t="s">
        <v>18</v>
      </c>
      <c r="L1062" s="22" t="s">
        <v>39</v>
      </c>
      <c r="M1062" s="22" t="s">
        <v>43</v>
      </c>
      <c r="N1062" s="22" t="s">
        <v>78</v>
      </c>
      <c r="O1062" s="22" t="s">
        <v>53</v>
      </c>
    </row>
    <row r="1063" spans="2:15" ht="21" customHeight="1" x14ac:dyDescent="0.25">
      <c r="B1063" s="14" t="s">
        <v>14</v>
      </c>
      <c r="C1063" s="15">
        <v>21</v>
      </c>
      <c r="D1063" s="16" t="s">
        <v>37</v>
      </c>
      <c r="E1063" s="14" t="s">
        <v>28</v>
      </c>
      <c r="F1063" s="14" t="s">
        <v>23</v>
      </c>
      <c r="G1063" s="17">
        <v>1</v>
      </c>
      <c r="H1063" s="1">
        <v>7000000</v>
      </c>
      <c r="I1063" s="14">
        <v>2</v>
      </c>
      <c r="J1063" s="18">
        <v>5.7870370370370376E-3</v>
      </c>
      <c r="K1063" s="14" t="s">
        <v>18</v>
      </c>
      <c r="L1063" s="14" t="s">
        <v>19</v>
      </c>
      <c r="M1063" s="14" t="s">
        <v>30</v>
      </c>
      <c r="N1063" s="14" t="s">
        <v>76</v>
      </c>
      <c r="O1063" s="14" t="s">
        <v>75</v>
      </c>
    </row>
    <row r="1064" spans="2:15" ht="21" customHeight="1" x14ac:dyDescent="0.25">
      <c r="B1064" s="22" t="s">
        <v>14</v>
      </c>
      <c r="C1064" s="23">
        <v>22</v>
      </c>
      <c r="D1064" s="24" t="s">
        <v>37</v>
      </c>
      <c r="E1064" s="22" t="s">
        <v>49</v>
      </c>
      <c r="F1064" s="22" t="s">
        <v>23</v>
      </c>
      <c r="G1064" s="25">
        <v>3</v>
      </c>
      <c r="H1064" s="26">
        <v>15000000</v>
      </c>
      <c r="I1064" s="22">
        <v>5</v>
      </c>
      <c r="J1064" s="27">
        <v>5.7870370370370376E-3</v>
      </c>
      <c r="K1064" s="22" t="s">
        <v>18</v>
      </c>
      <c r="L1064" s="22" t="s">
        <v>39</v>
      </c>
      <c r="M1064" s="22" t="s">
        <v>48</v>
      </c>
      <c r="N1064" s="22" t="s">
        <v>78</v>
      </c>
      <c r="O1064" s="22" t="s">
        <v>66</v>
      </c>
    </row>
    <row r="1065" spans="2:15" ht="21" customHeight="1" x14ac:dyDescent="0.25">
      <c r="B1065" s="14" t="s">
        <v>14</v>
      </c>
      <c r="C1065" s="15">
        <v>12</v>
      </c>
      <c r="D1065" s="16" t="s">
        <v>37</v>
      </c>
      <c r="E1065" s="14" t="s">
        <v>28</v>
      </c>
      <c r="F1065" s="14" t="s">
        <v>42</v>
      </c>
      <c r="G1065" s="17">
        <v>4</v>
      </c>
      <c r="H1065" s="1">
        <v>15000000</v>
      </c>
      <c r="I1065" s="14">
        <v>4</v>
      </c>
      <c r="J1065" s="18">
        <v>5.7870370370370376E-3</v>
      </c>
      <c r="K1065" s="14" t="s">
        <v>18</v>
      </c>
      <c r="L1065" s="14" t="s">
        <v>56</v>
      </c>
      <c r="M1065" s="14" t="s">
        <v>33</v>
      </c>
      <c r="N1065" s="14" t="s">
        <v>76</v>
      </c>
      <c r="O1065" s="14" t="s">
        <v>52</v>
      </c>
    </row>
    <row r="1066" spans="2:15" ht="21" customHeight="1" x14ac:dyDescent="0.25">
      <c r="B1066" s="22" t="s">
        <v>14</v>
      </c>
      <c r="C1066" s="23">
        <v>23</v>
      </c>
      <c r="D1066" s="24" t="s">
        <v>44</v>
      </c>
      <c r="E1066" s="22" t="s">
        <v>28</v>
      </c>
      <c r="F1066" s="22" t="s">
        <v>23</v>
      </c>
      <c r="G1066" s="25">
        <v>2</v>
      </c>
      <c r="H1066" s="26">
        <v>12000000</v>
      </c>
      <c r="I1066" s="22">
        <v>1</v>
      </c>
      <c r="J1066" s="27">
        <v>5.7870370370370376E-3</v>
      </c>
      <c r="K1066" s="22" t="s">
        <v>18</v>
      </c>
      <c r="L1066" s="22" t="s">
        <v>35</v>
      </c>
      <c r="M1066" s="22" t="s">
        <v>25</v>
      </c>
      <c r="N1066" s="22" t="s">
        <v>78</v>
      </c>
      <c r="O1066" s="22" t="s">
        <v>41</v>
      </c>
    </row>
    <row r="1067" spans="2:15" ht="21" customHeight="1" x14ac:dyDescent="0.25">
      <c r="B1067" s="14" t="s">
        <v>14</v>
      </c>
      <c r="C1067" s="15">
        <v>29</v>
      </c>
      <c r="D1067" s="16" t="s">
        <v>44</v>
      </c>
      <c r="E1067" s="14" t="s">
        <v>38</v>
      </c>
      <c r="F1067" s="14" t="s">
        <v>17</v>
      </c>
      <c r="G1067" s="17">
        <v>2</v>
      </c>
      <c r="H1067" s="1">
        <v>12000000</v>
      </c>
      <c r="I1067" s="14">
        <v>2</v>
      </c>
      <c r="J1067" s="18">
        <v>5.7870370370370376E-3</v>
      </c>
      <c r="K1067" s="14" t="s">
        <v>18</v>
      </c>
      <c r="L1067" s="14" t="s">
        <v>39</v>
      </c>
      <c r="M1067" s="14" t="s">
        <v>48</v>
      </c>
      <c r="N1067" s="14" t="s">
        <v>78</v>
      </c>
      <c r="O1067" s="14" t="s">
        <v>53</v>
      </c>
    </row>
    <row r="1068" spans="2:15" ht="21" customHeight="1" x14ac:dyDescent="0.25">
      <c r="B1068" s="22" t="s">
        <v>14</v>
      </c>
      <c r="C1068" s="23">
        <v>21</v>
      </c>
      <c r="D1068" s="24" t="s">
        <v>69</v>
      </c>
      <c r="E1068" s="22" t="s">
        <v>16</v>
      </c>
      <c r="F1068" s="22" t="s">
        <v>42</v>
      </c>
      <c r="G1068" s="25">
        <v>1</v>
      </c>
      <c r="H1068" s="26">
        <v>19000000</v>
      </c>
      <c r="I1068" s="22">
        <v>2</v>
      </c>
      <c r="J1068" s="27">
        <v>5.7870370370370376E-3</v>
      </c>
      <c r="K1068" s="22" t="s">
        <v>46</v>
      </c>
      <c r="L1068" s="22" t="s">
        <v>56</v>
      </c>
      <c r="M1068" s="22" t="s">
        <v>30</v>
      </c>
      <c r="N1068" s="22" t="s">
        <v>78</v>
      </c>
      <c r="O1068" s="22" t="s">
        <v>66</v>
      </c>
    </row>
    <row r="1069" spans="2:15" ht="21" customHeight="1" x14ac:dyDescent="0.25">
      <c r="B1069" s="14" t="s">
        <v>14</v>
      </c>
      <c r="C1069" s="15">
        <v>24</v>
      </c>
      <c r="D1069" s="16" t="s">
        <v>69</v>
      </c>
      <c r="E1069" s="14" t="s">
        <v>16</v>
      </c>
      <c r="F1069" s="14" t="s">
        <v>23</v>
      </c>
      <c r="G1069" s="17">
        <v>3</v>
      </c>
      <c r="H1069" s="1">
        <v>15000000</v>
      </c>
      <c r="I1069" s="14">
        <v>1</v>
      </c>
      <c r="J1069" s="18">
        <v>5.7870370370370376E-3</v>
      </c>
      <c r="K1069" s="14" t="s">
        <v>18</v>
      </c>
      <c r="L1069" s="14" t="s">
        <v>24</v>
      </c>
      <c r="M1069" s="14" t="s">
        <v>33</v>
      </c>
      <c r="N1069" s="14" t="s">
        <v>76</v>
      </c>
      <c r="O1069" s="14" t="s">
        <v>26</v>
      </c>
    </row>
    <row r="1070" spans="2:15" ht="21" customHeight="1" x14ac:dyDescent="0.25">
      <c r="B1070" s="22" t="s">
        <v>70</v>
      </c>
      <c r="C1070" s="23">
        <v>20</v>
      </c>
      <c r="D1070" s="24" t="s">
        <v>27</v>
      </c>
      <c r="E1070" s="22" t="s">
        <v>16</v>
      </c>
      <c r="F1070" s="22" t="s">
        <v>42</v>
      </c>
      <c r="G1070" s="25">
        <v>0</v>
      </c>
      <c r="H1070" s="26">
        <v>0</v>
      </c>
      <c r="I1070" s="22">
        <v>1</v>
      </c>
      <c r="J1070" s="27">
        <v>5.7870370370370376E-3</v>
      </c>
      <c r="K1070" s="22"/>
      <c r="L1070" s="22"/>
      <c r="M1070" s="22" t="s">
        <v>48</v>
      </c>
      <c r="N1070" s="22" t="s">
        <v>76</v>
      </c>
      <c r="O1070" s="22" t="s">
        <v>52</v>
      </c>
    </row>
    <row r="1071" spans="2:15" ht="21" customHeight="1" x14ac:dyDescent="0.25">
      <c r="B1071" s="14" t="s">
        <v>70</v>
      </c>
      <c r="C1071" s="15">
        <v>8</v>
      </c>
      <c r="D1071" s="16" t="s">
        <v>37</v>
      </c>
      <c r="E1071" s="14" t="s">
        <v>38</v>
      </c>
      <c r="F1071" s="14" t="s">
        <v>42</v>
      </c>
      <c r="G1071" s="17">
        <v>0</v>
      </c>
      <c r="H1071" s="1">
        <v>0</v>
      </c>
      <c r="I1071" s="14">
        <v>5</v>
      </c>
      <c r="J1071" s="18">
        <v>5.7870370370370376E-3</v>
      </c>
      <c r="K1071" s="14"/>
      <c r="L1071" s="14"/>
      <c r="M1071" s="14" t="s">
        <v>20</v>
      </c>
      <c r="N1071" s="14" t="s">
        <v>77</v>
      </c>
      <c r="O1071" s="14" t="s">
        <v>54</v>
      </c>
    </row>
    <row r="1072" spans="2:15" ht="21" customHeight="1" x14ac:dyDescent="0.25">
      <c r="B1072" s="22" t="s">
        <v>70</v>
      </c>
      <c r="C1072" s="23">
        <v>31</v>
      </c>
      <c r="D1072" s="24" t="s">
        <v>69</v>
      </c>
      <c r="E1072" s="22" t="s">
        <v>16</v>
      </c>
      <c r="F1072" s="22" t="s">
        <v>42</v>
      </c>
      <c r="G1072" s="25">
        <v>0</v>
      </c>
      <c r="H1072" s="26">
        <v>0</v>
      </c>
      <c r="I1072" s="22">
        <v>1</v>
      </c>
      <c r="J1072" s="27">
        <v>5.7870370370370376E-3</v>
      </c>
      <c r="K1072" s="22"/>
      <c r="L1072" s="22"/>
      <c r="M1072" s="22" t="s">
        <v>51</v>
      </c>
      <c r="N1072" s="22" t="s">
        <v>66</v>
      </c>
      <c r="O1072" s="22" t="s">
        <v>36</v>
      </c>
    </row>
    <row r="1073" spans="2:15" ht="21" customHeight="1" x14ac:dyDescent="0.25">
      <c r="B1073" s="14" t="s">
        <v>14</v>
      </c>
      <c r="C1073" s="15">
        <v>30</v>
      </c>
      <c r="D1073" s="16" t="s">
        <v>22</v>
      </c>
      <c r="E1073" s="14" t="s">
        <v>28</v>
      </c>
      <c r="F1073" s="14" t="s">
        <v>17</v>
      </c>
      <c r="G1073" s="17">
        <v>2</v>
      </c>
      <c r="H1073" s="1">
        <v>38000000</v>
      </c>
      <c r="I1073" s="14">
        <v>2</v>
      </c>
      <c r="J1073" s="18">
        <v>6.0185185185185177E-3</v>
      </c>
      <c r="K1073" s="14" t="s">
        <v>46</v>
      </c>
      <c r="L1073" s="14" t="s">
        <v>56</v>
      </c>
      <c r="M1073" s="14" t="s">
        <v>20</v>
      </c>
      <c r="N1073" s="14" t="s">
        <v>76</v>
      </c>
      <c r="O1073" s="14" t="s">
        <v>31</v>
      </c>
    </row>
    <row r="1074" spans="2:15" ht="21" customHeight="1" x14ac:dyDescent="0.25">
      <c r="B1074" s="22" t="s">
        <v>14</v>
      </c>
      <c r="C1074" s="23">
        <v>28</v>
      </c>
      <c r="D1074" s="24" t="s">
        <v>27</v>
      </c>
      <c r="E1074" s="22" t="s">
        <v>16</v>
      </c>
      <c r="F1074" s="22" t="s">
        <v>42</v>
      </c>
      <c r="G1074" s="25">
        <v>2</v>
      </c>
      <c r="H1074" s="26">
        <v>12000000</v>
      </c>
      <c r="I1074" s="22">
        <v>2</v>
      </c>
      <c r="J1074" s="27">
        <v>6.0185185185185177E-3</v>
      </c>
      <c r="K1074" s="22" t="s">
        <v>18</v>
      </c>
      <c r="L1074" s="22" t="s">
        <v>29</v>
      </c>
      <c r="M1074" s="22" t="s">
        <v>30</v>
      </c>
      <c r="N1074" s="22" t="s">
        <v>66</v>
      </c>
      <c r="O1074" s="22" t="s">
        <v>67</v>
      </c>
    </row>
    <row r="1075" spans="2:15" ht="21" customHeight="1" x14ac:dyDescent="0.25">
      <c r="B1075" s="14" t="s">
        <v>14</v>
      </c>
      <c r="C1075" s="15">
        <v>28</v>
      </c>
      <c r="D1075" s="16" t="s">
        <v>27</v>
      </c>
      <c r="E1075" s="14" t="s">
        <v>38</v>
      </c>
      <c r="F1075" s="14" t="s">
        <v>23</v>
      </c>
      <c r="G1075" s="17">
        <v>3</v>
      </c>
      <c r="H1075" s="1">
        <v>15000000</v>
      </c>
      <c r="I1075" s="14">
        <v>2</v>
      </c>
      <c r="J1075" s="18">
        <v>6.0185185185185177E-3</v>
      </c>
      <c r="K1075" s="14" t="s">
        <v>18</v>
      </c>
      <c r="L1075" s="14" t="s">
        <v>19</v>
      </c>
      <c r="M1075" s="14" t="s">
        <v>30</v>
      </c>
      <c r="N1075" s="14" t="s">
        <v>66</v>
      </c>
      <c r="O1075" s="14" t="s">
        <v>67</v>
      </c>
    </row>
    <row r="1076" spans="2:15" ht="21" customHeight="1" x14ac:dyDescent="0.25">
      <c r="B1076" s="22" t="s">
        <v>14</v>
      </c>
      <c r="C1076" s="23">
        <v>30</v>
      </c>
      <c r="D1076" s="24" t="s">
        <v>27</v>
      </c>
      <c r="E1076" s="22" t="s">
        <v>73</v>
      </c>
      <c r="F1076" s="22" t="s">
        <v>23</v>
      </c>
      <c r="G1076" s="25">
        <v>3</v>
      </c>
      <c r="H1076" s="26">
        <v>15000000</v>
      </c>
      <c r="I1076" s="22">
        <v>4</v>
      </c>
      <c r="J1076" s="27">
        <v>6.0185185185185177E-3</v>
      </c>
      <c r="K1076" s="22" t="s">
        <v>18</v>
      </c>
      <c r="L1076" s="22" t="s">
        <v>56</v>
      </c>
      <c r="M1076" s="22" t="s">
        <v>33</v>
      </c>
      <c r="N1076" s="22" t="s">
        <v>76</v>
      </c>
      <c r="O1076" s="22" t="s">
        <v>26</v>
      </c>
    </row>
    <row r="1077" spans="2:15" ht="21" customHeight="1" x14ac:dyDescent="0.25">
      <c r="B1077" s="14" t="s">
        <v>14</v>
      </c>
      <c r="C1077" s="15">
        <v>30</v>
      </c>
      <c r="D1077" s="16" t="s">
        <v>27</v>
      </c>
      <c r="E1077" s="14" t="s">
        <v>32</v>
      </c>
      <c r="F1077" s="14" t="s">
        <v>17</v>
      </c>
      <c r="G1077" s="17">
        <v>2</v>
      </c>
      <c r="H1077" s="1">
        <v>12000000</v>
      </c>
      <c r="I1077" s="14">
        <v>2</v>
      </c>
      <c r="J1077" s="18">
        <v>6.0185185185185177E-3</v>
      </c>
      <c r="K1077" s="14" t="s">
        <v>18</v>
      </c>
      <c r="L1077" s="14" t="s">
        <v>56</v>
      </c>
      <c r="M1077" s="14" t="s">
        <v>43</v>
      </c>
      <c r="N1077" s="14" t="s">
        <v>76</v>
      </c>
      <c r="O1077" s="14" t="s">
        <v>26</v>
      </c>
    </row>
    <row r="1078" spans="2:15" ht="21" customHeight="1" x14ac:dyDescent="0.25">
      <c r="B1078" s="22" t="s">
        <v>14</v>
      </c>
      <c r="C1078" s="23">
        <v>6</v>
      </c>
      <c r="D1078" s="24" t="s">
        <v>27</v>
      </c>
      <c r="E1078" s="22" t="s">
        <v>73</v>
      </c>
      <c r="F1078" s="22" t="s">
        <v>23</v>
      </c>
      <c r="G1078" s="25">
        <v>3</v>
      </c>
      <c r="H1078" s="26">
        <v>15000000</v>
      </c>
      <c r="I1078" s="22">
        <v>4</v>
      </c>
      <c r="J1078" s="27">
        <v>6.0185185185185177E-3</v>
      </c>
      <c r="K1078" s="22" t="s">
        <v>18</v>
      </c>
      <c r="L1078" s="22" t="s">
        <v>39</v>
      </c>
      <c r="M1078" s="22" t="s">
        <v>48</v>
      </c>
      <c r="N1078" s="22" t="s">
        <v>76</v>
      </c>
      <c r="O1078" s="22" t="s">
        <v>26</v>
      </c>
    </row>
    <row r="1079" spans="2:15" ht="21" customHeight="1" x14ac:dyDescent="0.25">
      <c r="B1079" s="14" t="s">
        <v>14</v>
      </c>
      <c r="C1079" s="15">
        <v>27</v>
      </c>
      <c r="D1079" s="16" t="s">
        <v>37</v>
      </c>
      <c r="E1079" s="14" t="s">
        <v>16</v>
      </c>
      <c r="F1079" s="14" t="s">
        <v>23</v>
      </c>
      <c r="G1079" s="17">
        <v>4</v>
      </c>
      <c r="H1079" s="1">
        <v>20000000</v>
      </c>
      <c r="I1079" s="14">
        <v>5</v>
      </c>
      <c r="J1079" s="18">
        <v>6.0185185185185177E-3</v>
      </c>
      <c r="K1079" s="14" t="s">
        <v>61</v>
      </c>
      <c r="L1079" s="14" t="s">
        <v>56</v>
      </c>
      <c r="M1079" s="14" t="s">
        <v>51</v>
      </c>
      <c r="N1079" s="14" t="s">
        <v>76</v>
      </c>
      <c r="O1079" s="14" t="s">
        <v>52</v>
      </c>
    </row>
    <row r="1080" spans="2:15" ht="21" customHeight="1" x14ac:dyDescent="0.25">
      <c r="B1080" s="22" t="s">
        <v>14</v>
      </c>
      <c r="C1080" s="23">
        <v>11</v>
      </c>
      <c r="D1080" s="24" t="s">
        <v>37</v>
      </c>
      <c r="E1080" s="22" t="s">
        <v>49</v>
      </c>
      <c r="F1080" s="22" t="s">
        <v>17</v>
      </c>
      <c r="G1080" s="25">
        <v>1</v>
      </c>
      <c r="H1080" s="26">
        <v>7000000</v>
      </c>
      <c r="I1080" s="22">
        <v>1</v>
      </c>
      <c r="J1080" s="27">
        <v>6.0185185185185177E-3</v>
      </c>
      <c r="K1080" s="22" t="s">
        <v>18</v>
      </c>
      <c r="L1080" s="22" t="s">
        <v>19</v>
      </c>
      <c r="M1080" s="22" t="s">
        <v>30</v>
      </c>
      <c r="N1080" s="22" t="s">
        <v>77</v>
      </c>
      <c r="O1080" s="22" t="s">
        <v>54</v>
      </c>
    </row>
    <row r="1081" spans="2:15" ht="21" customHeight="1" x14ac:dyDescent="0.25">
      <c r="B1081" s="14" t="s">
        <v>14</v>
      </c>
      <c r="C1081" s="15">
        <v>29</v>
      </c>
      <c r="D1081" s="16" t="s">
        <v>37</v>
      </c>
      <c r="E1081" s="14" t="s">
        <v>38</v>
      </c>
      <c r="F1081" s="14" t="s">
        <v>42</v>
      </c>
      <c r="G1081" s="17">
        <v>2</v>
      </c>
      <c r="H1081" s="1">
        <v>12000000</v>
      </c>
      <c r="I1081" s="14">
        <v>2</v>
      </c>
      <c r="J1081" s="18">
        <v>6.0185185185185177E-3</v>
      </c>
      <c r="K1081" s="14" t="s">
        <v>18</v>
      </c>
      <c r="L1081" s="14" t="s">
        <v>35</v>
      </c>
      <c r="M1081" s="14" t="s">
        <v>30</v>
      </c>
      <c r="N1081" s="14" t="s">
        <v>78</v>
      </c>
      <c r="O1081" s="14" t="s">
        <v>41</v>
      </c>
    </row>
    <row r="1082" spans="2:15" ht="21" customHeight="1" x14ac:dyDescent="0.25">
      <c r="B1082" s="22" t="s">
        <v>14</v>
      </c>
      <c r="C1082" s="23">
        <v>7</v>
      </c>
      <c r="D1082" s="24" t="s">
        <v>37</v>
      </c>
      <c r="E1082" s="22" t="s">
        <v>38</v>
      </c>
      <c r="F1082" s="22" t="s">
        <v>17</v>
      </c>
      <c r="G1082" s="25">
        <v>2</v>
      </c>
      <c r="H1082" s="26">
        <v>12000000</v>
      </c>
      <c r="I1082" s="22">
        <v>7</v>
      </c>
      <c r="J1082" s="27">
        <v>6.0185185185185177E-3</v>
      </c>
      <c r="K1082" s="22" t="s">
        <v>18</v>
      </c>
      <c r="L1082" s="22" t="s">
        <v>19</v>
      </c>
      <c r="M1082" s="22" t="s">
        <v>20</v>
      </c>
      <c r="N1082" s="22" t="s">
        <v>77</v>
      </c>
      <c r="O1082" s="22" t="s">
        <v>65</v>
      </c>
    </row>
    <row r="1083" spans="2:15" ht="21" customHeight="1" x14ac:dyDescent="0.25">
      <c r="B1083" s="14" t="s">
        <v>14</v>
      </c>
      <c r="C1083" s="15">
        <v>8</v>
      </c>
      <c r="D1083" s="16" t="s">
        <v>37</v>
      </c>
      <c r="E1083" s="14" t="s">
        <v>16</v>
      </c>
      <c r="F1083" s="14" t="s">
        <v>42</v>
      </c>
      <c r="G1083" s="17">
        <v>3</v>
      </c>
      <c r="H1083" s="1">
        <v>15000000</v>
      </c>
      <c r="I1083" s="14">
        <v>2</v>
      </c>
      <c r="J1083" s="18">
        <v>6.0185185185185177E-3</v>
      </c>
      <c r="K1083" s="14" t="s">
        <v>18</v>
      </c>
      <c r="L1083" s="14" t="s">
        <v>24</v>
      </c>
      <c r="M1083" s="14" t="s">
        <v>43</v>
      </c>
      <c r="N1083" s="14" t="s">
        <v>76</v>
      </c>
      <c r="O1083" s="14" t="s">
        <v>71</v>
      </c>
    </row>
    <row r="1084" spans="2:15" ht="21" customHeight="1" x14ac:dyDescent="0.25">
      <c r="B1084" s="22" t="s">
        <v>14</v>
      </c>
      <c r="C1084" s="23">
        <v>11</v>
      </c>
      <c r="D1084" s="24" t="s">
        <v>37</v>
      </c>
      <c r="E1084" s="22" t="s">
        <v>28</v>
      </c>
      <c r="F1084" s="22" t="s">
        <v>68</v>
      </c>
      <c r="G1084" s="25">
        <v>4</v>
      </c>
      <c r="H1084" s="26">
        <v>20000000</v>
      </c>
      <c r="I1084" s="22">
        <v>5</v>
      </c>
      <c r="J1084" s="27">
        <v>6.0185185185185177E-3</v>
      </c>
      <c r="K1084" s="22" t="s">
        <v>18</v>
      </c>
      <c r="L1084" s="22" t="s">
        <v>39</v>
      </c>
      <c r="M1084" s="22" t="s">
        <v>51</v>
      </c>
      <c r="N1084" s="22" t="s">
        <v>77</v>
      </c>
      <c r="O1084" s="22" t="s">
        <v>54</v>
      </c>
    </row>
    <row r="1085" spans="2:15" ht="21" customHeight="1" x14ac:dyDescent="0.25">
      <c r="B1085" s="14" t="s">
        <v>14</v>
      </c>
      <c r="C1085" s="15">
        <v>22</v>
      </c>
      <c r="D1085" s="16" t="s">
        <v>44</v>
      </c>
      <c r="E1085" s="14" t="s">
        <v>28</v>
      </c>
      <c r="F1085" s="14" t="s">
        <v>17</v>
      </c>
      <c r="G1085" s="17">
        <v>1</v>
      </c>
      <c r="H1085" s="1">
        <v>19000000</v>
      </c>
      <c r="I1085" s="14">
        <v>1</v>
      </c>
      <c r="J1085" s="18">
        <v>6.0185185185185177E-3</v>
      </c>
      <c r="K1085" s="14" t="s">
        <v>46</v>
      </c>
      <c r="L1085" s="14" t="s">
        <v>29</v>
      </c>
      <c r="M1085" s="14" t="s">
        <v>40</v>
      </c>
      <c r="N1085" s="14" t="s">
        <v>76</v>
      </c>
      <c r="O1085" s="14" t="s">
        <v>26</v>
      </c>
    </row>
    <row r="1086" spans="2:15" ht="21" customHeight="1" x14ac:dyDescent="0.25">
      <c r="B1086" s="22" t="s">
        <v>14</v>
      </c>
      <c r="C1086" s="23">
        <v>6</v>
      </c>
      <c r="D1086" s="24" t="s">
        <v>44</v>
      </c>
      <c r="E1086" s="22" t="s">
        <v>16</v>
      </c>
      <c r="F1086" s="22" t="s">
        <v>42</v>
      </c>
      <c r="G1086" s="25">
        <v>4</v>
      </c>
      <c r="H1086" s="26">
        <v>20000000</v>
      </c>
      <c r="I1086" s="22">
        <v>1</v>
      </c>
      <c r="J1086" s="27">
        <v>6.0185185185185177E-3</v>
      </c>
      <c r="K1086" s="22" t="s">
        <v>61</v>
      </c>
      <c r="L1086" s="22" t="s">
        <v>64</v>
      </c>
      <c r="M1086" s="22" t="s">
        <v>30</v>
      </c>
      <c r="N1086" s="22" t="s">
        <v>78</v>
      </c>
      <c r="O1086" s="22" t="s">
        <v>66</v>
      </c>
    </row>
    <row r="1087" spans="2:15" ht="21" customHeight="1" x14ac:dyDescent="0.25">
      <c r="B1087" s="14" t="s">
        <v>14</v>
      </c>
      <c r="C1087" s="15">
        <v>1</v>
      </c>
      <c r="D1087" s="16" t="s">
        <v>44</v>
      </c>
      <c r="E1087" s="14" t="s">
        <v>32</v>
      </c>
      <c r="F1087" s="14" t="s">
        <v>17</v>
      </c>
      <c r="G1087" s="17">
        <v>2</v>
      </c>
      <c r="H1087" s="1">
        <v>12000000</v>
      </c>
      <c r="I1087" s="14">
        <v>1</v>
      </c>
      <c r="J1087" s="18">
        <v>6.0185185185185177E-3</v>
      </c>
      <c r="K1087" s="14" t="s">
        <v>18</v>
      </c>
      <c r="L1087" s="14" t="s">
        <v>29</v>
      </c>
      <c r="M1087" s="14" t="s">
        <v>30</v>
      </c>
      <c r="N1087" s="14" t="s">
        <v>78</v>
      </c>
      <c r="O1087" s="14" t="s">
        <v>53</v>
      </c>
    </row>
    <row r="1088" spans="2:15" ht="21" customHeight="1" x14ac:dyDescent="0.25">
      <c r="B1088" s="22" t="s">
        <v>14</v>
      </c>
      <c r="C1088" s="23">
        <v>14</v>
      </c>
      <c r="D1088" s="24" t="s">
        <v>44</v>
      </c>
      <c r="E1088" s="22" t="s">
        <v>38</v>
      </c>
      <c r="F1088" s="22" t="s">
        <v>42</v>
      </c>
      <c r="G1088" s="25">
        <v>5</v>
      </c>
      <c r="H1088" s="26">
        <v>25000000</v>
      </c>
      <c r="I1088" s="22">
        <v>1</v>
      </c>
      <c r="J1088" s="27">
        <v>6.0185185185185177E-3</v>
      </c>
      <c r="K1088" s="22" t="s">
        <v>18</v>
      </c>
      <c r="L1088" s="22" t="s">
        <v>50</v>
      </c>
      <c r="M1088" s="22" t="s">
        <v>30</v>
      </c>
      <c r="N1088" s="22" t="s">
        <v>76</v>
      </c>
      <c r="O1088" s="22" t="s">
        <v>31</v>
      </c>
    </row>
    <row r="1089" spans="2:15" ht="21" customHeight="1" x14ac:dyDescent="0.25">
      <c r="B1089" s="14" t="s">
        <v>14</v>
      </c>
      <c r="C1089" s="15">
        <v>10</v>
      </c>
      <c r="D1089" s="16" t="s">
        <v>44</v>
      </c>
      <c r="E1089" s="14" t="s">
        <v>16</v>
      </c>
      <c r="F1089" s="14" t="s">
        <v>23</v>
      </c>
      <c r="G1089" s="17">
        <v>1</v>
      </c>
      <c r="H1089" s="1">
        <v>7000000</v>
      </c>
      <c r="I1089" s="14">
        <v>2</v>
      </c>
      <c r="J1089" s="18">
        <v>6.0185185185185177E-3</v>
      </c>
      <c r="K1089" s="14" t="s">
        <v>18</v>
      </c>
      <c r="L1089" s="14" t="s">
        <v>64</v>
      </c>
      <c r="M1089" s="14" t="s">
        <v>48</v>
      </c>
      <c r="N1089" s="14" t="s">
        <v>78</v>
      </c>
      <c r="O1089" s="14" t="s">
        <v>66</v>
      </c>
    </row>
    <row r="1090" spans="2:15" ht="21" customHeight="1" x14ac:dyDescent="0.25">
      <c r="B1090" s="22" t="s">
        <v>14</v>
      </c>
      <c r="C1090" s="23">
        <v>13</v>
      </c>
      <c r="D1090" s="24" t="s">
        <v>69</v>
      </c>
      <c r="E1090" s="22" t="s">
        <v>32</v>
      </c>
      <c r="F1090" s="22" t="s">
        <v>42</v>
      </c>
      <c r="G1090" s="25">
        <v>1</v>
      </c>
      <c r="H1090" s="26">
        <v>19000000</v>
      </c>
      <c r="I1090" s="22">
        <v>2</v>
      </c>
      <c r="J1090" s="27">
        <v>6.0185185185185177E-3</v>
      </c>
      <c r="K1090" s="22" t="s">
        <v>46</v>
      </c>
      <c r="L1090" s="22" t="s">
        <v>19</v>
      </c>
      <c r="M1090" s="22" t="s">
        <v>51</v>
      </c>
      <c r="N1090" s="22" t="s">
        <v>78</v>
      </c>
      <c r="O1090" s="22" t="s">
        <v>41</v>
      </c>
    </row>
    <row r="1091" spans="2:15" ht="21" customHeight="1" x14ac:dyDescent="0.25">
      <c r="B1091" s="14" t="s">
        <v>14</v>
      </c>
      <c r="C1091" s="15">
        <v>16</v>
      </c>
      <c r="D1091" s="16" t="s">
        <v>69</v>
      </c>
      <c r="E1091" s="14" t="s">
        <v>16</v>
      </c>
      <c r="F1091" s="14" t="s">
        <v>17</v>
      </c>
      <c r="G1091" s="17">
        <v>5</v>
      </c>
      <c r="H1091" s="1">
        <v>20000000</v>
      </c>
      <c r="I1091" s="14">
        <v>4</v>
      </c>
      <c r="J1091" s="18">
        <v>6.0185185185185177E-3</v>
      </c>
      <c r="K1091" s="14" t="s">
        <v>18</v>
      </c>
      <c r="L1091" s="14" t="s">
        <v>56</v>
      </c>
      <c r="M1091" s="14" t="s">
        <v>33</v>
      </c>
      <c r="N1091" s="14" t="s">
        <v>76</v>
      </c>
      <c r="O1091" s="14" t="s">
        <v>52</v>
      </c>
    </row>
    <row r="1092" spans="2:15" ht="21" customHeight="1" x14ac:dyDescent="0.25">
      <c r="B1092" s="22" t="s">
        <v>14</v>
      </c>
      <c r="C1092" s="23">
        <v>17</v>
      </c>
      <c r="D1092" s="24" t="s">
        <v>69</v>
      </c>
      <c r="E1092" s="22" t="s">
        <v>32</v>
      </c>
      <c r="F1092" s="22" t="s">
        <v>42</v>
      </c>
      <c r="G1092" s="25">
        <v>5</v>
      </c>
      <c r="H1092" s="26">
        <v>21000000</v>
      </c>
      <c r="I1092" s="22">
        <v>6</v>
      </c>
      <c r="J1092" s="27">
        <v>6.0185185185185177E-3</v>
      </c>
      <c r="K1092" s="22" t="s">
        <v>18</v>
      </c>
      <c r="L1092" s="22" t="s">
        <v>29</v>
      </c>
      <c r="M1092" s="22" t="s">
        <v>33</v>
      </c>
      <c r="N1092" s="22" t="s">
        <v>66</v>
      </c>
      <c r="O1092" s="22" t="s">
        <v>36</v>
      </c>
    </row>
    <row r="1093" spans="2:15" ht="21" customHeight="1" x14ac:dyDescent="0.25">
      <c r="B1093" s="14" t="s">
        <v>14</v>
      </c>
      <c r="C1093" s="15">
        <v>30</v>
      </c>
      <c r="D1093" s="16" t="s">
        <v>22</v>
      </c>
      <c r="E1093" s="14" t="s">
        <v>28</v>
      </c>
      <c r="F1093" s="14" t="s">
        <v>17</v>
      </c>
      <c r="G1093" s="17">
        <v>2</v>
      </c>
      <c r="H1093" s="1">
        <v>38000000</v>
      </c>
      <c r="I1093" s="14">
        <v>2</v>
      </c>
      <c r="J1093" s="18">
        <v>6.0185185185185177E-3</v>
      </c>
      <c r="K1093" s="14" t="s">
        <v>46</v>
      </c>
      <c r="L1093" s="14" t="s">
        <v>56</v>
      </c>
      <c r="M1093" s="14" t="s">
        <v>20</v>
      </c>
      <c r="N1093" s="14" t="s">
        <v>76</v>
      </c>
      <c r="O1093" s="14" t="s">
        <v>31</v>
      </c>
    </row>
    <row r="1094" spans="2:15" ht="21" customHeight="1" x14ac:dyDescent="0.25">
      <c r="B1094" s="22" t="s">
        <v>70</v>
      </c>
      <c r="C1094" s="23">
        <v>5</v>
      </c>
      <c r="D1094" s="24" t="s">
        <v>55</v>
      </c>
      <c r="E1094" s="22" t="s">
        <v>16</v>
      </c>
      <c r="F1094" s="22" t="s">
        <v>45</v>
      </c>
      <c r="G1094" s="25">
        <v>0</v>
      </c>
      <c r="H1094" s="26">
        <v>0</v>
      </c>
      <c r="I1094" s="22">
        <v>4</v>
      </c>
      <c r="J1094" s="27">
        <v>6.0185185185185177E-3</v>
      </c>
      <c r="K1094" s="22"/>
      <c r="L1094" s="22"/>
      <c r="M1094" s="22" t="s">
        <v>48</v>
      </c>
      <c r="N1094" s="22" t="s">
        <v>76</v>
      </c>
      <c r="O1094" s="22" t="s">
        <v>26</v>
      </c>
    </row>
    <row r="1095" spans="2:15" ht="21" customHeight="1" x14ac:dyDescent="0.25">
      <c r="B1095" s="14" t="s">
        <v>70</v>
      </c>
      <c r="C1095" s="15">
        <v>10</v>
      </c>
      <c r="D1095" s="16" t="s">
        <v>72</v>
      </c>
      <c r="E1095" s="14" t="s">
        <v>38</v>
      </c>
      <c r="F1095" s="14" t="s">
        <v>23</v>
      </c>
      <c r="G1095" s="17">
        <v>0</v>
      </c>
      <c r="H1095" s="1">
        <v>0</v>
      </c>
      <c r="I1095" s="14">
        <v>3</v>
      </c>
      <c r="J1095" s="18">
        <v>6.0185185185185177E-3</v>
      </c>
      <c r="K1095" s="14"/>
      <c r="L1095" s="14"/>
      <c r="M1095" s="14" t="s">
        <v>51</v>
      </c>
      <c r="N1095" s="14" t="s">
        <v>66</v>
      </c>
      <c r="O1095" s="14" t="s">
        <v>36</v>
      </c>
    </row>
    <row r="1096" spans="2:15" ht="21" customHeight="1" x14ac:dyDescent="0.25">
      <c r="B1096" s="22" t="s">
        <v>70</v>
      </c>
      <c r="C1096" s="23">
        <v>12</v>
      </c>
      <c r="D1096" s="24" t="s">
        <v>22</v>
      </c>
      <c r="E1096" s="22" t="s">
        <v>38</v>
      </c>
      <c r="F1096" s="22" t="s">
        <v>45</v>
      </c>
      <c r="G1096" s="25">
        <v>0</v>
      </c>
      <c r="H1096" s="26">
        <v>0</v>
      </c>
      <c r="I1096" s="22">
        <v>1</v>
      </c>
      <c r="J1096" s="27">
        <v>6.0185185185185177E-3</v>
      </c>
      <c r="K1096" s="22"/>
      <c r="L1096" s="22"/>
      <c r="M1096" s="22" t="s">
        <v>30</v>
      </c>
      <c r="N1096" s="22" t="s">
        <v>78</v>
      </c>
      <c r="O1096" s="22" t="s">
        <v>66</v>
      </c>
    </row>
    <row r="1097" spans="2:15" ht="21" customHeight="1" x14ac:dyDescent="0.25">
      <c r="B1097" s="14" t="s">
        <v>70</v>
      </c>
      <c r="C1097" s="15">
        <v>30</v>
      </c>
      <c r="D1097" s="16" t="s">
        <v>27</v>
      </c>
      <c r="E1097" s="14" t="s">
        <v>38</v>
      </c>
      <c r="F1097" s="14" t="s">
        <v>23</v>
      </c>
      <c r="G1097" s="17">
        <v>0</v>
      </c>
      <c r="H1097" s="1">
        <v>0</v>
      </c>
      <c r="I1097" s="14">
        <v>2</v>
      </c>
      <c r="J1097" s="18">
        <v>6.0185185185185177E-3</v>
      </c>
      <c r="K1097" s="14"/>
      <c r="L1097" s="14"/>
      <c r="M1097" s="14" t="s">
        <v>51</v>
      </c>
      <c r="N1097" s="14" t="s">
        <v>78</v>
      </c>
      <c r="O1097" s="14" t="s">
        <v>41</v>
      </c>
    </row>
    <row r="1098" spans="2:15" ht="21" customHeight="1" x14ac:dyDescent="0.25">
      <c r="B1098" s="22" t="s">
        <v>70</v>
      </c>
      <c r="C1098" s="23">
        <v>30</v>
      </c>
      <c r="D1098" s="24" t="s">
        <v>69</v>
      </c>
      <c r="E1098" s="22" t="s">
        <v>16</v>
      </c>
      <c r="F1098" s="22" t="s">
        <v>42</v>
      </c>
      <c r="G1098" s="25">
        <v>0</v>
      </c>
      <c r="H1098" s="26">
        <v>0</v>
      </c>
      <c r="I1098" s="22">
        <v>5</v>
      </c>
      <c r="J1098" s="27">
        <v>6.0185185185185177E-3</v>
      </c>
      <c r="K1098" s="22"/>
      <c r="L1098" s="22"/>
      <c r="M1098" s="22" t="s">
        <v>30</v>
      </c>
      <c r="N1098" s="22" t="s">
        <v>77</v>
      </c>
      <c r="O1098" s="22" t="s">
        <v>54</v>
      </c>
    </row>
    <row r="1099" spans="2:15" ht="21" customHeight="1" x14ac:dyDescent="0.25">
      <c r="B1099" s="14" t="s">
        <v>70</v>
      </c>
      <c r="C1099" s="15">
        <v>30</v>
      </c>
      <c r="D1099" s="16" t="s">
        <v>69</v>
      </c>
      <c r="E1099" s="14" t="s">
        <v>49</v>
      </c>
      <c r="F1099" s="14" t="s">
        <v>17</v>
      </c>
      <c r="G1099" s="17">
        <v>0</v>
      </c>
      <c r="H1099" s="1">
        <v>0</v>
      </c>
      <c r="I1099" s="14">
        <v>3</v>
      </c>
      <c r="J1099" s="18">
        <v>6.0185185185185177E-3</v>
      </c>
      <c r="K1099" s="14"/>
      <c r="L1099" s="14"/>
      <c r="M1099" s="14" t="s">
        <v>40</v>
      </c>
      <c r="N1099" s="14" t="s">
        <v>66</v>
      </c>
      <c r="O1099" s="14" t="s">
        <v>67</v>
      </c>
    </row>
    <row r="1100" spans="2:15" ht="21" customHeight="1" x14ac:dyDescent="0.25">
      <c r="B1100" s="22" t="s">
        <v>70</v>
      </c>
      <c r="C1100" s="23">
        <v>5</v>
      </c>
      <c r="D1100" s="24" t="s">
        <v>55</v>
      </c>
      <c r="E1100" s="22" t="s">
        <v>16</v>
      </c>
      <c r="F1100" s="22" t="s">
        <v>45</v>
      </c>
      <c r="G1100" s="25">
        <v>0</v>
      </c>
      <c r="H1100" s="26">
        <v>0</v>
      </c>
      <c r="I1100" s="22">
        <v>4</v>
      </c>
      <c r="J1100" s="27">
        <v>6.0185185185185177E-3</v>
      </c>
      <c r="K1100" s="22"/>
      <c r="L1100" s="22"/>
      <c r="M1100" s="22" t="s">
        <v>48</v>
      </c>
      <c r="N1100" s="22" t="s">
        <v>76</v>
      </c>
      <c r="O1100" s="22" t="s">
        <v>26</v>
      </c>
    </row>
    <row r="1101" spans="2:15" ht="21" customHeight="1" x14ac:dyDescent="0.25">
      <c r="B1101" s="14" t="s">
        <v>70</v>
      </c>
      <c r="C1101" s="15">
        <v>10</v>
      </c>
      <c r="D1101" s="16" t="s">
        <v>72</v>
      </c>
      <c r="E1101" s="14" t="s">
        <v>38</v>
      </c>
      <c r="F1101" s="14" t="s">
        <v>23</v>
      </c>
      <c r="G1101" s="17">
        <v>0</v>
      </c>
      <c r="H1101" s="1">
        <v>0</v>
      </c>
      <c r="I1101" s="14">
        <v>3</v>
      </c>
      <c r="J1101" s="18">
        <v>6.0185185185185177E-3</v>
      </c>
      <c r="K1101" s="14"/>
      <c r="L1101" s="14"/>
      <c r="M1101" s="14" t="s">
        <v>51</v>
      </c>
      <c r="N1101" s="14" t="s">
        <v>66</v>
      </c>
      <c r="O1101" s="14" t="s">
        <v>36</v>
      </c>
    </row>
    <row r="1102" spans="2:15" ht="21" customHeight="1" x14ac:dyDescent="0.25">
      <c r="B1102" s="22" t="s">
        <v>14</v>
      </c>
      <c r="C1102" s="23">
        <v>26</v>
      </c>
      <c r="D1102" s="24" t="s">
        <v>22</v>
      </c>
      <c r="E1102" s="22" t="s">
        <v>28</v>
      </c>
      <c r="F1102" s="22" t="s">
        <v>42</v>
      </c>
      <c r="G1102" s="25">
        <v>3</v>
      </c>
      <c r="H1102" s="26">
        <v>15000000</v>
      </c>
      <c r="I1102" s="22">
        <v>2</v>
      </c>
      <c r="J1102" s="27">
        <v>6.2499999999999995E-3</v>
      </c>
      <c r="K1102" s="22" t="s">
        <v>18</v>
      </c>
      <c r="L1102" s="22" t="s">
        <v>35</v>
      </c>
      <c r="M1102" s="22" t="s">
        <v>20</v>
      </c>
      <c r="N1102" s="22" t="s">
        <v>78</v>
      </c>
      <c r="O1102" s="22" t="s">
        <v>63</v>
      </c>
    </row>
    <row r="1103" spans="2:15" ht="21" customHeight="1" x14ac:dyDescent="0.25">
      <c r="B1103" s="14" t="s">
        <v>14</v>
      </c>
      <c r="C1103" s="15">
        <v>27</v>
      </c>
      <c r="D1103" s="16" t="s">
        <v>27</v>
      </c>
      <c r="E1103" s="14" t="s">
        <v>32</v>
      </c>
      <c r="F1103" s="14" t="s">
        <v>23</v>
      </c>
      <c r="G1103" s="17">
        <v>3</v>
      </c>
      <c r="H1103" s="1">
        <v>15000000</v>
      </c>
      <c r="I1103" s="14">
        <v>4</v>
      </c>
      <c r="J1103" s="18">
        <v>6.2499999999999995E-3</v>
      </c>
      <c r="K1103" s="14" t="s">
        <v>18</v>
      </c>
      <c r="L1103" s="14" t="s">
        <v>56</v>
      </c>
      <c r="M1103" s="14" t="s">
        <v>40</v>
      </c>
      <c r="N1103" s="14" t="s">
        <v>76</v>
      </c>
      <c r="O1103" s="14" t="s">
        <v>31</v>
      </c>
    </row>
    <row r="1104" spans="2:15" ht="21" customHeight="1" x14ac:dyDescent="0.25">
      <c r="B1104" s="22" t="s">
        <v>14</v>
      </c>
      <c r="C1104" s="23">
        <v>30</v>
      </c>
      <c r="D1104" s="24" t="s">
        <v>27</v>
      </c>
      <c r="E1104" s="22" t="s">
        <v>73</v>
      </c>
      <c r="F1104" s="22" t="s">
        <v>45</v>
      </c>
      <c r="G1104" s="25">
        <v>3</v>
      </c>
      <c r="H1104" s="26">
        <v>15000000</v>
      </c>
      <c r="I1104" s="22">
        <v>2</v>
      </c>
      <c r="J1104" s="27">
        <v>6.2499999999999995E-3</v>
      </c>
      <c r="K1104" s="22" t="s">
        <v>18</v>
      </c>
      <c r="L1104" s="22" t="s">
        <v>19</v>
      </c>
      <c r="M1104" s="22" t="s">
        <v>43</v>
      </c>
      <c r="N1104" s="22" t="s">
        <v>77</v>
      </c>
      <c r="O1104" s="22" t="s">
        <v>65</v>
      </c>
    </row>
    <row r="1105" spans="2:15" ht="21" customHeight="1" x14ac:dyDescent="0.25">
      <c r="B1105" s="14" t="s">
        <v>14</v>
      </c>
      <c r="C1105" s="15">
        <v>5</v>
      </c>
      <c r="D1105" s="16" t="s">
        <v>37</v>
      </c>
      <c r="E1105" s="14" t="s">
        <v>32</v>
      </c>
      <c r="F1105" s="14" t="s">
        <v>42</v>
      </c>
      <c r="G1105" s="17">
        <v>1</v>
      </c>
      <c r="H1105" s="1">
        <v>7000000</v>
      </c>
      <c r="I1105" s="14">
        <v>4</v>
      </c>
      <c r="J1105" s="18">
        <v>6.2499999999999995E-3</v>
      </c>
      <c r="K1105" s="14" t="s">
        <v>18</v>
      </c>
      <c r="L1105" s="14" t="s">
        <v>29</v>
      </c>
      <c r="M1105" s="14" t="s">
        <v>30</v>
      </c>
      <c r="N1105" s="14" t="s">
        <v>78</v>
      </c>
      <c r="O1105" s="14" t="s">
        <v>66</v>
      </c>
    </row>
    <row r="1106" spans="2:15" ht="21" customHeight="1" x14ac:dyDescent="0.25">
      <c r="B1106" s="22" t="s">
        <v>14</v>
      </c>
      <c r="C1106" s="23">
        <v>28</v>
      </c>
      <c r="D1106" s="24" t="s">
        <v>37</v>
      </c>
      <c r="E1106" s="22" t="s">
        <v>16</v>
      </c>
      <c r="F1106" s="22" t="s">
        <v>42</v>
      </c>
      <c r="G1106" s="25">
        <v>5</v>
      </c>
      <c r="H1106" s="26">
        <v>20000000</v>
      </c>
      <c r="I1106" s="22">
        <v>2</v>
      </c>
      <c r="J1106" s="27">
        <v>6.2499999999999995E-3</v>
      </c>
      <c r="K1106" s="22" t="s">
        <v>18</v>
      </c>
      <c r="L1106" s="22" t="s">
        <v>56</v>
      </c>
      <c r="M1106" s="22" t="s">
        <v>25</v>
      </c>
      <c r="N1106" s="22" t="s">
        <v>76</v>
      </c>
      <c r="O1106" s="22" t="s">
        <v>52</v>
      </c>
    </row>
    <row r="1107" spans="2:15" ht="21" customHeight="1" x14ac:dyDescent="0.25">
      <c r="B1107" s="14" t="s">
        <v>14</v>
      </c>
      <c r="C1107" s="15">
        <v>7</v>
      </c>
      <c r="D1107" s="16" t="s">
        <v>37</v>
      </c>
      <c r="E1107" s="14" t="s">
        <v>16</v>
      </c>
      <c r="F1107" s="14" t="s">
        <v>42</v>
      </c>
      <c r="G1107" s="17">
        <v>2</v>
      </c>
      <c r="H1107" s="1">
        <v>12000000</v>
      </c>
      <c r="I1107" s="14">
        <v>2</v>
      </c>
      <c r="J1107" s="18">
        <v>6.2499999999999995E-3</v>
      </c>
      <c r="K1107" s="14" t="s">
        <v>18</v>
      </c>
      <c r="L1107" s="14" t="s">
        <v>19</v>
      </c>
      <c r="M1107" s="14" t="s">
        <v>48</v>
      </c>
      <c r="N1107" s="14" t="s">
        <v>78</v>
      </c>
      <c r="O1107" s="14" t="s">
        <v>63</v>
      </c>
    </row>
    <row r="1108" spans="2:15" ht="21" customHeight="1" x14ac:dyDescent="0.25">
      <c r="B1108" s="22" t="s">
        <v>14</v>
      </c>
      <c r="C1108" s="23">
        <v>20</v>
      </c>
      <c r="D1108" s="24" t="s">
        <v>44</v>
      </c>
      <c r="E1108" s="22" t="s">
        <v>16</v>
      </c>
      <c r="F1108" s="22" t="s">
        <v>42</v>
      </c>
      <c r="G1108" s="25">
        <v>4</v>
      </c>
      <c r="H1108" s="26">
        <v>20000000</v>
      </c>
      <c r="I1108" s="22">
        <v>2</v>
      </c>
      <c r="J1108" s="27">
        <v>6.2499999999999995E-3</v>
      </c>
      <c r="K1108" s="22" t="s">
        <v>61</v>
      </c>
      <c r="L1108" s="22" t="s">
        <v>39</v>
      </c>
      <c r="M1108" s="22" t="s">
        <v>51</v>
      </c>
      <c r="N1108" s="22" t="s">
        <v>76</v>
      </c>
      <c r="O1108" s="22" t="s">
        <v>31</v>
      </c>
    </row>
    <row r="1109" spans="2:15" ht="21" customHeight="1" x14ac:dyDescent="0.25">
      <c r="B1109" s="14" t="s">
        <v>14</v>
      </c>
      <c r="C1109" s="15">
        <v>15</v>
      </c>
      <c r="D1109" s="16" t="s">
        <v>44</v>
      </c>
      <c r="E1109" s="14" t="s">
        <v>73</v>
      </c>
      <c r="F1109" s="14" t="s">
        <v>23</v>
      </c>
      <c r="G1109" s="17">
        <v>2</v>
      </c>
      <c r="H1109" s="1">
        <v>12000000</v>
      </c>
      <c r="I1109" s="14">
        <v>3</v>
      </c>
      <c r="J1109" s="18">
        <v>6.2499999999999995E-3</v>
      </c>
      <c r="K1109" s="14" t="s">
        <v>18</v>
      </c>
      <c r="L1109" s="14" t="s">
        <v>64</v>
      </c>
      <c r="M1109" s="14" t="s">
        <v>33</v>
      </c>
      <c r="N1109" s="14" t="s">
        <v>78</v>
      </c>
      <c r="O1109" s="14" t="s">
        <v>66</v>
      </c>
    </row>
    <row r="1110" spans="2:15" ht="21" customHeight="1" x14ac:dyDescent="0.25">
      <c r="B1110" s="22" t="s">
        <v>14</v>
      </c>
      <c r="C1110" s="23">
        <v>18</v>
      </c>
      <c r="D1110" s="24" t="s">
        <v>44</v>
      </c>
      <c r="E1110" s="22" t="s">
        <v>16</v>
      </c>
      <c r="F1110" s="22" t="s">
        <v>23</v>
      </c>
      <c r="G1110" s="25">
        <v>2</v>
      </c>
      <c r="H1110" s="26">
        <v>12000000</v>
      </c>
      <c r="I1110" s="22">
        <v>1</v>
      </c>
      <c r="J1110" s="27">
        <v>6.2499999999999995E-3</v>
      </c>
      <c r="K1110" s="22" t="s">
        <v>18</v>
      </c>
      <c r="L1110" s="22" t="s">
        <v>56</v>
      </c>
      <c r="M1110" s="22" t="s">
        <v>40</v>
      </c>
      <c r="N1110" s="22" t="s">
        <v>76</v>
      </c>
      <c r="O1110" s="22" t="s">
        <v>52</v>
      </c>
    </row>
    <row r="1111" spans="2:15" ht="21" customHeight="1" x14ac:dyDescent="0.25">
      <c r="B1111" s="14" t="s">
        <v>14</v>
      </c>
      <c r="C1111" s="15">
        <v>3</v>
      </c>
      <c r="D1111" s="16" t="s">
        <v>44</v>
      </c>
      <c r="E1111" s="14" t="s">
        <v>38</v>
      </c>
      <c r="F1111" s="14" t="s">
        <v>17</v>
      </c>
      <c r="G1111" s="17">
        <v>4</v>
      </c>
      <c r="H1111" s="1">
        <v>20000000</v>
      </c>
      <c r="I1111" s="14">
        <v>1</v>
      </c>
      <c r="J1111" s="18">
        <v>6.2499999999999995E-3</v>
      </c>
      <c r="K1111" s="14" t="s">
        <v>18</v>
      </c>
      <c r="L1111" s="14" t="s">
        <v>39</v>
      </c>
      <c r="M1111" s="14" t="s">
        <v>43</v>
      </c>
      <c r="N1111" s="14" t="s">
        <v>78</v>
      </c>
      <c r="O1111" s="14" t="s">
        <v>53</v>
      </c>
    </row>
    <row r="1112" spans="2:15" ht="21" customHeight="1" x14ac:dyDescent="0.25">
      <c r="B1112" s="22" t="s">
        <v>70</v>
      </c>
      <c r="C1112" s="23">
        <v>11</v>
      </c>
      <c r="D1112" s="24" t="s">
        <v>58</v>
      </c>
      <c r="E1112" s="22" t="s">
        <v>16</v>
      </c>
      <c r="F1112" s="22" t="s">
        <v>17</v>
      </c>
      <c r="G1112" s="25">
        <v>0</v>
      </c>
      <c r="H1112" s="26">
        <v>0</v>
      </c>
      <c r="I1112" s="22">
        <v>1</v>
      </c>
      <c r="J1112" s="27">
        <v>6.2499999999999995E-3</v>
      </c>
      <c r="K1112" s="22"/>
      <c r="L1112" s="22"/>
      <c r="M1112" s="22" t="s">
        <v>30</v>
      </c>
      <c r="N1112" s="22" t="s">
        <v>76</v>
      </c>
      <c r="O1112" s="22" t="s">
        <v>52</v>
      </c>
    </row>
    <row r="1113" spans="2:15" ht="21" customHeight="1" x14ac:dyDescent="0.25">
      <c r="B1113" s="14" t="s">
        <v>70</v>
      </c>
      <c r="C1113" s="15">
        <v>30</v>
      </c>
      <c r="D1113" s="16" t="s">
        <v>69</v>
      </c>
      <c r="E1113" s="14" t="s">
        <v>38</v>
      </c>
      <c r="F1113" s="14" t="s">
        <v>17</v>
      </c>
      <c r="G1113" s="17">
        <v>0</v>
      </c>
      <c r="H1113" s="1">
        <v>0</v>
      </c>
      <c r="I1113" s="14">
        <v>3</v>
      </c>
      <c r="J1113" s="18">
        <v>6.2499999999999995E-3</v>
      </c>
      <c r="K1113" s="14"/>
      <c r="L1113" s="14"/>
      <c r="M1113" s="14" t="s">
        <v>30</v>
      </c>
      <c r="N1113" s="14" t="s">
        <v>66</v>
      </c>
      <c r="O1113" s="14" t="s">
        <v>67</v>
      </c>
    </row>
    <row r="1114" spans="2:15" ht="21" customHeight="1" x14ac:dyDescent="0.25">
      <c r="B1114" s="22" t="s">
        <v>70</v>
      </c>
      <c r="C1114" s="23">
        <v>27</v>
      </c>
      <c r="D1114" s="24" t="s">
        <v>69</v>
      </c>
      <c r="E1114" s="22" t="s">
        <v>49</v>
      </c>
      <c r="F1114" s="22" t="s">
        <v>42</v>
      </c>
      <c r="G1114" s="25">
        <v>0</v>
      </c>
      <c r="H1114" s="26">
        <v>0</v>
      </c>
      <c r="I1114" s="22">
        <v>1</v>
      </c>
      <c r="J1114" s="27">
        <v>6.2499999999999995E-3</v>
      </c>
      <c r="K1114" s="22"/>
      <c r="L1114" s="22"/>
      <c r="M1114" s="22" t="s">
        <v>48</v>
      </c>
      <c r="N1114" s="22" t="s">
        <v>77</v>
      </c>
      <c r="O1114" s="22" t="s">
        <v>34</v>
      </c>
    </row>
    <row r="1115" spans="2:15" ht="21" customHeight="1" x14ac:dyDescent="0.25">
      <c r="B1115" s="14" t="s">
        <v>70</v>
      </c>
      <c r="C1115" s="15">
        <v>11</v>
      </c>
      <c r="D1115" s="16" t="s">
        <v>58</v>
      </c>
      <c r="E1115" s="14" t="s">
        <v>16</v>
      </c>
      <c r="F1115" s="14" t="s">
        <v>17</v>
      </c>
      <c r="G1115" s="17">
        <v>0</v>
      </c>
      <c r="H1115" s="1">
        <v>0</v>
      </c>
      <c r="I1115" s="14">
        <v>1</v>
      </c>
      <c r="J1115" s="18">
        <v>6.2499999999999995E-3</v>
      </c>
      <c r="K1115" s="14"/>
      <c r="L1115" s="14"/>
      <c r="M1115" s="14" t="s">
        <v>30</v>
      </c>
      <c r="N1115" s="14" t="s">
        <v>76</v>
      </c>
      <c r="O1115" s="14" t="s">
        <v>52</v>
      </c>
    </row>
    <row r="1116" spans="2:15" ht="21" customHeight="1" x14ac:dyDescent="0.25">
      <c r="B1116" s="22" t="s">
        <v>14</v>
      </c>
      <c r="C1116" s="23">
        <v>31</v>
      </c>
      <c r="D1116" s="24" t="s">
        <v>59</v>
      </c>
      <c r="E1116" s="22" t="s">
        <v>49</v>
      </c>
      <c r="F1116" s="22" t="s">
        <v>42</v>
      </c>
      <c r="G1116" s="25">
        <v>2</v>
      </c>
      <c r="H1116" s="26">
        <v>12000000</v>
      </c>
      <c r="I1116" s="22">
        <v>4</v>
      </c>
      <c r="J1116" s="27">
        <v>6.3888888888888884E-3</v>
      </c>
      <c r="K1116" s="22" t="s">
        <v>18</v>
      </c>
      <c r="L1116" s="22" t="s">
        <v>56</v>
      </c>
      <c r="M1116" s="22" t="s">
        <v>30</v>
      </c>
      <c r="N1116" s="22" t="s">
        <v>76</v>
      </c>
      <c r="O1116" s="22" t="s">
        <v>26</v>
      </c>
    </row>
    <row r="1117" spans="2:15" ht="21" customHeight="1" x14ac:dyDescent="0.25">
      <c r="B1117" s="14" t="s">
        <v>14</v>
      </c>
      <c r="C1117" s="15">
        <v>7</v>
      </c>
      <c r="D1117" s="16" t="s">
        <v>27</v>
      </c>
      <c r="E1117" s="14" t="s">
        <v>16</v>
      </c>
      <c r="F1117" s="14" t="s">
        <v>45</v>
      </c>
      <c r="G1117" s="17">
        <v>4</v>
      </c>
      <c r="H1117" s="1">
        <v>11000000</v>
      </c>
      <c r="I1117" s="14">
        <v>5</v>
      </c>
      <c r="J1117" s="18">
        <v>6.3888888888888884E-3</v>
      </c>
      <c r="K1117" s="14" t="s">
        <v>61</v>
      </c>
      <c r="L1117" s="14" t="s">
        <v>39</v>
      </c>
      <c r="M1117" s="14" t="s">
        <v>33</v>
      </c>
      <c r="N1117" s="14" t="s">
        <v>76</v>
      </c>
      <c r="O1117" s="14" t="s">
        <v>52</v>
      </c>
    </row>
    <row r="1118" spans="2:15" ht="21" customHeight="1" x14ac:dyDescent="0.25">
      <c r="B1118" s="22" t="s">
        <v>14</v>
      </c>
      <c r="C1118" s="23">
        <v>21</v>
      </c>
      <c r="D1118" s="24" t="s">
        <v>37</v>
      </c>
      <c r="E1118" s="22" t="s">
        <v>16</v>
      </c>
      <c r="F1118" s="22" t="s">
        <v>68</v>
      </c>
      <c r="G1118" s="25">
        <v>4</v>
      </c>
      <c r="H1118" s="26">
        <v>20000000</v>
      </c>
      <c r="I1118" s="22">
        <v>2</v>
      </c>
      <c r="J1118" s="27">
        <v>6.3888888888888884E-3</v>
      </c>
      <c r="K1118" s="22" t="s">
        <v>18</v>
      </c>
      <c r="L1118" s="22" t="s">
        <v>35</v>
      </c>
      <c r="M1118" s="22" t="s">
        <v>30</v>
      </c>
      <c r="N1118" s="22" t="s">
        <v>76</v>
      </c>
      <c r="O1118" s="22" t="s">
        <v>52</v>
      </c>
    </row>
    <row r="1119" spans="2:15" ht="21" customHeight="1" x14ac:dyDescent="0.25">
      <c r="B1119" s="14" t="s">
        <v>14</v>
      </c>
      <c r="C1119" s="15">
        <v>8</v>
      </c>
      <c r="D1119" s="16" t="s">
        <v>37</v>
      </c>
      <c r="E1119" s="14" t="s">
        <v>16</v>
      </c>
      <c r="F1119" s="14" t="s">
        <v>68</v>
      </c>
      <c r="G1119" s="17">
        <v>3</v>
      </c>
      <c r="H1119" s="1">
        <v>15000000</v>
      </c>
      <c r="I1119" s="14">
        <v>1</v>
      </c>
      <c r="J1119" s="18">
        <v>6.3888888888888884E-3</v>
      </c>
      <c r="K1119" s="14" t="s">
        <v>18</v>
      </c>
      <c r="L1119" s="14" t="s">
        <v>64</v>
      </c>
      <c r="M1119" s="14" t="s">
        <v>40</v>
      </c>
      <c r="N1119" s="14" t="s">
        <v>78</v>
      </c>
      <c r="O1119" s="14" t="s">
        <v>53</v>
      </c>
    </row>
    <row r="1120" spans="2:15" ht="21" customHeight="1" x14ac:dyDescent="0.25">
      <c r="B1120" s="22" t="s">
        <v>14</v>
      </c>
      <c r="C1120" s="23">
        <v>8</v>
      </c>
      <c r="D1120" s="24" t="s">
        <v>37</v>
      </c>
      <c r="E1120" s="22" t="s">
        <v>38</v>
      </c>
      <c r="F1120" s="22" t="s">
        <v>42</v>
      </c>
      <c r="G1120" s="25">
        <v>2</v>
      </c>
      <c r="H1120" s="26">
        <v>12000000</v>
      </c>
      <c r="I1120" s="22">
        <v>4</v>
      </c>
      <c r="J1120" s="27">
        <v>6.3888888888888884E-3</v>
      </c>
      <c r="K1120" s="22" t="s">
        <v>18</v>
      </c>
      <c r="L1120" s="22" t="s">
        <v>39</v>
      </c>
      <c r="M1120" s="22" t="s">
        <v>25</v>
      </c>
      <c r="N1120" s="22" t="s">
        <v>77</v>
      </c>
      <c r="O1120" s="22" t="s">
        <v>54</v>
      </c>
    </row>
    <row r="1121" spans="2:15" ht="21" customHeight="1" x14ac:dyDescent="0.25">
      <c r="B1121" s="14" t="s">
        <v>14</v>
      </c>
      <c r="C1121" s="15">
        <v>22</v>
      </c>
      <c r="D1121" s="16" t="s">
        <v>44</v>
      </c>
      <c r="E1121" s="14" t="s">
        <v>28</v>
      </c>
      <c r="F1121" s="14" t="s">
        <v>17</v>
      </c>
      <c r="G1121" s="17">
        <v>1</v>
      </c>
      <c r="H1121" s="1">
        <v>7000000</v>
      </c>
      <c r="I1121" s="14">
        <v>1</v>
      </c>
      <c r="J1121" s="18">
        <v>6.3888888888888884E-3</v>
      </c>
      <c r="K1121" s="14" t="s">
        <v>18</v>
      </c>
      <c r="L1121" s="14" t="s">
        <v>29</v>
      </c>
      <c r="M1121" s="14" t="s">
        <v>51</v>
      </c>
      <c r="N1121" s="14" t="s">
        <v>66</v>
      </c>
      <c r="O1121" s="14" t="s">
        <v>67</v>
      </c>
    </row>
    <row r="1122" spans="2:15" ht="21" customHeight="1" x14ac:dyDescent="0.25">
      <c r="B1122" s="22" t="s">
        <v>14</v>
      </c>
      <c r="C1122" s="23">
        <v>25</v>
      </c>
      <c r="D1122" s="24" t="s">
        <v>44</v>
      </c>
      <c r="E1122" s="22" t="s">
        <v>16</v>
      </c>
      <c r="F1122" s="22" t="s">
        <v>42</v>
      </c>
      <c r="G1122" s="25">
        <v>3</v>
      </c>
      <c r="H1122" s="26">
        <v>15000000</v>
      </c>
      <c r="I1122" s="22">
        <v>3</v>
      </c>
      <c r="J1122" s="27">
        <v>6.3888888888888884E-3</v>
      </c>
      <c r="K1122" s="22" t="s">
        <v>18</v>
      </c>
      <c r="L1122" s="22" t="s">
        <v>19</v>
      </c>
      <c r="M1122" s="22" t="s">
        <v>30</v>
      </c>
      <c r="N1122" s="22" t="s">
        <v>78</v>
      </c>
      <c r="O1122" s="22" t="s">
        <v>41</v>
      </c>
    </row>
    <row r="1123" spans="2:15" ht="21" customHeight="1" x14ac:dyDescent="0.25">
      <c r="B1123" s="14" t="s">
        <v>14</v>
      </c>
      <c r="C1123" s="15">
        <v>7</v>
      </c>
      <c r="D1123" s="16" t="s">
        <v>44</v>
      </c>
      <c r="E1123" s="14" t="s">
        <v>16</v>
      </c>
      <c r="F1123" s="14" t="s">
        <v>42</v>
      </c>
      <c r="G1123" s="17">
        <v>5</v>
      </c>
      <c r="H1123" s="1">
        <v>25000000</v>
      </c>
      <c r="I1123" s="14">
        <v>3</v>
      </c>
      <c r="J1123" s="18">
        <v>6.3888888888888884E-3</v>
      </c>
      <c r="K1123" s="14" t="s">
        <v>18</v>
      </c>
      <c r="L1123" s="14" t="s">
        <v>24</v>
      </c>
      <c r="M1123" s="14" t="s">
        <v>20</v>
      </c>
      <c r="N1123" s="14" t="s">
        <v>78</v>
      </c>
      <c r="O1123" s="14" t="s">
        <v>62</v>
      </c>
    </row>
    <row r="1124" spans="2:15" ht="21" customHeight="1" x14ac:dyDescent="0.25">
      <c r="B1124" s="22" t="s">
        <v>14</v>
      </c>
      <c r="C1124" s="23">
        <v>1</v>
      </c>
      <c r="D1124" s="24" t="s">
        <v>69</v>
      </c>
      <c r="E1124" s="22" t="s">
        <v>28</v>
      </c>
      <c r="F1124" s="22" t="s">
        <v>45</v>
      </c>
      <c r="G1124" s="25">
        <v>5</v>
      </c>
      <c r="H1124" s="26">
        <v>25000000</v>
      </c>
      <c r="I1124" s="22">
        <v>3</v>
      </c>
      <c r="J1124" s="27">
        <v>6.3888888888888884E-3</v>
      </c>
      <c r="K1124" s="22" t="s">
        <v>18</v>
      </c>
      <c r="L1124" s="22" t="s">
        <v>39</v>
      </c>
      <c r="M1124" s="22" t="s">
        <v>30</v>
      </c>
      <c r="N1124" s="22" t="s">
        <v>77</v>
      </c>
      <c r="O1124" s="22" t="s">
        <v>65</v>
      </c>
    </row>
    <row r="1125" spans="2:15" ht="21" customHeight="1" x14ac:dyDescent="0.25">
      <c r="B1125" s="14" t="s">
        <v>14</v>
      </c>
      <c r="C1125" s="15">
        <v>17</v>
      </c>
      <c r="D1125" s="16" t="s">
        <v>69</v>
      </c>
      <c r="E1125" s="14" t="s">
        <v>16</v>
      </c>
      <c r="F1125" s="14" t="s">
        <v>42</v>
      </c>
      <c r="G1125" s="17">
        <v>2</v>
      </c>
      <c r="H1125" s="1">
        <v>12000000</v>
      </c>
      <c r="I1125" s="14">
        <v>2</v>
      </c>
      <c r="J1125" s="18">
        <v>6.3888888888888884E-3</v>
      </c>
      <c r="K1125" s="14" t="s">
        <v>18</v>
      </c>
      <c r="L1125" s="14" t="s">
        <v>56</v>
      </c>
      <c r="M1125" s="14" t="s">
        <v>43</v>
      </c>
      <c r="N1125" s="14" t="s">
        <v>76</v>
      </c>
      <c r="O1125" s="14" t="s">
        <v>52</v>
      </c>
    </row>
    <row r="1126" spans="2:15" ht="21" customHeight="1" x14ac:dyDescent="0.25">
      <c r="B1126" s="22" t="s">
        <v>14</v>
      </c>
      <c r="C1126" s="23">
        <v>31</v>
      </c>
      <c r="D1126" s="24" t="s">
        <v>59</v>
      </c>
      <c r="E1126" s="22" t="s">
        <v>49</v>
      </c>
      <c r="F1126" s="22" t="s">
        <v>42</v>
      </c>
      <c r="G1126" s="25">
        <v>2</v>
      </c>
      <c r="H1126" s="26">
        <v>12000000</v>
      </c>
      <c r="I1126" s="22">
        <v>4</v>
      </c>
      <c r="J1126" s="27">
        <v>6.3888888888888884E-3</v>
      </c>
      <c r="K1126" s="22" t="s">
        <v>18</v>
      </c>
      <c r="L1126" s="22" t="s">
        <v>56</v>
      </c>
      <c r="M1126" s="22" t="s">
        <v>30</v>
      </c>
      <c r="N1126" s="22" t="s">
        <v>76</v>
      </c>
      <c r="O1126" s="22" t="s">
        <v>26</v>
      </c>
    </row>
    <row r="1127" spans="2:15" ht="21" customHeight="1" x14ac:dyDescent="0.25">
      <c r="B1127" s="14" t="s">
        <v>70</v>
      </c>
      <c r="C1127" s="15">
        <v>12</v>
      </c>
      <c r="D1127" s="16" t="s">
        <v>22</v>
      </c>
      <c r="E1127" s="14" t="s">
        <v>38</v>
      </c>
      <c r="F1127" s="14" t="s">
        <v>23</v>
      </c>
      <c r="G1127" s="17">
        <v>0</v>
      </c>
      <c r="H1127" s="1">
        <v>0</v>
      </c>
      <c r="I1127" s="14">
        <v>3</v>
      </c>
      <c r="J1127" s="18">
        <v>6.3888888888888884E-3</v>
      </c>
      <c r="K1127" s="14"/>
      <c r="L1127" s="14"/>
      <c r="M1127" s="14" t="s">
        <v>48</v>
      </c>
      <c r="N1127" s="14" t="s">
        <v>66</v>
      </c>
      <c r="O1127" s="14" t="s">
        <v>67</v>
      </c>
    </row>
    <row r="1128" spans="2:15" ht="21" customHeight="1" x14ac:dyDescent="0.25">
      <c r="B1128" s="22" t="s">
        <v>70</v>
      </c>
      <c r="C1128" s="23">
        <v>17</v>
      </c>
      <c r="D1128" s="24" t="s">
        <v>44</v>
      </c>
      <c r="E1128" s="22" t="s">
        <v>28</v>
      </c>
      <c r="F1128" s="22" t="s">
        <v>23</v>
      </c>
      <c r="G1128" s="25">
        <v>0</v>
      </c>
      <c r="H1128" s="26">
        <v>0</v>
      </c>
      <c r="I1128" s="22">
        <v>1</v>
      </c>
      <c r="J1128" s="27">
        <v>6.3888888888888884E-3</v>
      </c>
      <c r="K1128" s="22"/>
      <c r="L1128" s="22"/>
      <c r="M1128" s="22" t="s">
        <v>48</v>
      </c>
      <c r="N1128" s="22" t="s">
        <v>77</v>
      </c>
      <c r="O1128" s="22" t="s">
        <v>54</v>
      </c>
    </row>
    <row r="1129" spans="2:15" ht="21" customHeight="1" x14ac:dyDescent="0.25">
      <c r="B1129" s="14" t="s">
        <v>70</v>
      </c>
      <c r="C1129" s="15">
        <v>14</v>
      </c>
      <c r="D1129" s="16" t="s">
        <v>69</v>
      </c>
      <c r="E1129" s="14" t="s">
        <v>28</v>
      </c>
      <c r="F1129" s="14" t="s">
        <v>42</v>
      </c>
      <c r="G1129" s="17">
        <v>0</v>
      </c>
      <c r="H1129" s="1">
        <v>0</v>
      </c>
      <c r="I1129" s="14">
        <v>4</v>
      </c>
      <c r="J1129" s="18">
        <v>6.3888888888888884E-3</v>
      </c>
      <c r="K1129" s="14"/>
      <c r="L1129" s="14"/>
      <c r="M1129" s="14" t="s">
        <v>51</v>
      </c>
      <c r="N1129" s="14" t="s">
        <v>76</v>
      </c>
      <c r="O1129" s="14" t="s">
        <v>31</v>
      </c>
    </row>
    <row r="1130" spans="2:15" ht="21" customHeight="1" x14ac:dyDescent="0.25">
      <c r="B1130" s="22" t="s">
        <v>14</v>
      </c>
      <c r="C1130" s="23">
        <v>11</v>
      </c>
      <c r="D1130" s="24" t="s">
        <v>55</v>
      </c>
      <c r="E1130" s="22" t="s">
        <v>32</v>
      </c>
      <c r="F1130" s="22" t="s">
        <v>23</v>
      </c>
      <c r="G1130" s="25">
        <v>2</v>
      </c>
      <c r="H1130" s="26">
        <v>38000000</v>
      </c>
      <c r="I1130" s="22">
        <v>1</v>
      </c>
      <c r="J1130" s="27">
        <v>6.4236111111111117E-3</v>
      </c>
      <c r="K1130" s="22" t="s">
        <v>46</v>
      </c>
      <c r="L1130" s="22" t="s">
        <v>29</v>
      </c>
      <c r="M1130" s="22" t="s">
        <v>51</v>
      </c>
      <c r="N1130" s="22" t="s">
        <v>66</v>
      </c>
      <c r="O1130" s="22" t="s">
        <v>67</v>
      </c>
    </row>
    <row r="1131" spans="2:15" ht="21" customHeight="1" x14ac:dyDescent="0.25">
      <c r="B1131" s="14" t="s">
        <v>14</v>
      </c>
      <c r="C1131" s="15">
        <v>11</v>
      </c>
      <c r="D1131" s="16" t="s">
        <v>57</v>
      </c>
      <c r="E1131" s="14" t="s">
        <v>16</v>
      </c>
      <c r="F1131" s="14" t="s">
        <v>42</v>
      </c>
      <c r="G1131" s="17">
        <v>5</v>
      </c>
      <c r="H1131" s="1">
        <v>25000000</v>
      </c>
      <c r="I1131" s="14">
        <v>1</v>
      </c>
      <c r="J1131" s="18">
        <v>6.4236111111111117E-3</v>
      </c>
      <c r="K1131" s="14" t="s">
        <v>18</v>
      </c>
      <c r="L1131" s="14" t="s">
        <v>29</v>
      </c>
      <c r="M1131" s="14" t="s">
        <v>51</v>
      </c>
      <c r="N1131" s="14" t="s">
        <v>78</v>
      </c>
      <c r="O1131" s="14" t="s">
        <v>41</v>
      </c>
    </row>
    <row r="1132" spans="2:15" ht="21" customHeight="1" x14ac:dyDescent="0.25">
      <c r="B1132" s="22" t="s">
        <v>14</v>
      </c>
      <c r="C1132" s="23">
        <v>1</v>
      </c>
      <c r="D1132" s="24" t="s">
        <v>60</v>
      </c>
      <c r="E1132" s="22" t="s">
        <v>49</v>
      </c>
      <c r="F1132" s="22" t="s">
        <v>23</v>
      </c>
      <c r="G1132" s="25">
        <v>2</v>
      </c>
      <c r="H1132" s="26">
        <v>12000000</v>
      </c>
      <c r="I1132" s="22">
        <v>1</v>
      </c>
      <c r="J1132" s="27">
        <v>6.4236111111111117E-3</v>
      </c>
      <c r="K1132" s="22" t="s">
        <v>18</v>
      </c>
      <c r="L1132" s="22" t="s">
        <v>29</v>
      </c>
      <c r="M1132" s="22" t="s">
        <v>43</v>
      </c>
      <c r="N1132" s="22" t="s">
        <v>76</v>
      </c>
      <c r="O1132" s="22" t="s">
        <v>52</v>
      </c>
    </row>
    <row r="1133" spans="2:15" ht="21" customHeight="1" x14ac:dyDescent="0.25">
      <c r="B1133" s="14" t="s">
        <v>14</v>
      </c>
      <c r="C1133" s="15">
        <v>29</v>
      </c>
      <c r="D1133" s="16" t="s">
        <v>22</v>
      </c>
      <c r="E1133" s="14" t="s">
        <v>28</v>
      </c>
      <c r="F1133" s="14" t="s">
        <v>17</v>
      </c>
      <c r="G1133" s="17">
        <v>5</v>
      </c>
      <c r="H1133" s="1">
        <v>21000000</v>
      </c>
      <c r="I1133" s="14">
        <v>5</v>
      </c>
      <c r="J1133" s="18">
        <v>6.4236111111111117E-3</v>
      </c>
      <c r="K1133" s="14" t="s">
        <v>18</v>
      </c>
      <c r="L1133" s="14" t="s">
        <v>19</v>
      </c>
      <c r="M1133" s="14" t="s">
        <v>30</v>
      </c>
      <c r="N1133" s="14" t="s">
        <v>77</v>
      </c>
      <c r="O1133" s="14" t="s">
        <v>54</v>
      </c>
    </row>
    <row r="1134" spans="2:15" ht="21" customHeight="1" x14ac:dyDescent="0.25">
      <c r="B1134" s="22" t="s">
        <v>14</v>
      </c>
      <c r="C1134" s="23">
        <v>30</v>
      </c>
      <c r="D1134" s="24" t="s">
        <v>27</v>
      </c>
      <c r="E1134" s="22" t="s">
        <v>32</v>
      </c>
      <c r="F1134" s="22" t="s">
        <v>23</v>
      </c>
      <c r="G1134" s="25">
        <v>2</v>
      </c>
      <c r="H1134" s="26">
        <v>12000000</v>
      </c>
      <c r="I1134" s="22">
        <v>4</v>
      </c>
      <c r="J1134" s="27">
        <v>6.4236111111111117E-3</v>
      </c>
      <c r="K1134" s="22" t="s">
        <v>18</v>
      </c>
      <c r="L1134" s="22" t="s">
        <v>19</v>
      </c>
      <c r="M1134" s="22" t="s">
        <v>33</v>
      </c>
      <c r="N1134" s="22" t="s">
        <v>78</v>
      </c>
      <c r="O1134" s="22" t="s">
        <v>66</v>
      </c>
    </row>
    <row r="1135" spans="2:15" ht="21" customHeight="1" x14ac:dyDescent="0.25">
      <c r="B1135" s="14" t="s">
        <v>14</v>
      </c>
      <c r="C1135" s="15">
        <v>25</v>
      </c>
      <c r="D1135" s="16" t="s">
        <v>37</v>
      </c>
      <c r="E1135" s="14" t="s">
        <v>16</v>
      </c>
      <c r="F1135" s="14" t="s">
        <v>17</v>
      </c>
      <c r="G1135" s="17">
        <v>1</v>
      </c>
      <c r="H1135" s="1">
        <v>19000000</v>
      </c>
      <c r="I1135" s="14">
        <v>3</v>
      </c>
      <c r="J1135" s="18">
        <v>6.4236111111111117E-3</v>
      </c>
      <c r="K1135" s="14" t="s">
        <v>46</v>
      </c>
      <c r="L1135" s="14" t="s">
        <v>24</v>
      </c>
      <c r="M1135" s="14" t="s">
        <v>30</v>
      </c>
      <c r="N1135" s="14" t="s">
        <v>76</v>
      </c>
      <c r="O1135" s="14" t="s">
        <v>26</v>
      </c>
    </row>
    <row r="1136" spans="2:15" ht="21" customHeight="1" x14ac:dyDescent="0.25">
      <c r="B1136" s="22" t="s">
        <v>14</v>
      </c>
      <c r="C1136" s="23">
        <v>10</v>
      </c>
      <c r="D1136" s="24" t="s">
        <v>37</v>
      </c>
      <c r="E1136" s="22" t="s">
        <v>16</v>
      </c>
      <c r="F1136" s="22" t="s">
        <v>17</v>
      </c>
      <c r="G1136" s="25">
        <v>4</v>
      </c>
      <c r="H1136" s="26">
        <v>11000000</v>
      </c>
      <c r="I1136" s="22">
        <v>5</v>
      </c>
      <c r="J1136" s="27">
        <v>6.4236111111111117E-3</v>
      </c>
      <c r="K1136" s="22" t="s">
        <v>61</v>
      </c>
      <c r="L1136" s="22" t="s">
        <v>29</v>
      </c>
      <c r="M1136" s="22" t="s">
        <v>48</v>
      </c>
      <c r="N1136" s="22" t="s">
        <v>76</v>
      </c>
      <c r="O1136" s="22" t="s">
        <v>26</v>
      </c>
    </row>
    <row r="1137" spans="2:15" ht="21" customHeight="1" x14ac:dyDescent="0.25">
      <c r="B1137" s="14" t="s">
        <v>14</v>
      </c>
      <c r="C1137" s="15">
        <v>28</v>
      </c>
      <c r="D1137" s="16" t="s">
        <v>37</v>
      </c>
      <c r="E1137" s="14" t="s">
        <v>49</v>
      </c>
      <c r="F1137" s="14" t="s">
        <v>42</v>
      </c>
      <c r="G1137" s="17">
        <v>1</v>
      </c>
      <c r="H1137" s="1">
        <v>7000000</v>
      </c>
      <c r="I1137" s="14">
        <v>1</v>
      </c>
      <c r="J1137" s="18">
        <v>6.4236111111111117E-3</v>
      </c>
      <c r="K1137" s="14" t="s">
        <v>18</v>
      </c>
      <c r="L1137" s="14" t="s">
        <v>56</v>
      </c>
      <c r="M1137" s="14" t="s">
        <v>40</v>
      </c>
      <c r="N1137" s="14" t="s">
        <v>78</v>
      </c>
      <c r="O1137" s="14" t="s">
        <v>66</v>
      </c>
    </row>
    <row r="1138" spans="2:15" ht="21" customHeight="1" x14ac:dyDescent="0.25">
      <c r="B1138" s="22" t="s">
        <v>14</v>
      </c>
      <c r="C1138" s="23">
        <v>13</v>
      </c>
      <c r="D1138" s="24" t="s">
        <v>44</v>
      </c>
      <c r="E1138" s="22" t="s">
        <v>38</v>
      </c>
      <c r="F1138" s="22" t="s">
        <v>23</v>
      </c>
      <c r="G1138" s="25">
        <v>4</v>
      </c>
      <c r="H1138" s="26">
        <v>20000000</v>
      </c>
      <c r="I1138" s="22">
        <v>5</v>
      </c>
      <c r="J1138" s="27">
        <v>6.4236111111111117E-3</v>
      </c>
      <c r="K1138" s="22" t="s">
        <v>18</v>
      </c>
      <c r="L1138" s="22" t="s">
        <v>24</v>
      </c>
      <c r="M1138" s="22" t="s">
        <v>30</v>
      </c>
      <c r="N1138" s="22" t="s">
        <v>76</v>
      </c>
      <c r="O1138" s="22" t="s">
        <v>31</v>
      </c>
    </row>
    <row r="1139" spans="2:15" ht="21" customHeight="1" x14ac:dyDescent="0.25">
      <c r="B1139" s="14" t="s">
        <v>14</v>
      </c>
      <c r="C1139" s="15">
        <v>3</v>
      </c>
      <c r="D1139" s="16" t="s">
        <v>44</v>
      </c>
      <c r="E1139" s="14" t="s">
        <v>16</v>
      </c>
      <c r="F1139" s="14" t="s">
        <v>42</v>
      </c>
      <c r="G1139" s="17">
        <v>3</v>
      </c>
      <c r="H1139" s="1">
        <v>15000000</v>
      </c>
      <c r="I1139" s="14">
        <v>2</v>
      </c>
      <c r="J1139" s="18">
        <v>6.4236111111111117E-3</v>
      </c>
      <c r="K1139" s="14" t="s">
        <v>18</v>
      </c>
      <c r="L1139" s="14" t="s">
        <v>56</v>
      </c>
      <c r="M1139" s="14" t="s">
        <v>25</v>
      </c>
      <c r="N1139" s="14" t="s">
        <v>77</v>
      </c>
      <c r="O1139" s="14" t="s">
        <v>54</v>
      </c>
    </row>
    <row r="1140" spans="2:15" ht="21" customHeight="1" x14ac:dyDescent="0.25">
      <c r="B1140" s="22" t="s">
        <v>14</v>
      </c>
      <c r="C1140" s="23">
        <v>11</v>
      </c>
      <c r="D1140" s="24" t="s">
        <v>55</v>
      </c>
      <c r="E1140" s="22" t="s">
        <v>32</v>
      </c>
      <c r="F1140" s="22" t="s">
        <v>23</v>
      </c>
      <c r="G1140" s="25">
        <v>2</v>
      </c>
      <c r="H1140" s="26">
        <v>38000000</v>
      </c>
      <c r="I1140" s="22">
        <v>1</v>
      </c>
      <c r="J1140" s="27">
        <v>6.4236111111111117E-3</v>
      </c>
      <c r="K1140" s="22" t="s">
        <v>46</v>
      </c>
      <c r="L1140" s="22" t="s">
        <v>29</v>
      </c>
      <c r="M1140" s="22" t="s">
        <v>51</v>
      </c>
      <c r="N1140" s="22" t="s">
        <v>66</v>
      </c>
      <c r="O1140" s="22" t="s">
        <v>67</v>
      </c>
    </row>
    <row r="1141" spans="2:15" ht="21" customHeight="1" x14ac:dyDescent="0.25">
      <c r="B1141" s="14" t="s">
        <v>14</v>
      </c>
      <c r="C1141" s="15">
        <v>11</v>
      </c>
      <c r="D1141" s="16" t="s">
        <v>57</v>
      </c>
      <c r="E1141" s="14" t="s">
        <v>16</v>
      </c>
      <c r="F1141" s="14" t="s">
        <v>42</v>
      </c>
      <c r="G1141" s="17">
        <v>5</v>
      </c>
      <c r="H1141" s="1">
        <v>25000000</v>
      </c>
      <c r="I1141" s="14">
        <v>1</v>
      </c>
      <c r="J1141" s="18">
        <v>6.4236111111111117E-3</v>
      </c>
      <c r="K1141" s="14" t="s">
        <v>18</v>
      </c>
      <c r="L1141" s="14" t="s">
        <v>29</v>
      </c>
      <c r="M1141" s="14" t="s">
        <v>51</v>
      </c>
      <c r="N1141" s="14" t="s">
        <v>78</v>
      </c>
      <c r="O1141" s="14" t="s">
        <v>41</v>
      </c>
    </row>
    <row r="1142" spans="2:15" ht="21" customHeight="1" x14ac:dyDescent="0.25">
      <c r="B1142" s="22" t="s">
        <v>14</v>
      </c>
      <c r="C1142" s="23">
        <v>1</v>
      </c>
      <c r="D1142" s="24" t="s">
        <v>60</v>
      </c>
      <c r="E1142" s="22" t="s">
        <v>49</v>
      </c>
      <c r="F1142" s="22" t="s">
        <v>23</v>
      </c>
      <c r="G1142" s="25">
        <v>2</v>
      </c>
      <c r="H1142" s="26">
        <v>12000000</v>
      </c>
      <c r="I1142" s="22">
        <v>1</v>
      </c>
      <c r="J1142" s="27">
        <v>6.4236111111111117E-3</v>
      </c>
      <c r="K1142" s="22" t="s">
        <v>18</v>
      </c>
      <c r="L1142" s="22" t="s">
        <v>29</v>
      </c>
      <c r="M1142" s="22" t="s">
        <v>43</v>
      </c>
      <c r="N1142" s="22" t="s">
        <v>76</v>
      </c>
      <c r="O1142" s="22" t="s">
        <v>52</v>
      </c>
    </row>
    <row r="1143" spans="2:15" ht="21" customHeight="1" x14ac:dyDescent="0.25">
      <c r="B1143" s="14" t="s">
        <v>14</v>
      </c>
      <c r="C1143" s="15">
        <v>29</v>
      </c>
      <c r="D1143" s="16" t="s">
        <v>22</v>
      </c>
      <c r="E1143" s="14" t="s">
        <v>28</v>
      </c>
      <c r="F1143" s="14" t="s">
        <v>17</v>
      </c>
      <c r="G1143" s="17">
        <v>5</v>
      </c>
      <c r="H1143" s="1">
        <v>21000000</v>
      </c>
      <c r="I1143" s="14">
        <v>5</v>
      </c>
      <c r="J1143" s="18">
        <v>6.4236111111111117E-3</v>
      </c>
      <c r="K1143" s="14" t="s">
        <v>18</v>
      </c>
      <c r="L1143" s="14" t="s">
        <v>19</v>
      </c>
      <c r="M1143" s="14" t="s">
        <v>30</v>
      </c>
      <c r="N1143" s="14" t="s">
        <v>77</v>
      </c>
      <c r="O1143" s="14" t="s">
        <v>54</v>
      </c>
    </row>
    <row r="1144" spans="2:15" ht="21" customHeight="1" x14ac:dyDescent="0.25">
      <c r="B1144" s="22" t="s">
        <v>70</v>
      </c>
      <c r="C1144" s="23">
        <v>13</v>
      </c>
      <c r="D1144" s="24" t="s">
        <v>55</v>
      </c>
      <c r="E1144" s="22" t="s">
        <v>16</v>
      </c>
      <c r="F1144" s="22" t="s">
        <v>45</v>
      </c>
      <c r="G1144" s="25">
        <v>0</v>
      </c>
      <c r="H1144" s="26">
        <v>0</v>
      </c>
      <c r="I1144" s="22">
        <v>2</v>
      </c>
      <c r="J1144" s="27">
        <v>6.4236111111111117E-3</v>
      </c>
      <c r="K1144" s="22"/>
      <c r="L1144" s="22"/>
      <c r="M1144" s="22" t="s">
        <v>43</v>
      </c>
      <c r="N1144" s="22" t="s">
        <v>66</v>
      </c>
      <c r="O1144" s="22" t="s">
        <v>67</v>
      </c>
    </row>
    <row r="1145" spans="2:15" ht="21" customHeight="1" x14ac:dyDescent="0.25">
      <c r="B1145" s="14" t="s">
        <v>70</v>
      </c>
      <c r="C1145" s="15">
        <v>29</v>
      </c>
      <c r="D1145" s="16" t="s">
        <v>27</v>
      </c>
      <c r="E1145" s="14" t="s">
        <v>28</v>
      </c>
      <c r="F1145" s="14" t="s">
        <v>23</v>
      </c>
      <c r="G1145" s="17">
        <v>0</v>
      </c>
      <c r="H1145" s="1">
        <v>0</v>
      </c>
      <c r="I1145" s="14">
        <v>2</v>
      </c>
      <c r="J1145" s="18">
        <v>6.4236111111111117E-3</v>
      </c>
      <c r="K1145" s="14"/>
      <c r="L1145" s="14"/>
      <c r="M1145" s="14" t="s">
        <v>43</v>
      </c>
      <c r="N1145" s="14" t="s">
        <v>76</v>
      </c>
      <c r="O1145" s="14" t="s">
        <v>26</v>
      </c>
    </row>
    <row r="1146" spans="2:15" ht="21" customHeight="1" x14ac:dyDescent="0.25">
      <c r="B1146" s="22" t="s">
        <v>70</v>
      </c>
      <c r="C1146" s="23">
        <v>30</v>
      </c>
      <c r="D1146" s="24" t="s">
        <v>69</v>
      </c>
      <c r="E1146" s="22" t="s">
        <v>28</v>
      </c>
      <c r="F1146" s="22" t="s">
        <v>42</v>
      </c>
      <c r="G1146" s="25">
        <v>0</v>
      </c>
      <c r="H1146" s="26">
        <v>0</v>
      </c>
      <c r="I1146" s="22">
        <v>4</v>
      </c>
      <c r="J1146" s="27">
        <v>6.4236111111111117E-3</v>
      </c>
      <c r="K1146" s="22"/>
      <c r="L1146" s="22"/>
      <c r="M1146" s="22" t="s">
        <v>30</v>
      </c>
      <c r="N1146" s="22" t="s">
        <v>77</v>
      </c>
      <c r="O1146" s="22" t="s">
        <v>65</v>
      </c>
    </row>
    <row r="1147" spans="2:15" ht="21" customHeight="1" x14ac:dyDescent="0.25">
      <c r="B1147" s="14" t="s">
        <v>70</v>
      </c>
      <c r="C1147" s="15">
        <v>13</v>
      </c>
      <c r="D1147" s="16" t="s">
        <v>55</v>
      </c>
      <c r="E1147" s="14" t="s">
        <v>16</v>
      </c>
      <c r="F1147" s="14" t="s">
        <v>45</v>
      </c>
      <c r="G1147" s="17">
        <v>0</v>
      </c>
      <c r="H1147" s="1">
        <v>0</v>
      </c>
      <c r="I1147" s="14">
        <v>2</v>
      </c>
      <c r="J1147" s="18">
        <v>6.4236111111111117E-3</v>
      </c>
      <c r="K1147" s="14"/>
      <c r="L1147" s="14"/>
      <c r="M1147" s="14" t="s">
        <v>43</v>
      </c>
      <c r="N1147" s="14" t="s">
        <v>66</v>
      </c>
      <c r="O1147" s="14" t="s">
        <v>67</v>
      </c>
    </row>
    <row r="1148" spans="2:15" ht="21" customHeight="1" x14ac:dyDescent="0.25">
      <c r="B1148" s="22" t="s">
        <v>14</v>
      </c>
      <c r="C1148" s="23">
        <v>12</v>
      </c>
      <c r="D1148" s="24" t="s">
        <v>55</v>
      </c>
      <c r="E1148" s="22" t="s">
        <v>32</v>
      </c>
      <c r="F1148" s="22" t="s">
        <v>42</v>
      </c>
      <c r="G1148" s="25">
        <v>2</v>
      </c>
      <c r="H1148" s="26">
        <v>12000000</v>
      </c>
      <c r="I1148" s="22">
        <v>3</v>
      </c>
      <c r="J1148" s="27">
        <v>6.6666666666666671E-3</v>
      </c>
      <c r="K1148" s="22" t="s">
        <v>18</v>
      </c>
      <c r="L1148" s="22" t="s">
        <v>19</v>
      </c>
      <c r="M1148" s="22" t="s">
        <v>30</v>
      </c>
      <c r="N1148" s="22" t="s">
        <v>77</v>
      </c>
      <c r="O1148" s="22" t="s">
        <v>54</v>
      </c>
    </row>
    <row r="1149" spans="2:15" ht="21" customHeight="1" x14ac:dyDescent="0.25">
      <c r="B1149" s="14" t="s">
        <v>14</v>
      </c>
      <c r="C1149" s="15">
        <v>1</v>
      </c>
      <c r="D1149" s="16" t="s">
        <v>72</v>
      </c>
      <c r="E1149" s="14" t="s">
        <v>28</v>
      </c>
      <c r="F1149" s="14" t="s">
        <v>42</v>
      </c>
      <c r="G1149" s="17">
        <v>5</v>
      </c>
      <c r="H1149" s="1">
        <v>25000000</v>
      </c>
      <c r="I1149" s="14">
        <v>1</v>
      </c>
      <c r="J1149" s="18">
        <v>6.6666666666666671E-3</v>
      </c>
      <c r="K1149" s="14" t="s">
        <v>18</v>
      </c>
      <c r="L1149" s="14" t="s">
        <v>29</v>
      </c>
      <c r="M1149" s="14" t="s">
        <v>43</v>
      </c>
      <c r="N1149" s="14" t="s">
        <v>76</v>
      </c>
      <c r="O1149" s="14" t="s">
        <v>31</v>
      </c>
    </row>
    <row r="1150" spans="2:15" ht="21" customHeight="1" x14ac:dyDescent="0.25">
      <c r="B1150" s="22" t="s">
        <v>14</v>
      </c>
      <c r="C1150" s="23">
        <v>11</v>
      </c>
      <c r="D1150" s="24" t="s">
        <v>27</v>
      </c>
      <c r="E1150" s="22" t="s">
        <v>49</v>
      </c>
      <c r="F1150" s="22" t="s">
        <v>68</v>
      </c>
      <c r="G1150" s="25">
        <v>1</v>
      </c>
      <c r="H1150" s="26">
        <v>7000000</v>
      </c>
      <c r="I1150" s="22">
        <v>2</v>
      </c>
      <c r="J1150" s="27">
        <v>6.6666666666666671E-3</v>
      </c>
      <c r="K1150" s="22" t="s">
        <v>18</v>
      </c>
      <c r="L1150" s="22" t="s">
        <v>56</v>
      </c>
      <c r="M1150" s="22" t="s">
        <v>51</v>
      </c>
      <c r="N1150" s="22" t="s">
        <v>66</v>
      </c>
      <c r="O1150" s="22" t="s">
        <v>67</v>
      </c>
    </row>
    <row r="1151" spans="2:15" ht="21" customHeight="1" x14ac:dyDescent="0.25">
      <c r="B1151" s="14" t="s">
        <v>14</v>
      </c>
      <c r="C1151" s="15">
        <v>12</v>
      </c>
      <c r="D1151" s="16" t="s">
        <v>37</v>
      </c>
      <c r="E1151" s="14" t="s">
        <v>16</v>
      </c>
      <c r="F1151" s="14" t="s">
        <v>42</v>
      </c>
      <c r="G1151" s="17">
        <v>2</v>
      </c>
      <c r="H1151" s="1">
        <v>38000000</v>
      </c>
      <c r="I1151" s="14">
        <v>3</v>
      </c>
      <c r="J1151" s="18">
        <v>6.6666666666666671E-3</v>
      </c>
      <c r="K1151" s="14" t="s">
        <v>46</v>
      </c>
      <c r="L1151" s="14" t="s">
        <v>56</v>
      </c>
      <c r="M1151" s="14" t="s">
        <v>48</v>
      </c>
      <c r="N1151" s="14" t="s">
        <v>76</v>
      </c>
      <c r="O1151" s="14" t="s">
        <v>52</v>
      </c>
    </row>
    <row r="1152" spans="2:15" ht="21" customHeight="1" x14ac:dyDescent="0.25">
      <c r="B1152" s="22" t="s">
        <v>14</v>
      </c>
      <c r="C1152" s="23">
        <v>28</v>
      </c>
      <c r="D1152" s="24" t="s">
        <v>37</v>
      </c>
      <c r="E1152" s="22" t="s">
        <v>49</v>
      </c>
      <c r="F1152" s="22" t="s">
        <v>17</v>
      </c>
      <c r="G1152" s="25">
        <v>3</v>
      </c>
      <c r="H1152" s="26">
        <v>15000000</v>
      </c>
      <c r="I1152" s="22">
        <v>1</v>
      </c>
      <c r="J1152" s="27">
        <v>6.6666666666666671E-3</v>
      </c>
      <c r="K1152" s="22" t="s">
        <v>18</v>
      </c>
      <c r="L1152" s="22" t="s">
        <v>24</v>
      </c>
      <c r="M1152" s="22" t="s">
        <v>33</v>
      </c>
      <c r="N1152" s="22" t="s">
        <v>78</v>
      </c>
      <c r="O1152" s="22" t="s">
        <v>41</v>
      </c>
    </row>
    <row r="1153" spans="2:15" ht="21" customHeight="1" x14ac:dyDescent="0.25">
      <c r="B1153" s="14" t="s">
        <v>14</v>
      </c>
      <c r="C1153" s="15">
        <v>8</v>
      </c>
      <c r="D1153" s="16" t="s">
        <v>37</v>
      </c>
      <c r="E1153" s="14" t="s">
        <v>32</v>
      </c>
      <c r="F1153" s="14" t="s">
        <v>45</v>
      </c>
      <c r="G1153" s="17">
        <v>2</v>
      </c>
      <c r="H1153" s="1">
        <v>12000000</v>
      </c>
      <c r="I1153" s="14">
        <v>4</v>
      </c>
      <c r="J1153" s="18">
        <v>6.6666666666666671E-3</v>
      </c>
      <c r="K1153" s="14" t="s">
        <v>18</v>
      </c>
      <c r="L1153" s="14" t="s">
        <v>29</v>
      </c>
      <c r="M1153" s="14" t="s">
        <v>51</v>
      </c>
      <c r="N1153" s="14" t="s">
        <v>76</v>
      </c>
      <c r="O1153" s="14" t="s">
        <v>31</v>
      </c>
    </row>
    <row r="1154" spans="2:15" ht="21" customHeight="1" x14ac:dyDescent="0.25">
      <c r="B1154" s="22" t="s">
        <v>14</v>
      </c>
      <c r="C1154" s="23">
        <v>11</v>
      </c>
      <c r="D1154" s="24" t="s">
        <v>44</v>
      </c>
      <c r="E1154" s="22" t="s">
        <v>28</v>
      </c>
      <c r="F1154" s="22" t="s">
        <v>17</v>
      </c>
      <c r="G1154" s="25">
        <v>2</v>
      </c>
      <c r="H1154" s="26">
        <v>12000000</v>
      </c>
      <c r="I1154" s="22">
        <v>1</v>
      </c>
      <c r="J1154" s="27">
        <v>6.6666666666666671E-3</v>
      </c>
      <c r="K1154" s="22" t="s">
        <v>18</v>
      </c>
      <c r="L1154" s="22" t="s">
        <v>39</v>
      </c>
      <c r="M1154" s="22" t="s">
        <v>43</v>
      </c>
      <c r="N1154" s="22" t="s">
        <v>76</v>
      </c>
      <c r="O1154" s="22" t="s">
        <v>26</v>
      </c>
    </row>
    <row r="1155" spans="2:15" ht="21" customHeight="1" x14ac:dyDescent="0.25">
      <c r="B1155" s="14" t="s">
        <v>14</v>
      </c>
      <c r="C1155" s="15">
        <v>22</v>
      </c>
      <c r="D1155" s="16" t="s">
        <v>44</v>
      </c>
      <c r="E1155" s="14" t="s">
        <v>32</v>
      </c>
      <c r="F1155" s="14" t="s">
        <v>17</v>
      </c>
      <c r="G1155" s="17">
        <v>4</v>
      </c>
      <c r="H1155" s="1">
        <v>20000000</v>
      </c>
      <c r="I1155" s="14">
        <v>4</v>
      </c>
      <c r="J1155" s="18">
        <v>6.6666666666666671E-3</v>
      </c>
      <c r="K1155" s="14" t="s">
        <v>18</v>
      </c>
      <c r="L1155" s="14" t="s">
        <v>19</v>
      </c>
      <c r="M1155" s="14" t="s">
        <v>40</v>
      </c>
      <c r="N1155" s="14" t="s">
        <v>78</v>
      </c>
      <c r="O1155" s="14" t="s">
        <v>41</v>
      </c>
    </row>
    <row r="1156" spans="2:15" ht="21" customHeight="1" x14ac:dyDescent="0.25">
      <c r="B1156" s="22" t="s">
        <v>14</v>
      </c>
      <c r="C1156" s="23">
        <v>12</v>
      </c>
      <c r="D1156" s="24" t="s">
        <v>55</v>
      </c>
      <c r="E1156" s="22" t="s">
        <v>32</v>
      </c>
      <c r="F1156" s="22" t="s">
        <v>42</v>
      </c>
      <c r="G1156" s="25">
        <v>2</v>
      </c>
      <c r="H1156" s="26">
        <v>12000000</v>
      </c>
      <c r="I1156" s="22">
        <v>3</v>
      </c>
      <c r="J1156" s="27">
        <v>6.6666666666666671E-3</v>
      </c>
      <c r="K1156" s="22" t="s">
        <v>18</v>
      </c>
      <c r="L1156" s="22" t="s">
        <v>19</v>
      </c>
      <c r="M1156" s="22" t="s">
        <v>30</v>
      </c>
      <c r="N1156" s="22" t="s">
        <v>77</v>
      </c>
      <c r="O1156" s="22" t="s">
        <v>54</v>
      </c>
    </row>
    <row r="1157" spans="2:15" ht="21" customHeight="1" x14ac:dyDescent="0.25">
      <c r="B1157" s="14" t="s">
        <v>14</v>
      </c>
      <c r="C1157" s="15">
        <v>1</v>
      </c>
      <c r="D1157" s="16" t="s">
        <v>72</v>
      </c>
      <c r="E1157" s="14" t="s">
        <v>28</v>
      </c>
      <c r="F1157" s="14" t="s">
        <v>42</v>
      </c>
      <c r="G1157" s="17">
        <v>5</v>
      </c>
      <c r="H1157" s="1">
        <v>25000000</v>
      </c>
      <c r="I1157" s="14">
        <v>1</v>
      </c>
      <c r="J1157" s="18">
        <v>6.6666666666666671E-3</v>
      </c>
      <c r="K1157" s="14" t="s">
        <v>18</v>
      </c>
      <c r="L1157" s="14" t="s">
        <v>29</v>
      </c>
      <c r="M1157" s="14" t="s">
        <v>43</v>
      </c>
      <c r="N1157" s="14" t="s">
        <v>76</v>
      </c>
      <c r="O1157" s="14" t="s">
        <v>31</v>
      </c>
    </row>
    <row r="1158" spans="2:15" ht="21" customHeight="1" x14ac:dyDescent="0.25">
      <c r="B1158" s="22" t="s">
        <v>70</v>
      </c>
      <c r="C1158" s="23">
        <v>27</v>
      </c>
      <c r="D1158" s="24" t="s">
        <v>27</v>
      </c>
      <c r="E1158" s="22" t="s">
        <v>16</v>
      </c>
      <c r="F1158" s="22" t="s">
        <v>17</v>
      </c>
      <c r="G1158" s="25">
        <v>0</v>
      </c>
      <c r="H1158" s="26">
        <v>0</v>
      </c>
      <c r="I1158" s="22">
        <v>1</v>
      </c>
      <c r="J1158" s="27">
        <v>6.6666666666666671E-3</v>
      </c>
      <c r="K1158" s="22"/>
      <c r="L1158" s="22"/>
      <c r="M1158" s="22" t="s">
        <v>33</v>
      </c>
      <c r="N1158" s="22" t="s">
        <v>77</v>
      </c>
      <c r="O1158" s="22" t="s">
        <v>65</v>
      </c>
    </row>
    <row r="1159" spans="2:15" ht="21" customHeight="1" x14ac:dyDescent="0.25">
      <c r="B1159" s="14" t="s">
        <v>70</v>
      </c>
      <c r="C1159" s="15">
        <v>3</v>
      </c>
      <c r="D1159" s="16" t="s">
        <v>37</v>
      </c>
      <c r="E1159" s="14" t="s">
        <v>16</v>
      </c>
      <c r="F1159" s="14" t="s">
        <v>42</v>
      </c>
      <c r="G1159" s="17">
        <v>0</v>
      </c>
      <c r="H1159" s="1">
        <v>0</v>
      </c>
      <c r="I1159" s="14">
        <v>1</v>
      </c>
      <c r="J1159" s="18">
        <v>6.6666666666666671E-3</v>
      </c>
      <c r="K1159" s="14"/>
      <c r="L1159" s="14"/>
      <c r="M1159" s="14" t="s">
        <v>30</v>
      </c>
      <c r="N1159" s="14" t="s">
        <v>78</v>
      </c>
      <c r="O1159" s="14" t="s">
        <v>62</v>
      </c>
    </row>
    <row r="1160" spans="2:15" ht="21" customHeight="1" x14ac:dyDescent="0.25">
      <c r="B1160" s="22" t="s">
        <v>70</v>
      </c>
      <c r="C1160" s="23">
        <v>11</v>
      </c>
      <c r="D1160" s="24" t="s">
        <v>44</v>
      </c>
      <c r="E1160" s="22" t="s">
        <v>16</v>
      </c>
      <c r="F1160" s="22" t="s">
        <v>17</v>
      </c>
      <c r="G1160" s="25">
        <v>0</v>
      </c>
      <c r="H1160" s="26">
        <v>0</v>
      </c>
      <c r="I1160" s="22">
        <v>3</v>
      </c>
      <c r="J1160" s="27">
        <v>6.6666666666666671E-3</v>
      </c>
      <c r="K1160" s="22"/>
      <c r="L1160" s="22"/>
      <c r="M1160" s="22" t="s">
        <v>40</v>
      </c>
      <c r="N1160" s="22" t="s">
        <v>78</v>
      </c>
      <c r="O1160" s="22" t="s">
        <v>41</v>
      </c>
    </row>
    <row r="1161" spans="2:15" ht="21" customHeight="1" x14ac:dyDescent="0.25">
      <c r="B1161" s="14" t="s">
        <v>70</v>
      </c>
      <c r="C1161" s="15">
        <v>10</v>
      </c>
      <c r="D1161" s="16" t="s">
        <v>44</v>
      </c>
      <c r="E1161" s="14" t="s">
        <v>32</v>
      </c>
      <c r="F1161" s="14" t="s">
        <v>23</v>
      </c>
      <c r="G1161" s="17">
        <v>0</v>
      </c>
      <c r="H1161" s="1">
        <v>0</v>
      </c>
      <c r="I1161" s="14">
        <v>5</v>
      </c>
      <c r="J1161" s="18">
        <v>6.6666666666666671E-3</v>
      </c>
      <c r="K1161" s="14"/>
      <c r="L1161" s="14"/>
      <c r="M1161" s="14" t="s">
        <v>51</v>
      </c>
      <c r="N1161" s="14" t="s">
        <v>78</v>
      </c>
      <c r="O1161" s="14" t="s">
        <v>63</v>
      </c>
    </row>
    <row r="1162" spans="2:15" ht="21" customHeight="1" x14ac:dyDescent="0.25">
      <c r="B1162" s="22" t="s">
        <v>14</v>
      </c>
      <c r="C1162" s="23">
        <v>12</v>
      </c>
      <c r="D1162" s="24" t="s">
        <v>60</v>
      </c>
      <c r="E1162" s="22" t="s">
        <v>28</v>
      </c>
      <c r="F1162" s="22" t="s">
        <v>42</v>
      </c>
      <c r="G1162" s="25">
        <v>3</v>
      </c>
      <c r="H1162" s="26">
        <v>15000000</v>
      </c>
      <c r="I1162" s="22">
        <v>3</v>
      </c>
      <c r="J1162" s="27">
        <v>7.0601851851851841E-3</v>
      </c>
      <c r="K1162" s="22" t="s">
        <v>18</v>
      </c>
      <c r="L1162" s="22" t="s">
        <v>64</v>
      </c>
      <c r="M1162" s="22" t="s">
        <v>48</v>
      </c>
      <c r="N1162" s="22" t="s">
        <v>77</v>
      </c>
      <c r="O1162" s="22" t="s">
        <v>65</v>
      </c>
    </row>
    <row r="1163" spans="2:15" ht="21" customHeight="1" x14ac:dyDescent="0.25">
      <c r="B1163" s="14" t="s">
        <v>14</v>
      </c>
      <c r="C1163" s="15">
        <v>13</v>
      </c>
      <c r="D1163" s="16" t="s">
        <v>22</v>
      </c>
      <c r="E1163" s="14" t="s">
        <v>16</v>
      </c>
      <c r="F1163" s="14" t="s">
        <v>42</v>
      </c>
      <c r="G1163" s="17">
        <v>3</v>
      </c>
      <c r="H1163" s="1">
        <v>15000000</v>
      </c>
      <c r="I1163" s="14">
        <v>1</v>
      </c>
      <c r="J1163" s="18">
        <v>7.0601851851851841E-3</v>
      </c>
      <c r="K1163" s="14" t="s">
        <v>18</v>
      </c>
      <c r="L1163" s="14" t="s">
        <v>47</v>
      </c>
      <c r="M1163" s="14" t="s">
        <v>33</v>
      </c>
      <c r="N1163" s="14" t="s">
        <v>76</v>
      </c>
      <c r="O1163" s="14" t="s">
        <v>31</v>
      </c>
    </row>
    <row r="1164" spans="2:15" ht="21" customHeight="1" x14ac:dyDescent="0.25">
      <c r="B1164" s="22" t="s">
        <v>14</v>
      </c>
      <c r="C1164" s="23">
        <v>11</v>
      </c>
      <c r="D1164" s="24" t="s">
        <v>22</v>
      </c>
      <c r="E1164" s="22" t="s">
        <v>49</v>
      </c>
      <c r="F1164" s="22" t="s">
        <v>17</v>
      </c>
      <c r="G1164" s="25">
        <v>1</v>
      </c>
      <c r="H1164" s="26">
        <v>7000000</v>
      </c>
      <c r="I1164" s="22">
        <v>3</v>
      </c>
      <c r="J1164" s="27">
        <v>7.0601851851851841E-3</v>
      </c>
      <c r="K1164" s="22" t="s">
        <v>18</v>
      </c>
      <c r="L1164" s="22" t="s">
        <v>56</v>
      </c>
      <c r="M1164" s="22" t="s">
        <v>20</v>
      </c>
      <c r="N1164" s="22" t="s">
        <v>78</v>
      </c>
      <c r="O1164" s="22" t="s">
        <v>41</v>
      </c>
    </row>
    <row r="1165" spans="2:15" ht="21" customHeight="1" x14ac:dyDescent="0.25">
      <c r="B1165" s="14" t="s">
        <v>14</v>
      </c>
      <c r="C1165" s="15">
        <v>7</v>
      </c>
      <c r="D1165" s="16" t="s">
        <v>27</v>
      </c>
      <c r="E1165" s="14" t="s">
        <v>32</v>
      </c>
      <c r="F1165" s="14" t="s">
        <v>42</v>
      </c>
      <c r="G1165" s="17">
        <v>2</v>
      </c>
      <c r="H1165" s="1">
        <v>12000000</v>
      </c>
      <c r="I1165" s="14">
        <v>4</v>
      </c>
      <c r="J1165" s="18">
        <v>7.0601851851851841E-3</v>
      </c>
      <c r="K1165" s="14" t="s">
        <v>18</v>
      </c>
      <c r="L1165" s="14" t="s">
        <v>39</v>
      </c>
      <c r="M1165" s="14" t="s">
        <v>40</v>
      </c>
      <c r="N1165" s="14" t="s">
        <v>78</v>
      </c>
      <c r="O1165" s="14" t="s">
        <v>62</v>
      </c>
    </row>
    <row r="1166" spans="2:15" ht="21" customHeight="1" x14ac:dyDescent="0.25">
      <c r="B1166" s="22" t="s">
        <v>14</v>
      </c>
      <c r="C1166" s="23">
        <v>9</v>
      </c>
      <c r="D1166" s="24" t="s">
        <v>27</v>
      </c>
      <c r="E1166" s="22" t="s">
        <v>28</v>
      </c>
      <c r="F1166" s="22" t="s">
        <v>23</v>
      </c>
      <c r="G1166" s="25">
        <v>3</v>
      </c>
      <c r="H1166" s="26">
        <v>15000000</v>
      </c>
      <c r="I1166" s="22">
        <v>4</v>
      </c>
      <c r="J1166" s="27">
        <v>7.0601851851851841E-3</v>
      </c>
      <c r="K1166" s="22" t="s">
        <v>18</v>
      </c>
      <c r="L1166" s="22" t="s">
        <v>19</v>
      </c>
      <c r="M1166" s="22" t="s">
        <v>33</v>
      </c>
      <c r="N1166" s="22" t="s">
        <v>77</v>
      </c>
      <c r="O1166" s="22" t="s">
        <v>54</v>
      </c>
    </row>
    <row r="1167" spans="2:15" ht="21" customHeight="1" x14ac:dyDescent="0.25">
      <c r="B1167" s="14" t="s">
        <v>14</v>
      </c>
      <c r="C1167" s="15">
        <v>24</v>
      </c>
      <c r="D1167" s="16" t="s">
        <v>27</v>
      </c>
      <c r="E1167" s="14" t="s">
        <v>28</v>
      </c>
      <c r="F1167" s="14" t="s">
        <v>45</v>
      </c>
      <c r="G1167" s="17">
        <v>2</v>
      </c>
      <c r="H1167" s="1">
        <v>12000000</v>
      </c>
      <c r="I1167" s="14">
        <v>2</v>
      </c>
      <c r="J1167" s="18">
        <v>7.0601851851851841E-3</v>
      </c>
      <c r="K1167" s="14" t="s">
        <v>18</v>
      </c>
      <c r="L1167" s="14" t="s">
        <v>39</v>
      </c>
      <c r="M1167" s="14" t="s">
        <v>51</v>
      </c>
      <c r="N1167" s="14" t="s">
        <v>76</v>
      </c>
      <c r="O1167" s="14" t="s">
        <v>52</v>
      </c>
    </row>
    <row r="1168" spans="2:15" ht="21" customHeight="1" x14ac:dyDescent="0.25">
      <c r="B1168" s="22" t="s">
        <v>14</v>
      </c>
      <c r="C1168" s="23">
        <v>28</v>
      </c>
      <c r="D1168" s="24" t="s">
        <v>37</v>
      </c>
      <c r="E1168" s="22" t="s">
        <v>38</v>
      </c>
      <c r="F1168" s="22" t="s">
        <v>42</v>
      </c>
      <c r="G1168" s="25">
        <v>4</v>
      </c>
      <c r="H1168" s="26">
        <v>20000000</v>
      </c>
      <c r="I1168" s="22">
        <v>1</v>
      </c>
      <c r="J1168" s="27">
        <v>7.0601851851851841E-3</v>
      </c>
      <c r="K1168" s="22" t="s">
        <v>18</v>
      </c>
      <c r="L1168" s="22" t="s">
        <v>19</v>
      </c>
      <c r="M1168" s="22" t="s">
        <v>30</v>
      </c>
      <c r="N1168" s="22" t="s">
        <v>78</v>
      </c>
      <c r="O1168" s="22" t="s">
        <v>62</v>
      </c>
    </row>
    <row r="1169" spans="2:15" ht="21" customHeight="1" x14ac:dyDescent="0.25">
      <c r="B1169" s="14" t="s">
        <v>14</v>
      </c>
      <c r="C1169" s="15">
        <v>25</v>
      </c>
      <c r="D1169" s="16" t="s">
        <v>37</v>
      </c>
      <c r="E1169" s="14" t="s">
        <v>28</v>
      </c>
      <c r="F1169" s="14" t="s">
        <v>68</v>
      </c>
      <c r="G1169" s="17">
        <v>5</v>
      </c>
      <c r="H1169" s="1">
        <v>20000000</v>
      </c>
      <c r="I1169" s="14">
        <v>5</v>
      </c>
      <c r="J1169" s="18">
        <v>7.0601851851851841E-3</v>
      </c>
      <c r="K1169" s="14" t="s">
        <v>18</v>
      </c>
      <c r="L1169" s="14" t="s">
        <v>35</v>
      </c>
      <c r="M1169" s="14" t="s">
        <v>43</v>
      </c>
      <c r="N1169" s="14" t="s">
        <v>76</v>
      </c>
      <c r="O1169" s="14" t="s">
        <v>31</v>
      </c>
    </row>
    <row r="1170" spans="2:15" ht="21" customHeight="1" x14ac:dyDescent="0.25">
      <c r="B1170" s="22" t="s">
        <v>14</v>
      </c>
      <c r="C1170" s="23">
        <v>29</v>
      </c>
      <c r="D1170" s="24" t="s">
        <v>37</v>
      </c>
      <c r="E1170" s="22" t="s">
        <v>28</v>
      </c>
      <c r="F1170" s="22" t="s">
        <v>23</v>
      </c>
      <c r="G1170" s="25">
        <v>2</v>
      </c>
      <c r="H1170" s="26">
        <v>12000000</v>
      </c>
      <c r="I1170" s="22">
        <v>2</v>
      </c>
      <c r="J1170" s="27">
        <v>7.0601851851851841E-3</v>
      </c>
      <c r="K1170" s="22" t="s">
        <v>18</v>
      </c>
      <c r="L1170" s="22" t="s">
        <v>47</v>
      </c>
      <c r="M1170" s="22" t="s">
        <v>51</v>
      </c>
      <c r="N1170" s="22" t="s">
        <v>76</v>
      </c>
      <c r="O1170" s="22" t="s">
        <v>26</v>
      </c>
    </row>
    <row r="1171" spans="2:15" ht="21" customHeight="1" x14ac:dyDescent="0.25">
      <c r="B1171" s="14" t="s">
        <v>14</v>
      </c>
      <c r="C1171" s="15">
        <v>25</v>
      </c>
      <c r="D1171" s="16" t="s">
        <v>69</v>
      </c>
      <c r="E1171" s="14" t="s">
        <v>16</v>
      </c>
      <c r="F1171" s="14" t="s">
        <v>23</v>
      </c>
      <c r="G1171" s="17">
        <v>4</v>
      </c>
      <c r="H1171" s="1">
        <v>20000000</v>
      </c>
      <c r="I1171" s="14">
        <v>1</v>
      </c>
      <c r="J1171" s="18">
        <v>7.0601851851851841E-3</v>
      </c>
      <c r="K1171" s="14" t="s">
        <v>61</v>
      </c>
      <c r="L1171" s="14" t="s">
        <v>50</v>
      </c>
      <c r="M1171" s="14" t="s">
        <v>43</v>
      </c>
      <c r="N1171" s="14" t="s">
        <v>66</v>
      </c>
      <c r="O1171" s="14" t="s">
        <v>67</v>
      </c>
    </row>
    <row r="1172" spans="2:15" ht="21" customHeight="1" x14ac:dyDescent="0.25">
      <c r="B1172" s="22" t="s">
        <v>14</v>
      </c>
      <c r="C1172" s="23">
        <v>12</v>
      </c>
      <c r="D1172" s="24" t="s">
        <v>60</v>
      </c>
      <c r="E1172" s="22" t="s">
        <v>28</v>
      </c>
      <c r="F1172" s="22" t="s">
        <v>42</v>
      </c>
      <c r="G1172" s="25">
        <v>3</v>
      </c>
      <c r="H1172" s="26">
        <v>15000000</v>
      </c>
      <c r="I1172" s="22">
        <v>3</v>
      </c>
      <c r="J1172" s="27">
        <v>7.0601851851851841E-3</v>
      </c>
      <c r="K1172" s="22" t="s">
        <v>18</v>
      </c>
      <c r="L1172" s="22" t="s">
        <v>64</v>
      </c>
      <c r="M1172" s="22" t="s">
        <v>48</v>
      </c>
      <c r="N1172" s="22" t="s">
        <v>77</v>
      </c>
      <c r="O1172" s="22" t="s">
        <v>65</v>
      </c>
    </row>
    <row r="1173" spans="2:15" ht="21" customHeight="1" x14ac:dyDescent="0.25">
      <c r="B1173" s="14" t="s">
        <v>14</v>
      </c>
      <c r="C1173" s="15">
        <v>13</v>
      </c>
      <c r="D1173" s="16" t="s">
        <v>22</v>
      </c>
      <c r="E1173" s="14" t="s">
        <v>16</v>
      </c>
      <c r="F1173" s="14" t="s">
        <v>42</v>
      </c>
      <c r="G1173" s="17">
        <v>3</v>
      </c>
      <c r="H1173" s="1">
        <v>15000000</v>
      </c>
      <c r="I1173" s="14">
        <v>1</v>
      </c>
      <c r="J1173" s="18">
        <v>7.0601851851851841E-3</v>
      </c>
      <c r="K1173" s="14" t="s">
        <v>18</v>
      </c>
      <c r="L1173" s="14" t="s">
        <v>47</v>
      </c>
      <c r="M1173" s="14" t="s">
        <v>33</v>
      </c>
      <c r="N1173" s="14" t="s">
        <v>76</v>
      </c>
      <c r="O1173" s="14" t="s">
        <v>31</v>
      </c>
    </row>
    <row r="1174" spans="2:15" ht="21" customHeight="1" x14ac:dyDescent="0.25">
      <c r="B1174" s="22" t="s">
        <v>70</v>
      </c>
      <c r="C1174" s="23">
        <v>21</v>
      </c>
      <c r="D1174" s="24" t="s">
        <v>27</v>
      </c>
      <c r="E1174" s="22" t="s">
        <v>16</v>
      </c>
      <c r="F1174" s="22" t="s">
        <v>42</v>
      </c>
      <c r="G1174" s="25">
        <v>0</v>
      </c>
      <c r="H1174" s="26">
        <v>0</v>
      </c>
      <c r="I1174" s="22">
        <v>2</v>
      </c>
      <c r="J1174" s="27">
        <v>7.0601851851851841E-3</v>
      </c>
      <c r="K1174" s="22"/>
      <c r="L1174" s="22"/>
      <c r="M1174" s="22" t="s">
        <v>33</v>
      </c>
      <c r="N1174" s="22" t="s">
        <v>78</v>
      </c>
      <c r="O1174" s="22" t="s">
        <v>66</v>
      </c>
    </row>
    <row r="1175" spans="2:15" ht="21" customHeight="1" x14ac:dyDescent="0.25">
      <c r="B1175" s="14" t="s">
        <v>70</v>
      </c>
      <c r="C1175" s="15">
        <v>25</v>
      </c>
      <c r="D1175" s="16" t="s">
        <v>44</v>
      </c>
      <c r="E1175" s="14" t="s">
        <v>28</v>
      </c>
      <c r="F1175" s="14" t="s">
        <v>42</v>
      </c>
      <c r="G1175" s="17">
        <v>0</v>
      </c>
      <c r="H1175" s="1">
        <v>0</v>
      </c>
      <c r="I1175" s="14">
        <v>2</v>
      </c>
      <c r="J1175" s="18">
        <v>7.0601851851851841E-3</v>
      </c>
      <c r="K1175" s="14"/>
      <c r="L1175" s="14"/>
      <c r="M1175" s="14" t="s">
        <v>25</v>
      </c>
      <c r="N1175" s="14" t="s">
        <v>76</v>
      </c>
      <c r="O1175" s="14" t="s">
        <v>52</v>
      </c>
    </row>
    <row r="1176" spans="2:15" ht="21" customHeight="1" x14ac:dyDescent="0.25">
      <c r="B1176" s="22" t="s">
        <v>70</v>
      </c>
      <c r="C1176" s="23">
        <v>11</v>
      </c>
      <c r="D1176" s="24" t="s">
        <v>44</v>
      </c>
      <c r="E1176" s="22" t="s">
        <v>32</v>
      </c>
      <c r="F1176" s="22" t="s">
        <v>68</v>
      </c>
      <c r="G1176" s="25">
        <v>0</v>
      </c>
      <c r="H1176" s="26">
        <v>0</v>
      </c>
      <c r="I1176" s="22">
        <v>2</v>
      </c>
      <c r="J1176" s="27">
        <v>7.0601851851851841E-3</v>
      </c>
      <c r="K1176" s="22"/>
      <c r="L1176" s="22"/>
      <c r="M1176" s="22" t="s">
        <v>48</v>
      </c>
      <c r="N1176" s="22" t="s">
        <v>78</v>
      </c>
      <c r="O1176" s="22" t="s">
        <v>41</v>
      </c>
    </row>
    <row r="1177" spans="2:15" ht="21" customHeight="1" x14ac:dyDescent="0.25">
      <c r="B1177" s="14" t="s">
        <v>14</v>
      </c>
      <c r="C1177" s="15">
        <v>1</v>
      </c>
      <c r="D1177" s="16" t="s">
        <v>15</v>
      </c>
      <c r="E1177" s="14" t="s">
        <v>28</v>
      </c>
      <c r="F1177" s="14" t="s">
        <v>23</v>
      </c>
      <c r="G1177" s="17">
        <v>5</v>
      </c>
      <c r="H1177" s="1">
        <v>25000000</v>
      </c>
      <c r="I1177" s="14">
        <v>1</v>
      </c>
      <c r="J1177" s="18">
        <v>7.8703703703703713E-3</v>
      </c>
      <c r="K1177" s="14" t="s">
        <v>18</v>
      </c>
      <c r="L1177" s="14" t="s">
        <v>19</v>
      </c>
      <c r="M1177" s="14" t="s">
        <v>43</v>
      </c>
      <c r="N1177" s="14" t="s">
        <v>66</v>
      </c>
      <c r="O1177" s="14" t="s">
        <v>36</v>
      </c>
    </row>
    <row r="1178" spans="2:15" ht="21" customHeight="1" x14ac:dyDescent="0.25">
      <c r="B1178" s="22" t="s">
        <v>14</v>
      </c>
      <c r="C1178" s="23">
        <v>11</v>
      </c>
      <c r="D1178" s="24" t="s">
        <v>15</v>
      </c>
      <c r="E1178" s="22" t="s">
        <v>49</v>
      </c>
      <c r="F1178" s="22" t="s">
        <v>23</v>
      </c>
      <c r="G1178" s="25">
        <v>3</v>
      </c>
      <c r="H1178" s="26">
        <v>15000000</v>
      </c>
      <c r="I1178" s="22">
        <v>2</v>
      </c>
      <c r="J1178" s="27">
        <v>7.8703703703703713E-3</v>
      </c>
      <c r="K1178" s="22" t="s">
        <v>18</v>
      </c>
      <c r="L1178" s="22" t="s">
        <v>35</v>
      </c>
      <c r="M1178" s="22" t="s">
        <v>48</v>
      </c>
      <c r="N1178" s="22" t="s">
        <v>77</v>
      </c>
      <c r="O1178" s="22" t="s">
        <v>65</v>
      </c>
    </row>
    <row r="1179" spans="2:15" ht="21" customHeight="1" x14ac:dyDescent="0.25">
      <c r="B1179" s="14" t="s">
        <v>14</v>
      </c>
      <c r="C1179" s="15">
        <v>4</v>
      </c>
      <c r="D1179" s="16" t="s">
        <v>59</v>
      </c>
      <c r="E1179" s="14" t="s">
        <v>28</v>
      </c>
      <c r="F1179" s="14" t="s">
        <v>42</v>
      </c>
      <c r="G1179" s="17">
        <v>4</v>
      </c>
      <c r="H1179" s="1">
        <v>20000000</v>
      </c>
      <c r="I1179" s="14">
        <v>1</v>
      </c>
      <c r="J1179" s="18">
        <v>7.8703703703703713E-3</v>
      </c>
      <c r="K1179" s="14" t="s">
        <v>61</v>
      </c>
      <c r="L1179" s="14" t="s">
        <v>56</v>
      </c>
      <c r="M1179" s="14" t="s">
        <v>30</v>
      </c>
      <c r="N1179" s="14" t="s">
        <v>76</v>
      </c>
      <c r="O1179" s="14" t="s">
        <v>71</v>
      </c>
    </row>
    <row r="1180" spans="2:15" ht="21" customHeight="1" x14ac:dyDescent="0.25">
      <c r="B1180" s="22" t="s">
        <v>14</v>
      </c>
      <c r="C1180" s="23">
        <v>30</v>
      </c>
      <c r="D1180" s="24" t="s">
        <v>27</v>
      </c>
      <c r="E1180" s="22" t="s">
        <v>28</v>
      </c>
      <c r="F1180" s="22" t="s">
        <v>42</v>
      </c>
      <c r="G1180" s="25">
        <v>2</v>
      </c>
      <c r="H1180" s="26">
        <v>10000000</v>
      </c>
      <c r="I1180" s="22">
        <v>1</v>
      </c>
      <c r="J1180" s="27">
        <v>7.8703703703703713E-3</v>
      </c>
      <c r="K1180" s="22" t="s">
        <v>18</v>
      </c>
      <c r="L1180" s="22" t="s">
        <v>56</v>
      </c>
      <c r="M1180" s="22" t="s">
        <v>20</v>
      </c>
      <c r="N1180" s="22" t="s">
        <v>78</v>
      </c>
      <c r="O1180" s="22" t="s">
        <v>21</v>
      </c>
    </row>
    <row r="1181" spans="2:15" ht="21" customHeight="1" x14ac:dyDescent="0.25">
      <c r="B1181" s="14" t="s">
        <v>14</v>
      </c>
      <c r="C1181" s="15">
        <v>14</v>
      </c>
      <c r="D1181" s="16" t="s">
        <v>37</v>
      </c>
      <c r="E1181" s="14" t="s">
        <v>16</v>
      </c>
      <c r="F1181" s="14" t="s">
        <v>23</v>
      </c>
      <c r="G1181" s="17">
        <v>1</v>
      </c>
      <c r="H1181" s="1">
        <v>19000000</v>
      </c>
      <c r="I1181" s="14">
        <v>2</v>
      </c>
      <c r="J1181" s="18">
        <v>7.8703703703703713E-3</v>
      </c>
      <c r="K1181" s="14" t="s">
        <v>46</v>
      </c>
      <c r="L1181" s="14" t="s">
        <v>29</v>
      </c>
      <c r="M1181" s="14" t="s">
        <v>48</v>
      </c>
      <c r="N1181" s="14" t="s">
        <v>66</v>
      </c>
      <c r="O1181" s="14" t="s">
        <v>36</v>
      </c>
    </row>
    <row r="1182" spans="2:15" ht="21" customHeight="1" x14ac:dyDescent="0.25">
      <c r="B1182" s="22" t="s">
        <v>14</v>
      </c>
      <c r="C1182" s="23">
        <v>19</v>
      </c>
      <c r="D1182" s="24" t="s">
        <v>37</v>
      </c>
      <c r="E1182" s="22" t="s">
        <v>28</v>
      </c>
      <c r="F1182" s="22" t="s">
        <v>23</v>
      </c>
      <c r="G1182" s="25">
        <v>1</v>
      </c>
      <c r="H1182" s="26">
        <v>7000000</v>
      </c>
      <c r="I1182" s="22">
        <v>4</v>
      </c>
      <c r="J1182" s="27">
        <v>7.8703703703703713E-3</v>
      </c>
      <c r="K1182" s="22" t="s">
        <v>18</v>
      </c>
      <c r="L1182" s="22" t="s">
        <v>24</v>
      </c>
      <c r="M1182" s="22" t="s">
        <v>33</v>
      </c>
      <c r="N1182" s="22" t="s">
        <v>76</v>
      </c>
      <c r="O1182" s="22" t="s">
        <v>71</v>
      </c>
    </row>
    <row r="1183" spans="2:15" ht="21" customHeight="1" x14ac:dyDescent="0.25">
      <c r="B1183" s="14" t="s">
        <v>14</v>
      </c>
      <c r="C1183" s="15">
        <v>3</v>
      </c>
      <c r="D1183" s="16" t="s">
        <v>37</v>
      </c>
      <c r="E1183" s="14" t="s">
        <v>16</v>
      </c>
      <c r="F1183" s="14" t="s">
        <v>45</v>
      </c>
      <c r="G1183" s="17">
        <v>3</v>
      </c>
      <c r="H1183" s="1">
        <v>12000000</v>
      </c>
      <c r="I1183" s="14">
        <v>2</v>
      </c>
      <c r="J1183" s="18">
        <v>7.8703703703703713E-3</v>
      </c>
      <c r="K1183" s="14" t="s">
        <v>18</v>
      </c>
      <c r="L1183" s="14" t="s">
        <v>39</v>
      </c>
      <c r="M1183" s="14" t="s">
        <v>51</v>
      </c>
      <c r="N1183" s="14" t="s">
        <v>76</v>
      </c>
      <c r="O1183" s="14" t="s">
        <v>26</v>
      </c>
    </row>
    <row r="1184" spans="2:15" ht="21" customHeight="1" x14ac:dyDescent="0.25">
      <c r="B1184" s="22" t="s">
        <v>14</v>
      </c>
      <c r="C1184" s="23">
        <v>3</v>
      </c>
      <c r="D1184" s="24" t="s">
        <v>44</v>
      </c>
      <c r="E1184" s="22" t="s">
        <v>32</v>
      </c>
      <c r="F1184" s="22" t="s">
        <v>23</v>
      </c>
      <c r="G1184" s="25">
        <v>2</v>
      </c>
      <c r="H1184" s="26">
        <v>38000000</v>
      </c>
      <c r="I1184" s="22">
        <v>2</v>
      </c>
      <c r="J1184" s="27">
        <v>7.8703703703703713E-3</v>
      </c>
      <c r="K1184" s="22" t="s">
        <v>46</v>
      </c>
      <c r="L1184" s="22" t="s">
        <v>64</v>
      </c>
      <c r="M1184" s="22" t="s">
        <v>33</v>
      </c>
      <c r="N1184" s="22" t="s">
        <v>76</v>
      </c>
      <c r="O1184" s="22" t="s">
        <v>31</v>
      </c>
    </row>
    <row r="1185" spans="2:15" ht="21" customHeight="1" x14ac:dyDescent="0.25">
      <c r="B1185" s="14" t="s">
        <v>14</v>
      </c>
      <c r="C1185" s="15">
        <v>12</v>
      </c>
      <c r="D1185" s="16" t="s">
        <v>44</v>
      </c>
      <c r="E1185" s="14" t="s">
        <v>49</v>
      </c>
      <c r="F1185" s="14" t="s">
        <v>42</v>
      </c>
      <c r="G1185" s="17">
        <v>3</v>
      </c>
      <c r="H1185" s="1">
        <v>15000000</v>
      </c>
      <c r="I1185" s="14">
        <v>1</v>
      </c>
      <c r="J1185" s="18">
        <v>7.8703703703703713E-3</v>
      </c>
      <c r="K1185" s="14" t="s">
        <v>18</v>
      </c>
      <c r="L1185" s="14" t="s">
        <v>29</v>
      </c>
      <c r="M1185" s="14" t="s">
        <v>51</v>
      </c>
      <c r="N1185" s="14" t="s">
        <v>78</v>
      </c>
      <c r="O1185" s="14" t="s">
        <v>53</v>
      </c>
    </row>
    <row r="1186" spans="2:15" ht="21" customHeight="1" x14ac:dyDescent="0.25">
      <c r="B1186" s="22" t="s">
        <v>14</v>
      </c>
      <c r="C1186" s="23">
        <v>22</v>
      </c>
      <c r="D1186" s="24" t="s">
        <v>44</v>
      </c>
      <c r="E1186" s="22" t="s">
        <v>16</v>
      </c>
      <c r="F1186" s="22" t="s">
        <v>68</v>
      </c>
      <c r="G1186" s="25">
        <v>2</v>
      </c>
      <c r="H1186" s="26">
        <v>12000000</v>
      </c>
      <c r="I1186" s="22">
        <v>3</v>
      </c>
      <c r="J1186" s="27">
        <v>7.8703703703703713E-3</v>
      </c>
      <c r="K1186" s="22" t="s">
        <v>18</v>
      </c>
      <c r="L1186" s="22" t="s">
        <v>19</v>
      </c>
      <c r="M1186" s="22" t="s">
        <v>40</v>
      </c>
      <c r="N1186" s="22" t="s">
        <v>78</v>
      </c>
      <c r="O1186" s="22" t="s">
        <v>63</v>
      </c>
    </row>
    <row r="1187" spans="2:15" ht="21" customHeight="1" x14ac:dyDescent="0.25">
      <c r="B1187" s="14" t="s">
        <v>14</v>
      </c>
      <c r="C1187" s="15">
        <v>1</v>
      </c>
      <c r="D1187" s="16" t="s">
        <v>15</v>
      </c>
      <c r="E1187" s="14" t="s">
        <v>28</v>
      </c>
      <c r="F1187" s="14" t="s">
        <v>23</v>
      </c>
      <c r="G1187" s="17">
        <v>5</v>
      </c>
      <c r="H1187" s="1">
        <v>25000000</v>
      </c>
      <c r="I1187" s="14">
        <v>1</v>
      </c>
      <c r="J1187" s="18">
        <v>7.8703703703703713E-3</v>
      </c>
      <c r="K1187" s="14" t="s">
        <v>18</v>
      </c>
      <c r="L1187" s="14" t="s">
        <v>19</v>
      </c>
      <c r="M1187" s="14" t="s">
        <v>43</v>
      </c>
      <c r="N1187" s="14" t="s">
        <v>66</v>
      </c>
      <c r="O1187" s="14" t="s">
        <v>36</v>
      </c>
    </row>
    <row r="1188" spans="2:15" ht="21" customHeight="1" x14ac:dyDescent="0.25">
      <c r="B1188" s="22" t="s">
        <v>14</v>
      </c>
      <c r="C1188" s="23">
        <v>11</v>
      </c>
      <c r="D1188" s="24" t="s">
        <v>15</v>
      </c>
      <c r="E1188" s="22" t="s">
        <v>49</v>
      </c>
      <c r="F1188" s="22" t="s">
        <v>23</v>
      </c>
      <c r="G1188" s="25">
        <v>3</v>
      </c>
      <c r="H1188" s="26">
        <v>15000000</v>
      </c>
      <c r="I1188" s="22">
        <v>2</v>
      </c>
      <c r="J1188" s="27">
        <v>7.8703703703703713E-3</v>
      </c>
      <c r="K1188" s="22" t="s">
        <v>18</v>
      </c>
      <c r="L1188" s="22" t="s">
        <v>35</v>
      </c>
      <c r="M1188" s="22" t="s">
        <v>48</v>
      </c>
      <c r="N1188" s="22" t="s">
        <v>77</v>
      </c>
      <c r="O1188" s="22" t="s">
        <v>65</v>
      </c>
    </row>
    <row r="1189" spans="2:15" ht="21" customHeight="1" x14ac:dyDescent="0.25">
      <c r="B1189" s="14" t="s">
        <v>14</v>
      </c>
      <c r="C1189" s="15">
        <v>4</v>
      </c>
      <c r="D1189" s="16" t="s">
        <v>59</v>
      </c>
      <c r="E1189" s="14" t="s">
        <v>28</v>
      </c>
      <c r="F1189" s="14" t="s">
        <v>42</v>
      </c>
      <c r="G1189" s="17">
        <v>4</v>
      </c>
      <c r="H1189" s="1">
        <v>20000000</v>
      </c>
      <c r="I1189" s="14">
        <v>1</v>
      </c>
      <c r="J1189" s="18">
        <v>7.8703703703703713E-3</v>
      </c>
      <c r="K1189" s="14" t="s">
        <v>61</v>
      </c>
      <c r="L1189" s="14" t="s">
        <v>56</v>
      </c>
      <c r="M1189" s="14" t="s">
        <v>30</v>
      </c>
      <c r="N1189" s="14" t="s">
        <v>76</v>
      </c>
      <c r="O1189" s="14" t="s">
        <v>71</v>
      </c>
    </row>
    <row r="1190" spans="2:15" ht="21" customHeight="1" x14ac:dyDescent="0.25">
      <c r="B1190" s="22" t="s">
        <v>70</v>
      </c>
      <c r="C1190" s="23">
        <v>5</v>
      </c>
      <c r="D1190" s="24" t="s">
        <v>37</v>
      </c>
      <c r="E1190" s="22" t="s">
        <v>16</v>
      </c>
      <c r="F1190" s="22" t="s">
        <v>42</v>
      </c>
      <c r="G1190" s="25">
        <v>0</v>
      </c>
      <c r="H1190" s="26">
        <v>0</v>
      </c>
      <c r="I1190" s="22">
        <v>3</v>
      </c>
      <c r="J1190" s="27">
        <v>7.8703703703703713E-3</v>
      </c>
      <c r="K1190" s="22"/>
      <c r="L1190" s="22"/>
      <c r="M1190" s="22" t="s">
        <v>30</v>
      </c>
      <c r="N1190" s="22" t="s">
        <v>76</v>
      </c>
      <c r="O1190" s="22" t="s">
        <v>31</v>
      </c>
    </row>
    <row r="1191" spans="2:15" ht="21" customHeight="1" x14ac:dyDescent="0.25">
      <c r="B1191" s="14" t="s">
        <v>70</v>
      </c>
      <c r="C1191" s="15">
        <v>10</v>
      </c>
      <c r="D1191" s="16" t="s">
        <v>69</v>
      </c>
      <c r="E1191" s="14" t="s">
        <v>16</v>
      </c>
      <c r="F1191" s="14" t="s">
        <v>23</v>
      </c>
      <c r="G1191" s="17">
        <v>0</v>
      </c>
      <c r="H1191" s="1">
        <v>0</v>
      </c>
      <c r="I1191" s="14">
        <v>2</v>
      </c>
      <c r="J1191" s="18">
        <v>7.8703703703703713E-3</v>
      </c>
      <c r="K1191" s="14"/>
      <c r="L1191" s="14"/>
      <c r="M1191" s="14" t="s">
        <v>40</v>
      </c>
      <c r="N1191" s="14" t="s">
        <v>66</v>
      </c>
      <c r="O1191" s="14" t="s">
        <v>36</v>
      </c>
    </row>
    <row r="1192" spans="2:15" ht="21" customHeight="1" x14ac:dyDescent="0.25">
      <c r="B1192" s="22" t="s">
        <v>70</v>
      </c>
      <c r="C1192" s="23">
        <v>10</v>
      </c>
      <c r="D1192" s="24" t="s">
        <v>69</v>
      </c>
      <c r="E1192" s="22" t="s">
        <v>49</v>
      </c>
      <c r="F1192" s="22" t="s">
        <v>42</v>
      </c>
      <c r="G1192" s="25">
        <v>0</v>
      </c>
      <c r="H1192" s="26">
        <v>0</v>
      </c>
      <c r="I1192" s="22">
        <v>2</v>
      </c>
      <c r="J1192" s="27">
        <v>7.8703703703703713E-3</v>
      </c>
      <c r="K1192" s="22"/>
      <c r="L1192" s="22"/>
      <c r="M1192" s="22" t="s">
        <v>20</v>
      </c>
      <c r="N1192" s="22" t="s">
        <v>78</v>
      </c>
      <c r="O1192" s="22" t="s">
        <v>53</v>
      </c>
    </row>
    <row r="1193" spans="2:15" ht="21" customHeight="1" x14ac:dyDescent="0.25">
      <c r="B1193" s="14" t="s">
        <v>14</v>
      </c>
      <c r="C1193" s="15">
        <v>17</v>
      </c>
      <c r="D1193" s="16" t="s">
        <v>55</v>
      </c>
      <c r="E1193" s="14" t="s">
        <v>28</v>
      </c>
      <c r="F1193" s="14" t="s">
        <v>42</v>
      </c>
      <c r="G1193" s="17">
        <v>2</v>
      </c>
      <c r="H1193" s="1">
        <v>38000000</v>
      </c>
      <c r="I1193" s="14">
        <v>4</v>
      </c>
      <c r="J1193" s="18">
        <v>8.8541666666666664E-3</v>
      </c>
      <c r="K1193" s="14" t="s">
        <v>46</v>
      </c>
      <c r="L1193" s="14" t="s">
        <v>29</v>
      </c>
      <c r="M1193" s="14" t="s">
        <v>33</v>
      </c>
      <c r="N1193" s="14" t="s">
        <v>76</v>
      </c>
      <c r="O1193" s="14" t="s">
        <v>31</v>
      </c>
    </row>
    <row r="1194" spans="2:15" ht="21" customHeight="1" x14ac:dyDescent="0.25">
      <c r="B1194" s="22" t="s">
        <v>14</v>
      </c>
      <c r="C1194" s="23">
        <v>2</v>
      </c>
      <c r="D1194" s="24" t="s">
        <v>59</v>
      </c>
      <c r="E1194" s="22" t="s">
        <v>16</v>
      </c>
      <c r="F1194" s="22" t="s">
        <v>42</v>
      </c>
      <c r="G1194" s="25">
        <v>5</v>
      </c>
      <c r="H1194" s="26">
        <v>25000000</v>
      </c>
      <c r="I1194" s="22">
        <v>1</v>
      </c>
      <c r="J1194" s="27">
        <v>8.8541666666666664E-3</v>
      </c>
      <c r="K1194" s="22" t="s">
        <v>18</v>
      </c>
      <c r="L1194" s="22" t="s">
        <v>19</v>
      </c>
      <c r="M1194" s="22" t="s">
        <v>51</v>
      </c>
      <c r="N1194" s="22" t="s">
        <v>78</v>
      </c>
      <c r="O1194" s="22" t="s">
        <v>21</v>
      </c>
    </row>
    <row r="1195" spans="2:15" ht="21" customHeight="1" x14ac:dyDescent="0.25">
      <c r="B1195" s="14" t="s">
        <v>14</v>
      </c>
      <c r="C1195" s="15">
        <v>5</v>
      </c>
      <c r="D1195" s="16" t="s">
        <v>22</v>
      </c>
      <c r="E1195" s="14" t="s">
        <v>16</v>
      </c>
      <c r="F1195" s="14" t="s">
        <v>17</v>
      </c>
      <c r="G1195" s="17">
        <v>4</v>
      </c>
      <c r="H1195" s="1">
        <v>20000000</v>
      </c>
      <c r="I1195" s="14">
        <v>3</v>
      </c>
      <c r="J1195" s="18">
        <v>8.8541666666666664E-3</v>
      </c>
      <c r="K1195" s="14" t="s">
        <v>61</v>
      </c>
      <c r="L1195" s="14" t="s">
        <v>47</v>
      </c>
      <c r="M1195" s="14" t="s">
        <v>33</v>
      </c>
      <c r="N1195" s="14" t="s">
        <v>78</v>
      </c>
      <c r="O1195" s="14" t="s">
        <v>66</v>
      </c>
    </row>
    <row r="1196" spans="2:15" ht="21" customHeight="1" x14ac:dyDescent="0.25">
      <c r="B1196" s="22" t="s">
        <v>14</v>
      </c>
      <c r="C1196" s="23">
        <v>11</v>
      </c>
      <c r="D1196" s="24" t="s">
        <v>22</v>
      </c>
      <c r="E1196" s="22" t="s">
        <v>28</v>
      </c>
      <c r="F1196" s="22" t="s">
        <v>23</v>
      </c>
      <c r="G1196" s="25">
        <v>1</v>
      </c>
      <c r="H1196" s="26">
        <v>7000000</v>
      </c>
      <c r="I1196" s="22">
        <v>6</v>
      </c>
      <c r="J1196" s="27">
        <v>8.8541666666666664E-3</v>
      </c>
      <c r="K1196" s="22" t="s">
        <v>18</v>
      </c>
      <c r="L1196" s="22" t="s">
        <v>29</v>
      </c>
      <c r="M1196" s="22" t="s">
        <v>25</v>
      </c>
      <c r="N1196" s="22" t="s">
        <v>76</v>
      </c>
      <c r="O1196" s="22" t="s">
        <v>71</v>
      </c>
    </row>
    <row r="1197" spans="2:15" ht="21" customHeight="1" x14ac:dyDescent="0.25">
      <c r="B1197" s="14" t="s">
        <v>14</v>
      </c>
      <c r="C1197" s="15">
        <v>28</v>
      </c>
      <c r="D1197" s="16" t="s">
        <v>27</v>
      </c>
      <c r="E1197" s="14" t="s">
        <v>32</v>
      </c>
      <c r="F1197" s="14" t="s">
        <v>42</v>
      </c>
      <c r="G1197" s="17">
        <v>3</v>
      </c>
      <c r="H1197" s="1">
        <v>11000000</v>
      </c>
      <c r="I1197" s="14">
        <v>2</v>
      </c>
      <c r="J1197" s="18">
        <v>8.8541666666666664E-3</v>
      </c>
      <c r="K1197" s="14" t="s">
        <v>18</v>
      </c>
      <c r="L1197" s="14" t="s">
        <v>29</v>
      </c>
      <c r="M1197" s="14" t="s">
        <v>25</v>
      </c>
      <c r="N1197" s="14" t="s">
        <v>78</v>
      </c>
      <c r="O1197" s="14" t="s">
        <v>21</v>
      </c>
    </row>
    <row r="1198" spans="2:15" ht="21" customHeight="1" x14ac:dyDescent="0.25">
      <c r="B1198" s="22" t="s">
        <v>14</v>
      </c>
      <c r="C1198" s="23">
        <v>16</v>
      </c>
      <c r="D1198" s="24" t="s">
        <v>27</v>
      </c>
      <c r="E1198" s="22" t="s">
        <v>28</v>
      </c>
      <c r="F1198" s="22" t="s">
        <v>23</v>
      </c>
      <c r="G1198" s="25">
        <v>5</v>
      </c>
      <c r="H1198" s="26">
        <v>20000000</v>
      </c>
      <c r="I1198" s="22">
        <v>5</v>
      </c>
      <c r="J1198" s="27">
        <v>8.8541666666666664E-3</v>
      </c>
      <c r="K1198" s="22" t="s">
        <v>18</v>
      </c>
      <c r="L1198" s="22" t="s">
        <v>19</v>
      </c>
      <c r="M1198" s="22" t="s">
        <v>40</v>
      </c>
      <c r="N1198" s="22" t="s">
        <v>77</v>
      </c>
      <c r="O1198" s="22" t="s">
        <v>65</v>
      </c>
    </row>
    <row r="1199" spans="2:15" ht="21" customHeight="1" x14ac:dyDescent="0.25">
      <c r="B1199" s="14" t="s">
        <v>14</v>
      </c>
      <c r="C1199" s="15">
        <v>30</v>
      </c>
      <c r="D1199" s="16" t="s">
        <v>27</v>
      </c>
      <c r="E1199" s="14" t="s">
        <v>49</v>
      </c>
      <c r="F1199" s="14" t="s">
        <v>17</v>
      </c>
      <c r="G1199" s="17">
        <v>2</v>
      </c>
      <c r="H1199" s="1">
        <v>10000000</v>
      </c>
      <c r="I1199" s="14">
        <v>1</v>
      </c>
      <c r="J1199" s="18">
        <v>8.8541666666666664E-3</v>
      </c>
      <c r="K1199" s="14" t="s">
        <v>18</v>
      </c>
      <c r="L1199" s="14" t="s">
        <v>19</v>
      </c>
      <c r="M1199" s="14" t="s">
        <v>48</v>
      </c>
      <c r="N1199" s="14" t="s">
        <v>66</v>
      </c>
      <c r="O1199" s="14" t="s">
        <v>67</v>
      </c>
    </row>
    <row r="1200" spans="2:15" ht="21" customHeight="1" x14ac:dyDescent="0.25">
      <c r="B1200" s="22" t="s">
        <v>14</v>
      </c>
      <c r="C1200" s="23">
        <v>8</v>
      </c>
      <c r="D1200" s="24" t="s">
        <v>37</v>
      </c>
      <c r="E1200" s="22" t="s">
        <v>28</v>
      </c>
      <c r="F1200" s="22" t="s">
        <v>42</v>
      </c>
      <c r="G1200" s="25">
        <v>1</v>
      </c>
      <c r="H1200" s="26">
        <v>19000000</v>
      </c>
      <c r="I1200" s="22">
        <v>4</v>
      </c>
      <c r="J1200" s="27">
        <v>8.8541666666666664E-3</v>
      </c>
      <c r="K1200" s="22" t="s">
        <v>46</v>
      </c>
      <c r="L1200" s="22" t="s">
        <v>19</v>
      </c>
      <c r="M1200" s="22" t="s">
        <v>43</v>
      </c>
      <c r="N1200" s="22" t="s">
        <v>66</v>
      </c>
      <c r="O1200" s="22" t="s">
        <v>67</v>
      </c>
    </row>
    <row r="1201" spans="2:15" ht="21" customHeight="1" x14ac:dyDescent="0.25">
      <c r="B1201" s="14" t="s">
        <v>14</v>
      </c>
      <c r="C1201" s="15">
        <v>17</v>
      </c>
      <c r="D1201" s="16" t="s">
        <v>55</v>
      </c>
      <c r="E1201" s="14" t="s">
        <v>28</v>
      </c>
      <c r="F1201" s="14" t="s">
        <v>42</v>
      </c>
      <c r="G1201" s="17">
        <v>2</v>
      </c>
      <c r="H1201" s="1">
        <v>38000000</v>
      </c>
      <c r="I1201" s="14">
        <v>4</v>
      </c>
      <c r="J1201" s="18">
        <v>8.8541666666666664E-3</v>
      </c>
      <c r="K1201" s="14" t="s">
        <v>46</v>
      </c>
      <c r="L1201" s="14" t="s">
        <v>29</v>
      </c>
      <c r="M1201" s="14" t="s">
        <v>33</v>
      </c>
      <c r="N1201" s="14" t="s">
        <v>76</v>
      </c>
      <c r="O1201" s="14" t="s">
        <v>31</v>
      </c>
    </row>
    <row r="1202" spans="2:15" ht="21" customHeight="1" x14ac:dyDescent="0.25">
      <c r="B1202" s="22" t="s">
        <v>14</v>
      </c>
      <c r="C1202" s="23">
        <v>2</v>
      </c>
      <c r="D1202" s="24" t="s">
        <v>59</v>
      </c>
      <c r="E1202" s="22" t="s">
        <v>16</v>
      </c>
      <c r="F1202" s="22" t="s">
        <v>42</v>
      </c>
      <c r="G1202" s="25">
        <v>5</v>
      </c>
      <c r="H1202" s="26">
        <v>25000000</v>
      </c>
      <c r="I1202" s="22">
        <v>1</v>
      </c>
      <c r="J1202" s="27">
        <v>8.8541666666666664E-3</v>
      </c>
      <c r="K1202" s="22" t="s">
        <v>18</v>
      </c>
      <c r="L1202" s="22" t="s">
        <v>19</v>
      </c>
      <c r="M1202" s="22" t="s">
        <v>51</v>
      </c>
      <c r="N1202" s="22" t="s">
        <v>78</v>
      </c>
      <c r="O1202" s="22" t="s">
        <v>21</v>
      </c>
    </row>
    <row r="1203" spans="2:15" ht="21" customHeight="1" x14ac:dyDescent="0.25">
      <c r="B1203" s="14" t="s">
        <v>14</v>
      </c>
      <c r="C1203" s="15">
        <v>5</v>
      </c>
      <c r="D1203" s="16" t="s">
        <v>22</v>
      </c>
      <c r="E1203" s="14" t="s">
        <v>16</v>
      </c>
      <c r="F1203" s="14" t="s">
        <v>17</v>
      </c>
      <c r="G1203" s="17">
        <v>4</v>
      </c>
      <c r="H1203" s="1">
        <v>20000000</v>
      </c>
      <c r="I1203" s="14">
        <v>3</v>
      </c>
      <c r="J1203" s="18">
        <v>8.8541666666666664E-3</v>
      </c>
      <c r="K1203" s="14" t="s">
        <v>61</v>
      </c>
      <c r="L1203" s="14" t="s">
        <v>47</v>
      </c>
      <c r="M1203" s="14" t="s">
        <v>33</v>
      </c>
      <c r="N1203" s="14" t="s">
        <v>78</v>
      </c>
      <c r="O1203" s="14" t="s">
        <v>66</v>
      </c>
    </row>
    <row r="1204" spans="2:15" ht="21" customHeight="1" x14ac:dyDescent="0.25">
      <c r="B1204" s="22" t="s">
        <v>70</v>
      </c>
      <c r="C1204" s="23">
        <v>22</v>
      </c>
      <c r="D1204" s="24" t="s">
        <v>27</v>
      </c>
      <c r="E1204" s="22" t="s">
        <v>38</v>
      </c>
      <c r="F1204" s="22" t="s">
        <v>23</v>
      </c>
      <c r="G1204" s="25">
        <v>0</v>
      </c>
      <c r="H1204" s="26">
        <v>0</v>
      </c>
      <c r="I1204" s="22">
        <v>3</v>
      </c>
      <c r="J1204" s="27">
        <v>8.8541666666666664E-3</v>
      </c>
      <c r="K1204" s="22"/>
      <c r="L1204" s="22"/>
      <c r="M1204" s="22" t="s">
        <v>30</v>
      </c>
      <c r="N1204" s="22" t="s">
        <v>76</v>
      </c>
      <c r="O1204" s="22" t="s">
        <v>31</v>
      </c>
    </row>
    <row r="1205" spans="2:15" ht="21" customHeight="1" x14ac:dyDescent="0.25">
      <c r="B1205" s="14" t="s">
        <v>70</v>
      </c>
      <c r="C1205" s="15">
        <v>25</v>
      </c>
      <c r="D1205" s="16" t="s">
        <v>37</v>
      </c>
      <c r="E1205" s="14" t="s">
        <v>38</v>
      </c>
      <c r="F1205" s="14" t="s">
        <v>23</v>
      </c>
      <c r="G1205" s="17">
        <v>0</v>
      </c>
      <c r="H1205" s="1">
        <v>0</v>
      </c>
      <c r="I1205" s="14">
        <v>5</v>
      </c>
      <c r="J1205" s="18">
        <v>8.8541666666666664E-3</v>
      </c>
      <c r="K1205" s="14"/>
      <c r="L1205" s="14"/>
      <c r="M1205" s="14" t="s">
        <v>43</v>
      </c>
      <c r="N1205" s="14" t="s">
        <v>78</v>
      </c>
      <c r="O1205" s="14" t="s">
        <v>21</v>
      </c>
    </row>
    <row r="1206" spans="2:15" ht="21" customHeight="1" x14ac:dyDescent="0.25">
      <c r="B1206" s="22" t="s">
        <v>70</v>
      </c>
      <c r="C1206" s="23">
        <v>16</v>
      </c>
      <c r="D1206" s="24" t="s">
        <v>44</v>
      </c>
      <c r="E1206" s="22" t="s">
        <v>16</v>
      </c>
      <c r="F1206" s="22" t="s">
        <v>42</v>
      </c>
      <c r="G1206" s="25">
        <v>0</v>
      </c>
      <c r="H1206" s="26">
        <v>0</v>
      </c>
      <c r="I1206" s="22">
        <v>3</v>
      </c>
      <c r="J1206" s="27">
        <v>8.8541666666666664E-3</v>
      </c>
      <c r="K1206" s="22"/>
      <c r="L1206" s="22"/>
      <c r="M1206" s="22" t="s">
        <v>33</v>
      </c>
      <c r="N1206" s="22" t="s">
        <v>66</v>
      </c>
      <c r="O1206" s="22" t="s">
        <v>67</v>
      </c>
    </row>
    <row r="1207" spans="2:15" ht="21" customHeight="1" x14ac:dyDescent="0.25">
      <c r="B1207" s="14" t="s">
        <v>70</v>
      </c>
      <c r="C1207" s="15">
        <v>30</v>
      </c>
      <c r="D1207" s="16" t="s">
        <v>44</v>
      </c>
      <c r="E1207" s="14" t="s">
        <v>32</v>
      </c>
      <c r="F1207" s="14" t="s">
        <v>42</v>
      </c>
      <c r="G1207" s="17">
        <v>0</v>
      </c>
      <c r="H1207" s="1">
        <v>0</v>
      </c>
      <c r="I1207" s="14">
        <v>5</v>
      </c>
      <c r="J1207" s="18">
        <v>8.8541666666666664E-3</v>
      </c>
      <c r="K1207" s="14"/>
      <c r="L1207" s="14"/>
      <c r="M1207" s="14" t="s">
        <v>48</v>
      </c>
      <c r="N1207" s="14" t="s">
        <v>76</v>
      </c>
      <c r="O1207" s="14" t="s">
        <v>52</v>
      </c>
    </row>
    <row r="1208" spans="2:15" ht="21" customHeight="1" x14ac:dyDescent="0.25">
      <c r="B1208" s="22" t="s">
        <v>70</v>
      </c>
      <c r="C1208" s="23">
        <v>1</v>
      </c>
      <c r="D1208" s="24" t="s">
        <v>69</v>
      </c>
      <c r="E1208" s="22" t="s">
        <v>28</v>
      </c>
      <c r="F1208" s="22" t="s">
        <v>17</v>
      </c>
      <c r="G1208" s="25">
        <v>0</v>
      </c>
      <c r="H1208" s="26">
        <v>0</v>
      </c>
      <c r="I1208" s="22">
        <v>2</v>
      </c>
      <c r="J1208" s="27">
        <v>8.8541666666666664E-3</v>
      </c>
      <c r="K1208" s="22"/>
      <c r="L1208" s="22"/>
      <c r="M1208" s="22" t="s">
        <v>25</v>
      </c>
      <c r="N1208" s="22" t="s">
        <v>76</v>
      </c>
      <c r="O1208" s="22" t="s">
        <v>26</v>
      </c>
    </row>
    <row r="1209" spans="2:15" ht="21" customHeight="1" x14ac:dyDescent="0.25">
      <c r="B1209" s="14" t="s">
        <v>14</v>
      </c>
      <c r="C1209" s="15">
        <v>13</v>
      </c>
      <c r="D1209" s="16" t="s">
        <v>57</v>
      </c>
      <c r="E1209" s="14" t="s">
        <v>32</v>
      </c>
      <c r="F1209" s="14" t="s">
        <v>17</v>
      </c>
      <c r="G1209" s="17">
        <v>1</v>
      </c>
      <c r="H1209" s="1">
        <v>7000000</v>
      </c>
      <c r="I1209" s="14">
        <v>6</v>
      </c>
      <c r="J1209" s="18">
        <v>8.9699074074074073E-3</v>
      </c>
      <c r="K1209" s="14" t="s">
        <v>18</v>
      </c>
      <c r="L1209" s="14" t="s">
        <v>47</v>
      </c>
      <c r="M1209" s="14" t="s">
        <v>33</v>
      </c>
      <c r="N1209" s="14" t="s">
        <v>66</v>
      </c>
      <c r="O1209" s="14" t="s">
        <v>36</v>
      </c>
    </row>
    <row r="1210" spans="2:15" ht="21" customHeight="1" x14ac:dyDescent="0.25">
      <c r="B1210" s="22" t="s">
        <v>14</v>
      </c>
      <c r="C1210" s="23">
        <v>10</v>
      </c>
      <c r="D1210" s="24" t="s">
        <v>15</v>
      </c>
      <c r="E1210" s="22" t="s">
        <v>49</v>
      </c>
      <c r="F1210" s="22" t="s">
        <v>17</v>
      </c>
      <c r="G1210" s="25">
        <v>3</v>
      </c>
      <c r="H1210" s="26">
        <v>15000000</v>
      </c>
      <c r="I1210" s="22">
        <v>1</v>
      </c>
      <c r="J1210" s="27">
        <v>8.9699074074074073E-3</v>
      </c>
      <c r="K1210" s="22" t="s">
        <v>18</v>
      </c>
      <c r="L1210" s="22" t="s">
        <v>56</v>
      </c>
      <c r="M1210" s="22" t="s">
        <v>30</v>
      </c>
      <c r="N1210" s="22" t="s">
        <v>78</v>
      </c>
      <c r="O1210" s="22" t="s">
        <v>62</v>
      </c>
    </row>
    <row r="1211" spans="2:15" ht="21" customHeight="1" x14ac:dyDescent="0.25">
      <c r="B1211" s="14" t="s">
        <v>14</v>
      </c>
      <c r="C1211" s="15">
        <v>9</v>
      </c>
      <c r="D1211" s="16" t="s">
        <v>72</v>
      </c>
      <c r="E1211" s="14" t="s">
        <v>16</v>
      </c>
      <c r="F1211" s="14" t="s">
        <v>42</v>
      </c>
      <c r="G1211" s="17">
        <v>4</v>
      </c>
      <c r="H1211" s="1">
        <v>11000000</v>
      </c>
      <c r="I1211" s="14">
        <v>1</v>
      </c>
      <c r="J1211" s="18">
        <v>8.9699074074074073E-3</v>
      </c>
      <c r="K1211" s="14" t="s">
        <v>61</v>
      </c>
      <c r="L1211" s="14" t="s">
        <v>19</v>
      </c>
      <c r="M1211" s="14" t="s">
        <v>33</v>
      </c>
      <c r="N1211" s="14" t="s">
        <v>78</v>
      </c>
      <c r="O1211" s="14" t="s">
        <v>63</v>
      </c>
    </row>
    <row r="1212" spans="2:15" ht="21" customHeight="1" x14ac:dyDescent="0.25">
      <c r="B1212" s="22" t="s">
        <v>14</v>
      </c>
      <c r="C1212" s="23">
        <v>21</v>
      </c>
      <c r="D1212" s="24" t="s">
        <v>27</v>
      </c>
      <c r="E1212" s="22" t="s">
        <v>16</v>
      </c>
      <c r="F1212" s="22" t="s">
        <v>23</v>
      </c>
      <c r="G1212" s="25">
        <v>2</v>
      </c>
      <c r="H1212" s="26">
        <v>38000000</v>
      </c>
      <c r="I1212" s="22">
        <v>3</v>
      </c>
      <c r="J1212" s="27">
        <v>8.9699074074074073E-3</v>
      </c>
      <c r="K1212" s="22" t="s">
        <v>46</v>
      </c>
      <c r="L1212" s="22" t="s">
        <v>39</v>
      </c>
      <c r="M1212" s="22" t="s">
        <v>25</v>
      </c>
      <c r="N1212" s="22" t="s">
        <v>76</v>
      </c>
      <c r="O1212" s="22" t="s">
        <v>52</v>
      </c>
    </row>
    <row r="1213" spans="2:15" ht="21" customHeight="1" x14ac:dyDescent="0.25">
      <c r="B1213" s="14" t="s">
        <v>14</v>
      </c>
      <c r="C1213" s="15">
        <v>30</v>
      </c>
      <c r="D1213" s="16" t="s">
        <v>27</v>
      </c>
      <c r="E1213" s="14" t="s">
        <v>38</v>
      </c>
      <c r="F1213" s="14" t="s">
        <v>42</v>
      </c>
      <c r="G1213" s="17">
        <v>3</v>
      </c>
      <c r="H1213" s="1">
        <v>15000000</v>
      </c>
      <c r="I1213" s="14">
        <v>5</v>
      </c>
      <c r="J1213" s="18">
        <v>8.9699074074074073E-3</v>
      </c>
      <c r="K1213" s="14" t="s">
        <v>18</v>
      </c>
      <c r="L1213" s="14" t="s">
        <v>19</v>
      </c>
      <c r="M1213" s="14" t="s">
        <v>51</v>
      </c>
      <c r="N1213" s="14" t="s">
        <v>76</v>
      </c>
      <c r="O1213" s="14" t="s">
        <v>75</v>
      </c>
    </row>
    <row r="1214" spans="2:15" ht="21" customHeight="1" x14ac:dyDescent="0.25">
      <c r="B1214" s="22" t="s">
        <v>14</v>
      </c>
      <c r="C1214" s="23">
        <v>13</v>
      </c>
      <c r="D1214" s="24" t="s">
        <v>37</v>
      </c>
      <c r="E1214" s="22" t="s">
        <v>16</v>
      </c>
      <c r="F1214" s="22" t="s">
        <v>42</v>
      </c>
      <c r="G1214" s="25">
        <v>2</v>
      </c>
      <c r="H1214" s="26">
        <v>38000000</v>
      </c>
      <c r="I1214" s="22">
        <v>1</v>
      </c>
      <c r="J1214" s="27">
        <v>8.9699074074074073E-3</v>
      </c>
      <c r="K1214" s="22" t="s">
        <v>46</v>
      </c>
      <c r="L1214" s="22" t="s">
        <v>50</v>
      </c>
      <c r="M1214" s="22" t="s">
        <v>51</v>
      </c>
      <c r="N1214" s="22" t="s">
        <v>66</v>
      </c>
      <c r="O1214" s="22" t="s">
        <v>67</v>
      </c>
    </row>
    <row r="1215" spans="2:15" ht="21" customHeight="1" x14ac:dyDescent="0.25">
      <c r="B1215" s="14" t="s">
        <v>14</v>
      </c>
      <c r="C1215" s="15">
        <v>2</v>
      </c>
      <c r="D1215" s="16" t="s">
        <v>37</v>
      </c>
      <c r="E1215" s="14" t="s">
        <v>16</v>
      </c>
      <c r="F1215" s="14" t="s">
        <v>23</v>
      </c>
      <c r="G1215" s="17">
        <v>2</v>
      </c>
      <c r="H1215" s="1">
        <v>10000000</v>
      </c>
      <c r="I1215" s="14">
        <v>5</v>
      </c>
      <c r="J1215" s="18">
        <v>8.9699074074074073E-3</v>
      </c>
      <c r="K1215" s="14" t="s">
        <v>18</v>
      </c>
      <c r="L1215" s="14" t="s">
        <v>19</v>
      </c>
      <c r="M1215" s="14" t="s">
        <v>30</v>
      </c>
      <c r="N1215" s="14" t="s">
        <v>78</v>
      </c>
      <c r="O1215" s="14" t="s">
        <v>53</v>
      </c>
    </row>
    <row r="1216" spans="2:15" ht="21" customHeight="1" x14ac:dyDescent="0.25">
      <c r="B1216" s="22" t="s">
        <v>14</v>
      </c>
      <c r="C1216" s="23">
        <v>4</v>
      </c>
      <c r="D1216" s="24" t="s">
        <v>37</v>
      </c>
      <c r="E1216" s="22" t="s">
        <v>28</v>
      </c>
      <c r="F1216" s="22" t="s">
        <v>23</v>
      </c>
      <c r="G1216" s="25">
        <v>4</v>
      </c>
      <c r="H1216" s="26">
        <v>20000000</v>
      </c>
      <c r="I1216" s="22">
        <v>2</v>
      </c>
      <c r="J1216" s="27">
        <v>8.9699074074074073E-3</v>
      </c>
      <c r="K1216" s="22" t="s">
        <v>18</v>
      </c>
      <c r="L1216" s="22" t="s">
        <v>29</v>
      </c>
      <c r="M1216" s="22" t="s">
        <v>30</v>
      </c>
      <c r="N1216" s="22" t="s">
        <v>77</v>
      </c>
      <c r="O1216" s="22" t="s">
        <v>54</v>
      </c>
    </row>
    <row r="1217" spans="2:15" ht="21" customHeight="1" x14ac:dyDescent="0.25">
      <c r="B1217" s="14" t="s">
        <v>14</v>
      </c>
      <c r="C1217" s="15">
        <v>6</v>
      </c>
      <c r="D1217" s="16" t="s">
        <v>37</v>
      </c>
      <c r="E1217" s="14" t="s">
        <v>38</v>
      </c>
      <c r="F1217" s="14" t="s">
        <v>45</v>
      </c>
      <c r="G1217" s="17">
        <v>2</v>
      </c>
      <c r="H1217" s="1">
        <v>12000000</v>
      </c>
      <c r="I1217" s="14">
        <v>2</v>
      </c>
      <c r="J1217" s="18">
        <v>8.9699074074074073E-3</v>
      </c>
      <c r="K1217" s="14" t="s">
        <v>18</v>
      </c>
      <c r="L1217" s="14" t="s">
        <v>56</v>
      </c>
      <c r="M1217" s="14" t="s">
        <v>30</v>
      </c>
      <c r="N1217" s="14" t="s">
        <v>76</v>
      </c>
      <c r="O1217" s="14" t="s">
        <v>26</v>
      </c>
    </row>
    <row r="1218" spans="2:15" ht="21" customHeight="1" x14ac:dyDescent="0.25">
      <c r="B1218" s="22" t="s">
        <v>14</v>
      </c>
      <c r="C1218" s="23">
        <v>23</v>
      </c>
      <c r="D1218" s="24" t="s">
        <v>37</v>
      </c>
      <c r="E1218" s="22" t="s">
        <v>73</v>
      </c>
      <c r="F1218" s="22" t="s">
        <v>17</v>
      </c>
      <c r="G1218" s="25">
        <v>3</v>
      </c>
      <c r="H1218" s="26">
        <v>15000000</v>
      </c>
      <c r="I1218" s="22">
        <v>1</v>
      </c>
      <c r="J1218" s="27">
        <v>8.9699074074074073E-3</v>
      </c>
      <c r="K1218" s="22" t="s">
        <v>18</v>
      </c>
      <c r="L1218" s="22" t="s">
        <v>35</v>
      </c>
      <c r="M1218" s="22" t="s">
        <v>51</v>
      </c>
      <c r="N1218" s="22" t="s">
        <v>78</v>
      </c>
      <c r="O1218" s="22" t="s">
        <v>66</v>
      </c>
    </row>
    <row r="1219" spans="2:15" ht="21" customHeight="1" x14ac:dyDescent="0.25">
      <c r="B1219" s="14" t="s">
        <v>14</v>
      </c>
      <c r="C1219" s="15">
        <v>8</v>
      </c>
      <c r="D1219" s="16" t="s">
        <v>37</v>
      </c>
      <c r="E1219" s="14" t="s">
        <v>38</v>
      </c>
      <c r="F1219" s="14" t="s">
        <v>42</v>
      </c>
      <c r="G1219" s="17">
        <v>2</v>
      </c>
      <c r="H1219" s="1">
        <v>12000000</v>
      </c>
      <c r="I1219" s="14">
        <v>2</v>
      </c>
      <c r="J1219" s="18">
        <v>8.9699074074074073E-3</v>
      </c>
      <c r="K1219" s="14" t="s">
        <v>18</v>
      </c>
      <c r="L1219" s="14" t="s">
        <v>39</v>
      </c>
      <c r="M1219" s="14" t="s">
        <v>40</v>
      </c>
      <c r="N1219" s="14" t="s">
        <v>78</v>
      </c>
      <c r="O1219" s="14" t="s">
        <v>21</v>
      </c>
    </row>
    <row r="1220" spans="2:15" ht="21" customHeight="1" x14ac:dyDescent="0.25">
      <c r="B1220" s="22" t="s">
        <v>14</v>
      </c>
      <c r="C1220" s="23">
        <v>1</v>
      </c>
      <c r="D1220" s="24" t="s">
        <v>37</v>
      </c>
      <c r="E1220" s="22" t="s">
        <v>28</v>
      </c>
      <c r="F1220" s="22" t="s">
        <v>23</v>
      </c>
      <c r="G1220" s="25">
        <v>2</v>
      </c>
      <c r="H1220" s="26">
        <v>12000000</v>
      </c>
      <c r="I1220" s="22">
        <v>2</v>
      </c>
      <c r="J1220" s="27">
        <v>8.9699074074074073E-3</v>
      </c>
      <c r="K1220" s="22" t="s">
        <v>18</v>
      </c>
      <c r="L1220" s="22" t="s">
        <v>19</v>
      </c>
      <c r="M1220" s="22" t="s">
        <v>43</v>
      </c>
      <c r="N1220" s="22" t="s">
        <v>76</v>
      </c>
      <c r="O1220" s="22" t="s">
        <v>26</v>
      </c>
    </row>
    <row r="1221" spans="2:15" ht="21" customHeight="1" x14ac:dyDescent="0.25">
      <c r="B1221" s="14" t="s">
        <v>14</v>
      </c>
      <c r="C1221" s="15">
        <v>20</v>
      </c>
      <c r="D1221" s="16" t="s">
        <v>37</v>
      </c>
      <c r="E1221" s="14" t="s">
        <v>38</v>
      </c>
      <c r="F1221" s="14" t="s">
        <v>23</v>
      </c>
      <c r="G1221" s="17">
        <v>5</v>
      </c>
      <c r="H1221" s="1">
        <v>21000000</v>
      </c>
      <c r="I1221" s="14">
        <v>2</v>
      </c>
      <c r="J1221" s="18">
        <v>8.9699074074074073E-3</v>
      </c>
      <c r="K1221" s="14" t="s">
        <v>18</v>
      </c>
      <c r="L1221" s="14" t="s">
        <v>56</v>
      </c>
      <c r="M1221" s="14" t="s">
        <v>43</v>
      </c>
      <c r="N1221" s="14" t="s">
        <v>78</v>
      </c>
      <c r="O1221" s="14" t="s">
        <v>53</v>
      </c>
    </row>
    <row r="1222" spans="2:15" ht="21" customHeight="1" x14ac:dyDescent="0.25">
      <c r="B1222" s="22" t="s">
        <v>14</v>
      </c>
      <c r="C1222" s="23">
        <v>11</v>
      </c>
      <c r="D1222" s="24" t="s">
        <v>44</v>
      </c>
      <c r="E1222" s="22" t="s">
        <v>32</v>
      </c>
      <c r="F1222" s="22" t="s">
        <v>42</v>
      </c>
      <c r="G1222" s="25">
        <v>2</v>
      </c>
      <c r="H1222" s="26">
        <v>12000000</v>
      </c>
      <c r="I1222" s="22">
        <v>1</v>
      </c>
      <c r="J1222" s="27">
        <v>8.9699074074074073E-3</v>
      </c>
      <c r="K1222" s="22" t="s">
        <v>18</v>
      </c>
      <c r="L1222" s="22" t="s">
        <v>29</v>
      </c>
      <c r="M1222" s="22" t="s">
        <v>20</v>
      </c>
      <c r="N1222" s="22" t="s">
        <v>78</v>
      </c>
      <c r="O1222" s="22" t="s">
        <v>21</v>
      </c>
    </row>
    <row r="1223" spans="2:15" ht="21" customHeight="1" x14ac:dyDescent="0.25">
      <c r="B1223" s="14" t="s">
        <v>14</v>
      </c>
      <c r="C1223" s="15">
        <v>3</v>
      </c>
      <c r="D1223" s="16" t="s">
        <v>44</v>
      </c>
      <c r="E1223" s="14" t="s">
        <v>73</v>
      </c>
      <c r="F1223" s="14" t="s">
        <v>42</v>
      </c>
      <c r="G1223" s="17">
        <v>5</v>
      </c>
      <c r="H1223" s="1">
        <v>25000000</v>
      </c>
      <c r="I1223" s="14">
        <v>1</v>
      </c>
      <c r="J1223" s="18">
        <v>8.9699074074074073E-3</v>
      </c>
      <c r="K1223" s="14" t="s">
        <v>18</v>
      </c>
      <c r="L1223" s="14" t="s">
        <v>24</v>
      </c>
      <c r="M1223" s="14" t="s">
        <v>43</v>
      </c>
      <c r="N1223" s="14" t="s">
        <v>76</v>
      </c>
      <c r="O1223" s="14" t="s">
        <v>52</v>
      </c>
    </row>
    <row r="1224" spans="2:15" ht="21" customHeight="1" x14ac:dyDescent="0.25">
      <c r="B1224" s="22" t="s">
        <v>14</v>
      </c>
      <c r="C1224" s="23">
        <v>30</v>
      </c>
      <c r="D1224" s="24" t="s">
        <v>69</v>
      </c>
      <c r="E1224" s="22" t="s">
        <v>38</v>
      </c>
      <c r="F1224" s="22" t="s">
        <v>23</v>
      </c>
      <c r="G1224" s="25">
        <v>1</v>
      </c>
      <c r="H1224" s="26">
        <v>19000000</v>
      </c>
      <c r="I1224" s="22">
        <v>2</v>
      </c>
      <c r="J1224" s="27">
        <v>8.9699074074074073E-3</v>
      </c>
      <c r="K1224" s="22" t="s">
        <v>46</v>
      </c>
      <c r="L1224" s="22" t="s">
        <v>29</v>
      </c>
      <c r="M1224" s="22" t="s">
        <v>48</v>
      </c>
      <c r="N1224" s="22" t="s">
        <v>76</v>
      </c>
      <c r="O1224" s="22" t="s">
        <v>75</v>
      </c>
    </row>
    <row r="1225" spans="2:15" ht="21" customHeight="1" x14ac:dyDescent="0.25">
      <c r="B1225" s="14" t="s">
        <v>14</v>
      </c>
      <c r="C1225" s="15">
        <v>28</v>
      </c>
      <c r="D1225" s="16" t="s">
        <v>69</v>
      </c>
      <c r="E1225" s="14" t="s">
        <v>38</v>
      </c>
      <c r="F1225" s="14" t="s">
        <v>17</v>
      </c>
      <c r="G1225" s="17">
        <v>4</v>
      </c>
      <c r="H1225" s="1">
        <v>20000000</v>
      </c>
      <c r="I1225" s="14">
        <v>1</v>
      </c>
      <c r="J1225" s="18">
        <v>8.9699074074074073E-3</v>
      </c>
      <c r="K1225" s="14" t="s">
        <v>61</v>
      </c>
      <c r="L1225" s="14" t="s">
        <v>29</v>
      </c>
      <c r="M1225" s="14" t="s">
        <v>33</v>
      </c>
      <c r="N1225" s="14" t="s">
        <v>66</v>
      </c>
      <c r="O1225" s="14" t="s">
        <v>36</v>
      </c>
    </row>
    <row r="1226" spans="2:15" ht="21" customHeight="1" x14ac:dyDescent="0.25">
      <c r="B1226" s="22" t="s">
        <v>14</v>
      </c>
      <c r="C1226" s="23">
        <v>1</v>
      </c>
      <c r="D1226" s="24" t="s">
        <v>69</v>
      </c>
      <c r="E1226" s="22" t="s">
        <v>16</v>
      </c>
      <c r="F1226" s="22" t="s">
        <v>42</v>
      </c>
      <c r="G1226" s="25">
        <v>5</v>
      </c>
      <c r="H1226" s="26">
        <v>25000000</v>
      </c>
      <c r="I1226" s="22">
        <v>3</v>
      </c>
      <c r="J1226" s="27">
        <v>8.9699074074074073E-3</v>
      </c>
      <c r="K1226" s="22" t="s">
        <v>18</v>
      </c>
      <c r="L1226" s="22" t="s">
        <v>24</v>
      </c>
      <c r="M1226" s="22" t="s">
        <v>30</v>
      </c>
      <c r="N1226" s="22" t="s">
        <v>66</v>
      </c>
      <c r="O1226" s="22" t="s">
        <v>36</v>
      </c>
    </row>
    <row r="1227" spans="2:15" ht="21" customHeight="1" x14ac:dyDescent="0.25">
      <c r="B1227" s="14" t="s">
        <v>14</v>
      </c>
      <c r="C1227" s="15">
        <v>30</v>
      </c>
      <c r="D1227" s="16" t="s">
        <v>69</v>
      </c>
      <c r="E1227" s="14" t="s">
        <v>28</v>
      </c>
      <c r="F1227" s="14" t="s">
        <v>42</v>
      </c>
      <c r="G1227" s="17">
        <v>1</v>
      </c>
      <c r="H1227" s="1">
        <v>7000000</v>
      </c>
      <c r="I1227" s="14">
        <v>1</v>
      </c>
      <c r="J1227" s="18">
        <v>8.9699074074074073E-3</v>
      </c>
      <c r="K1227" s="14" t="s">
        <v>18</v>
      </c>
      <c r="L1227" s="14" t="s">
        <v>56</v>
      </c>
      <c r="M1227" s="14" t="s">
        <v>30</v>
      </c>
      <c r="N1227" s="14" t="s">
        <v>78</v>
      </c>
      <c r="O1227" s="14" t="s">
        <v>62</v>
      </c>
    </row>
    <row r="1228" spans="2:15" ht="21" customHeight="1" x14ac:dyDescent="0.25">
      <c r="B1228" s="22" t="s">
        <v>14</v>
      </c>
      <c r="C1228" s="23">
        <v>13</v>
      </c>
      <c r="D1228" s="24" t="s">
        <v>57</v>
      </c>
      <c r="E1228" s="22" t="s">
        <v>32</v>
      </c>
      <c r="F1228" s="22" t="s">
        <v>17</v>
      </c>
      <c r="G1228" s="25">
        <v>1</v>
      </c>
      <c r="H1228" s="26">
        <v>7000000</v>
      </c>
      <c r="I1228" s="22">
        <v>6</v>
      </c>
      <c r="J1228" s="27">
        <v>8.9699074074074073E-3</v>
      </c>
      <c r="K1228" s="22" t="s">
        <v>18</v>
      </c>
      <c r="L1228" s="22" t="s">
        <v>47</v>
      </c>
      <c r="M1228" s="22" t="s">
        <v>33</v>
      </c>
      <c r="N1228" s="22" t="s">
        <v>66</v>
      </c>
      <c r="O1228" s="22" t="s">
        <v>36</v>
      </c>
    </row>
    <row r="1229" spans="2:15" ht="21" customHeight="1" x14ac:dyDescent="0.25">
      <c r="B1229" s="14" t="s">
        <v>14</v>
      </c>
      <c r="C1229" s="15">
        <v>10</v>
      </c>
      <c r="D1229" s="16" t="s">
        <v>15</v>
      </c>
      <c r="E1229" s="14" t="s">
        <v>49</v>
      </c>
      <c r="F1229" s="14" t="s">
        <v>17</v>
      </c>
      <c r="G1229" s="17">
        <v>3</v>
      </c>
      <c r="H1229" s="1">
        <v>15000000</v>
      </c>
      <c r="I1229" s="14">
        <v>1</v>
      </c>
      <c r="J1229" s="18">
        <v>8.9699074074074073E-3</v>
      </c>
      <c r="K1229" s="14" t="s">
        <v>18</v>
      </c>
      <c r="L1229" s="14" t="s">
        <v>56</v>
      </c>
      <c r="M1229" s="14" t="s">
        <v>30</v>
      </c>
      <c r="N1229" s="14" t="s">
        <v>78</v>
      </c>
      <c r="O1229" s="14" t="s">
        <v>62</v>
      </c>
    </row>
    <row r="1230" spans="2:15" ht="21" customHeight="1" x14ac:dyDescent="0.25">
      <c r="B1230" s="22" t="s">
        <v>14</v>
      </c>
      <c r="C1230" s="23">
        <v>9</v>
      </c>
      <c r="D1230" s="24" t="s">
        <v>72</v>
      </c>
      <c r="E1230" s="22" t="s">
        <v>16</v>
      </c>
      <c r="F1230" s="22" t="s">
        <v>42</v>
      </c>
      <c r="G1230" s="25">
        <v>4</v>
      </c>
      <c r="H1230" s="26">
        <v>11000000</v>
      </c>
      <c r="I1230" s="22">
        <v>1</v>
      </c>
      <c r="J1230" s="27">
        <v>8.9699074074074073E-3</v>
      </c>
      <c r="K1230" s="22" t="s">
        <v>61</v>
      </c>
      <c r="L1230" s="22" t="s">
        <v>19</v>
      </c>
      <c r="M1230" s="22" t="s">
        <v>33</v>
      </c>
      <c r="N1230" s="22" t="s">
        <v>78</v>
      </c>
      <c r="O1230" s="22" t="s">
        <v>63</v>
      </c>
    </row>
    <row r="1231" spans="2:15" ht="21" customHeight="1" x14ac:dyDescent="0.25">
      <c r="B1231" s="14" t="s">
        <v>70</v>
      </c>
      <c r="C1231" s="15">
        <v>11</v>
      </c>
      <c r="D1231" s="16" t="s">
        <v>57</v>
      </c>
      <c r="E1231" s="14" t="s">
        <v>32</v>
      </c>
      <c r="F1231" s="14" t="s">
        <v>23</v>
      </c>
      <c r="G1231" s="17">
        <v>0</v>
      </c>
      <c r="H1231" s="1">
        <v>0</v>
      </c>
      <c r="I1231" s="14">
        <v>2</v>
      </c>
      <c r="J1231" s="18">
        <v>8.9699074074074073E-3</v>
      </c>
      <c r="K1231" s="14"/>
      <c r="L1231" s="14"/>
      <c r="M1231" s="14" t="s">
        <v>48</v>
      </c>
      <c r="N1231" s="14" t="s">
        <v>76</v>
      </c>
      <c r="O1231" s="14" t="s">
        <v>52</v>
      </c>
    </row>
    <row r="1232" spans="2:15" ht="21" customHeight="1" x14ac:dyDescent="0.25">
      <c r="B1232" s="22" t="s">
        <v>70</v>
      </c>
      <c r="C1232" s="23">
        <v>12</v>
      </c>
      <c r="D1232" s="24" t="s">
        <v>58</v>
      </c>
      <c r="E1232" s="22" t="s">
        <v>16</v>
      </c>
      <c r="F1232" s="22" t="s">
        <v>23</v>
      </c>
      <c r="G1232" s="25">
        <v>0</v>
      </c>
      <c r="H1232" s="26">
        <v>0</v>
      </c>
      <c r="I1232" s="22">
        <v>2</v>
      </c>
      <c r="J1232" s="27">
        <v>8.9699074074074073E-3</v>
      </c>
      <c r="K1232" s="22"/>
      <c r="L1232" s="22"/>
      <c r="M1232" s="22" t="s">
        <v>48</v>
      </c>
      <c r="N1232" s="22" t="s">
        <v>77</v>
      </c>
      <c r="O1232" s="22" t="s">
        <v>54</v>
      </c>
    </row>
    <row r="1233" spans="2:15" ht="21" customHeight="1" x14ac:dyDescent="0.25">
      <c r="B1233" s="14" t="s">
        <v>70</v>
      </c>
      <c r="C1233" s="15">
        <v>30</v>
      </c>
      <c r="D1233" s="16" t="s">
        <v>27</v>
      </c>
      <c r="E1233" s="14" t="s">
        <v>32</v>
      </c>
      <c r="F1233" s="14" t="s">
        <v>68</v>
      </c>
      <c r="G1233" s="17">
        <v>0</v>
      </c>
      <c r="H1233" s="1">
        <v>0</v>
      </c>
      <c r="I1233" s="14">
        <v>2</v>
      </c>
      <c r="J1233" s="18">
        <v>8.9699074074074073E-3</v>
      </c>
      <c r="K1233" s="14"/>
      <c r="L1233" s="14"/>
      <c r="M1233" s="14" t="s">
        <v>51</v>
      </c>
      <c r="N1233" s="14" t="s">
        <v>78</v>
      </c>
      <c r="O1233" s="14" t="s">
        <v>21</v>
      </c>
    </row>
    <row r="1234" spans="2:15" ht="21" customHeight="1" x14ac:dyDescent="0.25">
      <c r="B1234" s="22" t="s">
        <v>70</v>
      </c>
      <c r="C1234" s="23">
        <v>14</v>
      </c>
      <c r="D1234" s="24" t="s">
        <v>37</v>
      </c>
      <c r="E1234" s="22" t="s">
        <v>73</v>
      </c>
      <c r="F1234" s="22" t="s">
        <v>45</v>
      </c>
      <c r="G1234" s="25">
        <v>0</v>
      </c>
      <c r="H1234" s="26">
        <v>0</v>
      </c>
      <c r="I1234" s="22">
        <v>2</v>
      </c>
      <c r="J1234" s="27">
        <v>8.9699074074074073E-3</v>
      </c>
      <c r="K1234" s="22"/>
      <c r="L1234" s="22"/>
      <c r="M1234" s="22" t="s">
        <v>20</v>
      </c>
      <c r="N1234" s="22" t="s">
        <v>77</v>
      </c>
      <c r="O1234" s="22" t="s">
        <v>54</v>
      </c>
    </row>
    <row r="1235" spans="2:15" ht="21" customHeight="1" x14ac:dyDescent="0.25">
      <c r="B1235" s="14" t="s">
        <v>70</v>
      </c>
      <c r="C1235" s="15">
        <v>18</v>
      </c>
      <c r="D1235" s="16" t="s">
        <v>44</v>
      </c>
      <c r="E1235" s="14" t="s">
        <v>32</v>
      </c>
      <c r="F1235" s="14" t="s">
        <v>23</v>
      </c>
      <c r="G1235" s="17">
        <v>0</v>
      </c>
      <c r="H1235" s="1">
        <v>0</v>
      </c>
      <c r="I1235" s="14">
        <v>2</v>
      </c>
      <c r="J1235" s="18">
        <v>8.9699074074074073E-3</v>
      </c>
      <c r="K1235" s="14"/>
      <c r="L1235" s="14"/>
      <c r="M1235" s="14" t="s">
        <v>30</v>
      </c>
      <c r="N1235" s="14" t="s">
        <v>66</v>
      </c>
      <c r="O1235" s="14" t="s">
        <v>36</v>
      </c>
    </row>
    <row r="1236" spans="2:15" ht="21" customHeight="1" x14ac:dyDescent="0.25">
      <c r="B1236" s="22" t="s">
        <v>70</v>
      </c>
      <c r="C1236" s="23">
        <v>24</v>
      </c>
      <c r="D1236" s="24" t="s">
        <v>44</v>
      </c>
      <c r="E1236" s="22" t="s">
        <v>38</v>
      </c>
      <c r="F1236" s="22" t="s">
        <v>42</v>
      </c>
      <c r="G1236" s="25">
        <v>0</v>
      </c>
      <c r="H1236" s="26">
        <v>0</v>
      </c>
      <c r="I1236" s="22">
        <v>2</v>
      </c>
      <c r="J1236" s="27">
        <v>8.9699074074074073E-3</v>
      </c>
      <c r="K1236" s="22"/>
      <c r="L1236" s="22"/>
      <c r="M1236" s="22" t="s">
        <v>20</v>
      </c>
      <c r="N1236" s="22" t="s">
        <v>76</v>
      </c>
      <c r="O1236" s="22" t="s">
        <v>26</v>
      </c>
    </row>
    <row r="1237" spans="2:15" ht="21" customHeight="1" x14ac:dyDescent="0.25">
      <c r="B1237" s="14" t="s">
        <v>70</v>
      </c>
      <c r="C1237" s="15">
        <v>9</v>
      </c>
      <c r="D1237" s="16" t="s">
        <v>69</v>
      </c>
      <c r="E1237" s="14" t="s">
        <v>16</v>
      </c>
      <c r="F1237" s="14" t="s">
        <v>23</v>
      </c>
      <c r="G1237" s="17">
        <v>0</v>
      </c>
      <c r="H1237" s="1">
        <v>0</v>
      </c>
      <c r="I1237" s="14">
        <v>1</v>
      </c>
      <c r="J1237" s="18">
        <v>8.9699074074074073E-3</v>
      </c>
      <c r="K1237" s="14"/>
      <c r="L1237" s="14"/>
      <c r="M1237" s="14" t="s">
        <v>40</v>
      </c>
      <c r="N1237" s="14" t="s">
        <v>76</v>
      </c>
      <c r="O1237" s="14" t="s">
        <v>52</v>
      </c>
    </row>
    <row r="1238" spans="2:15" ht="21" customHeight="1" x14ac:dyDescent="0.25">
      <c r="B1238" s="22" t="s">
        <v>70</v>
      </c>
      <c r="C1238" s="23">
        <v>11</v>
      </c>
      <c r="D1238" s="24" t="s">
        <v>57</v>
      </c>
      <c r="E1238" s="22" t="s">
        <v>32</v>
      </c>
      <c r="F1238" s="22" t="s">
        <v>23</v>
      </c>
      <c r="G1238" s="25">
        <v>0</v>
      </c>
      <c r="H1238" s="26">
        <v>0</v>
      </c>
      <c r="I1238" s="22">
        <v>2</v>
      </c>
      <c r="J1238" s="27">
        <v>8.9699074074074073E-3</v>
      </c>
      <c r="K1238" s="22"/>
      <c r="L1238" s="22"/>
      <c r="M1238" s="22" t="s">
        <v>48</v>
      </c>
      <c r="N1238" s="22" t="s">
        <v>76</v>
      </c>
      <c r="O1238" s="22" t="s">
        <v>52</v>
      </c>
    </row>
    <row r="1239" spans="2:15" ht="21" customHeight="1" x14ac:dyDescent="0.25">
      <c r="B1239" s="14" t="s">
        <v>70</v>
      </c>
      <c r="C1239" s="15">
        <v>12</v>
      </c>
      <c r="D1239" s="16" t="s">
        <v>58</v>
      </c>
      <c r="E1239" s="14" t="s">
        <v>16</v>
      </c>
      <c r="F1239" s="14" t="s">
        <v>23</v>
      </c>
      <c r="G1239" s="17">
        <v>0</v>
      </c>
      <c r="H1239" s="1">
        <v>0</v>
      </c>
      <c r="I1239" s="14">
        <v>2</v>
      </c>
      <c r="J1239" s="18">
        <v>8.9699074074074073E-3</v>
      </c>
      <c r="K1239" s="14"/>
      <c r="L1239" s="14"/>
      <c r="M1239" s="14" t="s">
        <v>48</v>
      </c>
      <c r="N1239" s="14" t="s">
        <v>77</v>
      </c>
      <c r="O1239" s="14" t="s">
        <v>54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022AE-69BD-4818-B851-441602355033}">
  <sheetPr>
    <tabColor rgb="FFC00000"/>
  </sheetPr>
  <dimension ref="B2:FA25"/>
  <sheetViews>
    <sheetView showGridLines="0" topLeftCell="CF1" zoomScaleNormal="100" workbookViewId="0">
      <selection activeCell="CM17" sqref="CM17"/>
    </sheetView>
  </sheetViews>
  <sheetFormatPr defaultRowHeight="15.75" x14ac:dyDescent="0.25"/>
  <cols>
    <col min="2" max="2" width="15.375" bestFit="1" customWidth="1"/>
    <col min="3" max="3" width="9" style="34"/>
    <col min="5" max="5" width="12.375" bestFit="1" customWidth="1"/>
    <col min="6" max="6" width="18.5" bestFit="1" customWidth="1"/>
    <col min="11" max="11" width="9" style="34"/>
    <col min="13" max="13" width="12.375" bestFit="1" customWidth="1"/>
    <col min="14" max="14" width="15.375" bestFit="1" customWidth="1"/>
    <col min="17" max="17" width="16.25" style="41" bestFit="1" customWidth="1"/>
    <col min="19" max="19" width="9" style="34"/>
    <col min="21" max="21" width="12.375" bestFit="1" customWidth="1"/>
    <col min="22" max="22" width="15.375" bestFit="1" customWidth="1"/>
    <col min="23" max="23" width="16.375" bestFit="1" customWidth="1"/>
    <col min="27" max="27" width="17.375" bestFit="1" customWidth="1"/>
    <col min="28" max="28" width="9" style="34"/>
    <col min="30" max="30" width="12.375" bestFit="1" customWidth="1"/>
    <col min="31" max="31" width="18.5" bestFit="1" customWidth="1"/>
    <col min="32" max="32" width="16.375" bestFit="1" customWidth="1"/>
    <col min="37" max="37" width="9" style="34"/>
    <col min="39" max="39" width="12.375" bestFit="1" customWidth="1"/>
    <col min="40" max="40" width="21.875" bestFit="1" customWidth="1"/>
    <col min="42" max="42" width="25.125" bestFit="1" customWidth="1"/>
    <col min="44" max="44" width="21.875" bestFit="1" customWidth="1"/>
    <col min="45" max="45" width="9" style="34"/>
    <col min="47" max="47" width="12.375" bestFit="1" customWidth="1"/>
    <col min="48" max="48" width="17.75" bestFit="1" customWidth="1"/>
    <col min="50" max="50" width="9" style="34"/>
    <col min="52" max="52" width="12.375" bestFit="1" customWidth="1"/>
    <col min="53" max="53" width="15.375" bestFit="1" customWidth="1"/>
    <col min="55" max="55" width="9" style="34"/>
    <col min="57" max="57" width="12.375" bestFit="1" customWidth="1"/>
    <col min="58" max="58" width="15.375" bestFit="1" customWidth="1"/>
    <col min="61" max="61" width="12.375" bestFit="1" customWidth="1"/>
    <col min="62" max="62" width="21.875" bestFit="1" customWidth="1"/>
    <col min="64" max="64" width="9" style="34"/>
    <col min="66" max="66" width="12.375" bestFit="1" customWidth="1"/>
    <col min="67" max="67" width="15.375" bestFit="1" customWidth="1"/>
    <col min="70" max="70" width="16.25" bestFit="1" customWidth="1"/>
    <col min="73" max="73" width="9" style="34"/>
    <col min="75" max="75" width="12.375" bestFit="1" customWidth="1"/>
    <col min="76" max="76" width="29.625" bestFit="1" customWidth="1"/>
    <col min="78" max="81" width="9" style="57"/>
    <col min="86" max="86" width="9" style="34"/>
    <col min="88" max="88" width="12.375" bestFit="1" customWidth="1"/>
    <col min="89" max="89" width="15.375" bestFit="1" customWidth="1"/>
    <col min="90" max="90" width="16.375" bestFit="1" customWidth="1"/>
    <col min="92" max="92" width="12.375" bestFit="1" customWidth="1"/>
    <col min="93" max="93" width="15.375" bestFit="1" customWidth="1"/>
    <col min="94" max="94" width="16.375" bestFit="1" customWidth="1"/>
    <col min="95" max="95" width="10.5" bestFit="1" customWidth="1"/>
    <col min="96" max="96" width="4.5" bestFit="1" customWidth="1"/>
    <col min="98" max="98" width="9" style="34"/>
    <col min="100" max="100" width="12.375" bestFit="1" customWidth="1"/>
    <col min="101" max="101" width="15.375" bestFit="1" customWidth="1"/>
    <col min="102" max="102" width="16.375" bestFit="1" customWidth="1"/>
    <col min="103" max="103" width="12.375" bestFit="1" customWidth="1"/>
    <col min="104" max="104" width="15.375" bestFit="1" customWidth="1"/>
    <col min="107" max="107" width="9.875" bestFit="1" customWidth="1"/>
    <col min="109" max="109" width="9" style="34"/>
    <col min="111" max="111" width="15.75" bestFit="1" customWidth="1"/>
    <col min="112" max="112" width="15.375" bestFit="1" customWidth="1"/>
    <col min="115" max="115" width="31.875" bestFit="1" customWidth="1"/>
    <col min="116" max="116" width="9.25" customWidth="1"/>
    <col min="117" max="117" width="9" customWidth="1"/>
    <col min="118" max="118" width="10.25" customWidth="1"/>
    <col min="119" max="119" width="10.5" customWidth="1"/>
    <col min="121" max="121" width="11.25" customWidth="1"/>
    <col min="123" max="123" width="16.75" bestFit="1" customWidth="1"/>
    <col min="125" max="125" width="9" style="34"/>
    <col min="127" max="127" width="14.375" bestFit="1" customWidth="1"/>
    <col min="128" max="128" width="14.75" bestFit="1" customWidth="1"/>
    <col min="129" max="129" width="15.75" bestFit="1" customWidth="1"/>
    <col min="133" max="133" width="9" style="34"/>
    <col min="135" max="135" width="15.375" bestFit="1" customWidth="1"/>
    <col min="136" max="136" width="17.25" bestFit="1" customWidth="1"/>
    <col min="137" max="140" width="10" bestFit="1" customWidth="1"/>
    <col min="142" max="142" width="14.375" bestFit="1" customWidth="1"/>
    <col min="143" max="143" width="10" bestFit="1" customWidth="1"/>
    <col min="144" max="144" width="8.5" bestFit="1" customWidth="1"/>
    <col min="145" max="145" width="6" bestFit="1" customWidth="1"/>
    <col min="146" max="146" width="9" style="34"/>
    <col min="148" max="148" width="13" bestFit="1" customWidth="1"/>
    <col min="149" max="149" width="11.125" bestFit="1" customWidth="1"/>
    <col min="150" max="150" width="10" bestFit="1" customWidth="1"/>
    <col min="151" max="151" width="9" style="34"/>
    <col min="153" max="153" width="12.375" bestFit="1" customWidth="1"/>
    <col min="154" max="154" width="15.25" bestFit="1" customWidth="1"/>
    <col min="155" max="155" width="7" bestFit="1" customWidth="1"/>
    <col min="156" max="156" width="6" bestFit="1" customWidth="1"/>
    <col min="157" max="157" width="7" bestFit="1" customWidth="1"/>
  </cols>
  <sheetData>
    <row r="2" spans="2:157" x14ac:dyDescent="0.25">
      <c r="M2" t="s">
        <v>96</v>
      </c>
      <c r="U2" t="s">
        <v>97</v>
      </c>
      <c r="AD2" t="s">
        <v>102</v>
      </c>
      <c r="AM2" t="s">
        <v>107</v>
      </c>
      <c r="AU2" t="s">
        <v>11</v>
      </c>
      <c r="AZ2" t="s">
        <v>109</v>
      </c>
      <c r="BE2" t="s">
        <v>110</v>
      </c>
      <c r="BN2" t="s">
        <v>111</v>
      </c>
      <c r="BW2" s="53" t="s">
        <v>113</v>
      </c>
      <c r="CJ2" s="53" t="s">
        <v>117</v>
      </c>
      <c r="CV2" s="53" t="s">
        <v>118</v>
      </c>
      <c r="DG2" s="53" t="s">
        <v>119</v>
      </c>
      <c r="DW2" s="53" t="s">
        <v>124</v>
      </c>
      <c r="EE2" s="53" t="s">
        <v>126</v>
      </c>
      <c r="ER2" s="53" t="s">
        <v>129</v>
      </c>
      <c r="EW2" s="53" t="s">
        <v>130</v>
      </c>
    </row>
    <row r="3" spans="2:157" x14ac:dyDescent="0.25">
      <c r="BW3" s="54"/>
      <c r="CJ3" s="54"/>
      <c r="CV3" s="54"/>
      <c r="DG3" s="54"/>
      <c r="DW3" s="54"/>
      <c r="EE3" s="54"/>
      <c r="ER3" s="54"/>
      <c r="EW3" s="54"/>
    </row>
    <row r="4" spans="2:157" x14ac:dyDescent="0.25">
      <c r="B4" s="32" t="s">
        <v>93</v>
      </c>
      <c r="E4" s="32" t="s">
        <v>94</v>
      </c>
      <c r="F4" s="32" t="s">
        <v>95</v>
      </c>
      <c r="M4" s="32" t="s">
        <v>94</v>
      </c>
      <c r="N4" s="32" t="s">
        <v>93</v>
      </c>
      <c r="U4" s="35" t="s">
        <v>94</v>
      </c>
      <c r="V4" t="s">
        <v>93</v>
      </c>
      <c r="W4" t="s">
        <v>98</v>
      </c>
      <c r="AD4" s="32" t="s">
        <v>94</v>
      </c>
      <c r="AE4" s="32" t="s">
        <v>95</v>
      </c>
      <c r="AM4" s="32" t="s">
        <v>94</v>
      </c>
      <c r="AN4" s="32" t="s">
        <v>105</v>
      </c>
      <c r="AP4" s="32" t="s">
        <v>106</v>
      </c>
      <c r="AR4" s="32" t="s">
        <v>105</v>
      </c>
      <c r="AU4" s="32" t="s">
        <v>94</v>
      </c>
      <c r="AV4" s="32" t="s">
        <v>108</v>
      </c>
      <c r="AZ4" s="32" t="s">
        <v>0</v>
      </c>
      <c r="BA4" s="32" t="s">
        <v>14</v>
      </c>
      <c r="BE4" s="32" t="s">
        <v>0</v>
      </c>
      <c r="BF4" s="32" t="s">
        <v>14</v>
      </c>
      <c r="BI4" s="32" t="s">
        <v>0</v>
      </c>
      <c r="BJ4" s="32" t="s">
        <v>14</v>
      </c>
      <c r="BN4" s="32" t="s">
        <v>0</v>
      </c>
      <c r="BO4" s="32" t="s">
        <v>14</v>
      </c>
      <c r="BW4" s="32" t="s">
        <v>0</v>
      </c>
      <c r="BX4" s="32" t="s">
        <v>14</v>
      </c>
      <c r="CJ4" s="32" t="s">
        <v>0</v>
      </c>
      <c r="CK4" s="32" t="s">
        <v>14</v>
      </c>
      <c r="CN4" s="32" t="s">
        <v>0</v>
      </c>
      <c r="CO4" s="32" t="s">
        <v>14</v>
      </c>
      <c r="CV4" s="32" t="s">
        <v>0</v>
      </c>
      <c r="CW4" s="32" t="s">
        <v>14</v>
      </c>
      <c r="CY4" s="32" t="s">
        <v>0</v>
      </c>
      <c r="CZ4" s="32" t="s">
        <v>14</v>
      </c>
      <c r="DG4" s="32" t="s">
        <v>0</v>
      </c>
      <c r="DH4" s="32" t="s">
        <v>14</v>
      </c>
      <c r="ER4" s="32" t="s">
        <v>0</v>
      </c>
      <c r="ES4" t="s">
        <v>14</v>
      </c>
      <c r="EW4" s="32" t="s">
        <v>0</v>
      </c>
      <c r="EX4" t="s">
        <v>14</v>
      </c>
    </row>
    <row r="5" spans="2:157" x14ac:dyDescent="0.25">
      <c r="B5" s="33">
        <v>15990000000</v>
      </c>
      <c r="E5" s="36" t="s">
        <v>70</v>
      </c>
      <c r="F5" s="33">
        <v>311</v>
      </c>
      <c r="H5" s="37" t="s">
        <v>70</v>
      </c>
      <c r="I5" s="39">
        <f>IFERROR(VLOOKUP(H5,E:F,2,FALSE),"-")</f>
        <v>311</v>
      </c>
      <c r="M5" s="36" t="s">
        <v>52</v>
      </c>
      <c r="N5" s="33">
        <v>1727000000</v>
      </c>
      <c r="P5" s="42" t="str">
        <f>IFERROR(M5,"-")</f>
        <v>Mohmed</v>
      </c>
      <c r="Q5" s="39">
        <f>IFERROR(N5,"-")</f>
        <v>1727000000</v>
      </c>
      <c r="U5" s="36" t="s">
        <v>55</v>
      </c>
      <c r="V5" s="46">
        <v>984000000</v>
      </c>
      <c r="W5" s="33">
        <v>984000000</v>
      </c>
      <c r="Z5" s="42" t="s">
        <v>99</v>
      </c>
      <c r="AA5" s="39">
        <f>MAX(W:W)</f>
        <v>3809000000</v>
      </c>
      <c r="AD5" s="36" t="s">
        <v>14</v>
      </c>
      <c r="AE5" s="33">
        <v>926</v>
      </c>
      <c r="AG5" s="37" t="s">
        <v>70</v>
      </c>
      <c r="AH5" s="48">
        <f>VLOOKUP(AG5,AD:AE,2,FALSE)</f>
        <v>311</v>
      </c>
      <c r="AI5" s="49">
        <f>AH5/GETPIVOTDATA("Fees Status",$AD$4)</f>
        <v>0.25141471301535973</v>
      </c>
      <c r="AM5" s="36" t="s">
        <v>55</v>
      </c>
      <c r="AN5" s="33">
        <v>170</v>
      </c>
      <c r="AP5" s="52">
        <v>2.1366208569118834</v>
      </c>
      <c r="AR5" s="33">
        <v>2643</v>
      </c>
      <c r="AU5" s="36" t="s">
        <v>30</v>
      </c>
      <c r="AV5" s="33">
        <v>219</v>
      </c>
    </row>
    <row r="6" spans="2:157" ht="31.5" x14ac:dyDescent="0.25">
      <c r="E6" s="36" t="s">
        <v>14</v>
      </c>
      <c r="F6" s="33">
        <v>926</v>
      </c>
      <c r="H6" s="38" t="s">
        <v>14</v>
      </c>
      <c r="I6" s="40">
        <f>IFERROR(VLOOKUP(H6,E:F,2,FALSE),"-")</f>
        <v>926</v>
      </c>
      <c r="M6" s="36" t="s">
        <v>31</v>
      </c>
      <c r="N6" s="33">
        <v>1638000000</v>
      </c>
      <c r="P6" s="43" t="str">
        <f t="shared" ref="P6:Q9" si="0">IFERROR(M6,"-")</f>
        <v>Rony</v>
      </c>
      <c r="Q6" s="44">
        <f t="shared" si="0"/>
        <v>1638000000</v>
      </c>
      <c r="U6" s="36" t="s">
        <v>57</v>
      </c>
      <c r="V6" s="46">
        <v>1040000000</v>
      </c>
      <c r="W6" s="33">
        <v>1040000000</v>
      </c>
      <c r="Z6" s="43" t="s">
        <v>100</v>
      </c>
      <c r="AA6" s="44">
        <f>AVERAGE(W:W)</f>
        <v>1332500000</v>
      </c>
      <c r="AD6" s="36" t="s">
        <v>70</v>
      </c>
      <c r="AE6" s="33">
        <v>311</v>
      </c>
      <c r="AG6" s="38" t="s">
        <v>14</v>
      </c>
      <c r="AH6" s="50">
        <f>VLOOKUP(AG6,AD:AE,2,FALSE)</f>
        <v>926</v>
      </c>
      <c r="AI6" s="51">
        <f>AH6/GETPIVOTDATA("Fees Status",$AD$4)</f>
        <v>0.74858528698464022</v>
      </c>
      <c r="AM6" s="36" t="s">
        <v>57</v>
      </c>
      <c r="AN6" s="33">
        <v>162</v>
      </c>
      <c r="AU6" s="36" t="s">
        <v>33</v>
      </c>
      <c r="AV6" s="33">
        <v>185</v>
      </c>
      <c r="AZ6" s="32" t="s">
        <v>94</v>
      </c>
      <c r="BA6" s="32" t="s">
        <v>93</v>
      </c>
      <c r="BE6" s="32" t="s">
        <v>94</v>
      </c>
      <c r="BF6" s="32" t="s">
        <v>93</v>
      </c>
      <c r="BI6" s="32" t="s">
        <v>94</v>
      </c>
      <c r="BJ6" s="32" t="s">
        <v>105</v>
      </c>
      <c r="BN6" s="32" t="s">
        <v>94</v>
      </c>
      <c r="BO6" s="32" t="s">
        <v>93</v>
      </c>
      <c r="BW6" s="35" t="s">
        <v>94</v>
      </c>
      <c r="BX6" s="32" t="s">
        <v>114</v>
      </c>
      <c r="BZ6" s="60" t="s">
        <v>115</v>
      </c>
      <c r="CA6" s="61" t="s">
        <v>116</v>
      </c>
      <c r="CB6" s="61" t="s">
        <v>99</v>
      </c>
      <c r="CC6" s="61" t="s">
        <v>101</v>
      </c>
      <c r="CE6" s="42" t="s">
        <v>112</v>
      </c>
      <c r="CF6" s="63">
        <f>AVERAGE(BX:BX)</f>
        <v>2.9635914626953198E-3</v>
      </c>
      <c r="CJ6" s="35" t="s">
        <v>94</v>
      </c>
      <c r="CK6" t="s">
        <v>93</v>
      </c>
      <c r="CL6" t="s">
        <v>98</v>
      </c>
      <c r="CN6" s="35" t="s">
        <v>94</v>
      </c>
      <c r="CO6" s="32" t="s">
        <v>93</v>
      </c>
      <c r="CV6" s="32" t="s">
        <v>94</v>
      </c>
      <c r="CW6" s="32" t="s">
        <v>93</v>
      </c>
      <c r="CY6" s="32" t="s">
        <v>94</v>
      </c>
      <c r="CZ6" s="32" t="s">
        <v>93</v>
      </c>
      <c r="DG6" s="35" t="s">
        <v>94</v>
      </c>
      <c r="DH6" s="32" t="s">
        <v>93</v>
      </c>
      <c r="DW6" s="73" t="s">
        <v>94</v>
      </c>
      <c r="DX6" s="73" t="s">
        <v>123</v>
      </c>
      <c r="DY6" s="73" t="s">
        <v>125</v>
      </c>
      <c r="EE6" s="73" t="s">
        <v>93</v>
      </c>
      <c r="EF6" s="73" t="s">
        <v>127</v>
      </c>
      <c r="EG6" s="73"/>
      <c r="EH6" s="73"/>
      <c r="EI6" s="73"/>
      <c r="EJ6" s="73"/>
      <c r="EL6" s="73" t="s">
        <v>94</v>
      </c>
      <c r="EN6" s="70" t="s">
        <v>128</v>
      </c>
      <c r="ER6" s="32" t="s">
        <v>94</v>
      </c>
      <c r="ES6" s="73" t="s">
        <v>93</v>
      </c>
      <c r="EW6" s="73" t="s">
        <v>93</v>
      </c>
      <c r="EX6" s="32" t="s">
        <v>127</v>
      </c>
      <c r="EY6" s="73"/>
      <c r="EZ6" s="73"/>
      <c r="FA6" s="73"/>
    </row>
    <row r="7" spans="2:157" ht="31.5" x14ac:dyDescent="0.25">
      <c r="M7" s="36" t="s">
        <v>67</v>
      </c>
      <c r="N7" s="33">
        <v>1534000000</v>
      </c>
      <c r="P7" s="43" t="str">
        <f t="shared" si="0"/>
        <v>Hany</v>
      </c>
      <c r="Q7" s="44">
        <f t="shared" si="0"/>
        <v>1534000000</v>
      </c>
      <c r="U7" s="36" t="s">
        <v>58</v>
      </c>
      <c r="V7" s="46">
        <v>116000000</v>
      </c>
      <c r="W7" s="33">
        <v>116000000</v>
      </c>
      <c r="Z7" s="45" t="s">
        <v>101</v>
      </c>
      <c r="AA7" s="40">
        <f>MIN(W:W)</f>
        <v>116000000</v>
      </c>
      <c r="AD7" s="36" t="s">
        <v>103</v>
      </c>
      <c r="AE7" s="33">
        <v>1237</v>
      </c>
      <c r="AM7" s="36" t="s">
        <v>58</v>
      </c>
      <c r="AN7" s="33">
        <v>12</v>
      </c>
      <c r="AU7" s="36" t="s">
        <v>40</v>
      </c>
      <c r="AV7" s="33">
        <v>97</v>
      </c>
      <c r="AZ7" s="36" t="s">
        <v>46</v>
      </c>
      <c r="BA7" s="46">
        <v>3895000000</v>
      </c>
      <c r="BE7" s="36" t="s">
        <v>39</v>
      </c>
      <c r="BF7" s="46">
        <v>2320000000</v>
      </c>
      <c r="BI7" s="36" t="s">
        <v>39</v>
      </c>
      <c r="BJ7" s="33">
        <v>374</v>
      </c>
      <c r="BN7" s="36" t="s">
        <v>19</v>
      </c>
      <c r="BO7" s="46">
        <v>3337000000</v>
      </c>
      <c r="BQ7" s="42" t="str">
        <f>IFERROR(BN7,"-")</f>
        <v>KJI. L4</v>
      </c>
      <c r="BR7" s="39">
        <f>IFERROR(BO7,"-")</f>
        <v>3337000000</v>
      </c>
      <c r="BW7" s="36" t="s">
        <v>55</v>
      </c>
      <c r="BX7" s="56">
        <v>3.0161179698216726E-3</v>
      </c>
      <c r="BZ7" s="57">
        <f>IFERROR(MONTH(DATEVALUE(BW7&amp;"1")),0)</f>
        <v>1</v>
      </c>
      <c r="CA7" s="62">
        <f>IFERROR(BX7,0)</f>
        <v>3.0161179698216726E-3</v>
      </c>
      <c r="CB7" s="62" t="str">
        <f>IF(CA7=MAX(CA:CA),CA7,"")</f>
        <v/>
      </c>
      <c r="CC7" s="62" t="str">
        <f>IF(CA7=MIN(CA:CA),CA7,"")</f>
        <v/>
      </c>
      <c r="CE7" s="43" t="s">
        <v>99</v>
      </c>
      <c r="CF7" s="58">
        <f>MAX(BX:BX)</f>
        <v>3.4975405092592571E-3</v>
      </c>
      <c r="CJ7" s="36" t="s">
        <v>77</v>
      </c>
      <c r="CK7" s="46">
        <v>2579000000</v>
      </c>
      <c r="CL7" s="33">
        <v>2579000000</v>
      </c>
      <c r="CN7" s="36" t="s">
        <v>76</v>
      </c>
      <c r="CO7" s="46">
        <v>5372000000</v>
      </c>
      <c r="CQ7" s="64" t="str">
        <f>IFERROR(CN7,"-")</f>
        <v>Mohammed</v>
      </c>
      <c r="CR7" s="65">
        <f>IFERROR(CO7,"-")</f>
        <v>5372000000</v>
      </c>
      <c r="CV7" s="36" t="s">
        <v>34</v>
      </c>
      <c r="CW7" s="46">
        <v>379000000</v>
      </c>
      <c r="CY7" s="36" t="s">
        <v>52</v>
      </c>
      <c r="CZ7" s="46">
        <v>1727000000</v>
      </c>
      <c r="DB7" s="64" t="str">
        <f>IFERROR(CY7,"-")</f>
        <v>Mohmed</v>
      </c>
      <c r="DC7" s="65">
        <f>IFERROR(CZ7,"-")</f>
        <v>1727000000</v>
      </c>
      <c r="DG7" s="36" t="s">
        <v>28</v>
      </c>
      <c r="DH7" s="46">
        <v>2749000000</v>
      </c>
      <c r="DK7" s="42"/>
      <c r="DL7" s="66" t="str">
        <f>IFERROR(DG12,"")</f>
        <v>Youtube Channel</v>
      </c>
      <c r="DM7" s="66" t="str">
        <f>IFERROR(DG9,"")</f>
        <v>Google Ad</v>
      </c>
      <c r="DN7" s="66" t="str">
        <f>IFERROR(DG11,"")</f>
        <v>WhatsApp</v>
      </c>
      <c r="DO7" s="66" t="str">
        <f>IFERROR(DG7,"")</f>
        <v>Company Website</v>
      </c>
      <c r="DP7" s="66" t="str">
        <f>IFERROR(DG8,"")</f>
        <v>Facebook Page</v>
      </c>
      <c r="DQ7" s="67" t="str">
        <f>IFERROR(DG10,"")</f>
        <v>Television Ad</v>
      </c>
      <c r="DS7" s="70" t="s">
        <v>122</v>
      </c>
      <c r="DW7" s="36" t="s">
        <v>55</v>
      </c>
      <c r="DX7" s="33">
        <v>68</v>
      </c>
      <c r="DY7" s="33">
        <v>68</v>
      </c>
      <c r="DZ7" s="64" t="s">
        <v>112</v>
      </c>
      <c r="EA7" s="72">
        <f>IFERROR(AVERAGE(DX:DX),"-")</f>
        <v>103.08333333333333</v>
      </c>
      <c r="EE7" s="73" t="s">
        <v>94</v>
      </c>
      <c r="EF7" s="73" t="s">
        <v>23</v>
      </c>
      <c r="EG7" s="73" t="s">
        <v>42</v>
      </c>
      <c r="EH7" s="73" t="s">
        <v>45</v>
      </c>
      <c r="EI7" s="73" t="s">
        <v>17</v>
      </c>
      <c r="EJ7" s="73" t="s">
        <v>68</v>
      </c>
      <c r="EL7" s="75" t="s">
        <v>23</v>
      </c>
      <c r="EN7" s="74">
        <f>IFERROR(COUNTA(EL7:EL19),"-")</f>
        <v>5</v>
      </c>
      <c r="ER7" s="36" t="s">
        <v>77</v>
      </c>
      <c r="ES7" s="46">
        <v>2579000000</v>
      </c>
      <c r="EW7" s="32" t="s">
        <v>94</v>
      </c>
      <c r="EX7" t="s">
        <v>46</v>
      </c>
      <c r="EY7" t="s">
        <v>61</v>
      </c>
      <c r="EZ7" t="s">
        <v>74</v>
      </c>
      <c r="FA7" t="s">
        <v>18</v>
      </c>
    </row>
    <row r="8" spans="2:157" x14ac:dyDescent="0.25">
      <c r="M8" s="36" t="s">
        <v>53</v>
      </c>
      <c r="N8" s="33">
        <v>1360000000</v>
      </c>
      <c r="P8" s="43" t="str">
        <f t="shared" si="0"/>
        <v>Dary</v>
      </c>
      <c r="Q8" s="44">
        <f t="shared" si="0"/>
        <v>1360000000</v>
      </c>
      <c r="U8" s="36" t="s">
        <v>15</v>
      </c>
      <c r="V8" s="46">
        <v>538000000</v>
      </c>
      <c r="W8" s="33">
        <v>538000000</v>
      </c>
      <c r="AM8" s="36" t="s">
        <v>15</v>
      </c>
      <c r="AN8" s="33">
        <v>102</v>
      </c>
      <c r="AU8" s="36" t="s">
        <v>20</v>
      </c>
      <c r="AV8" s="33">
        <v>100</v>
      </c>
      <c r="AZ8" s="36" t="s">
        <v>61</v>
      </c>
      <c r="BA8" s="46">
        <v>1257000000</v>
      </c>
      <c r="BE8" s="36" t="s">
        <v>35</v>
      </c>
      <c r="BF8" s="46">
        <v>1159000000</v>
      </c>
      <c r="BI8" s="36" t="s">
        <v>35</v>
      </c>
      <c r="BJ8" s="33">
        <v>189</v>
      </c>
      <c r="BN8" s="36" t="s">
        <v>29</v>
      </c>
      <c r="BO8" s="46">
        <v>2892000000</v>
      </c>
      <c r="BQ8" s="43" t="str">
        <f t="shared" ref="BQ8:BQ11" si="1">IFERROR(BN8,"-")</f>
        <v>Fndn. L5</v>
      </c>
      <c r="BR8" s="44">
        <f t="shared" ref="BR8:BR11" si="2">IFERROR(BO8,"-")</f>
        <v>2892000000</v>
      </c>
      <c r="BW8" s="36" t="s">
        <v>57</v>
      </c>
      <c r="BX8" s="56">
        <v>2.8763440860215049E-3</v>
      </c>
      <c r="BZ8" s="57">
        <f t="shared" ref="BZ8:BZ18" si="3">IFERROR(MONTH(DATEVALUE(BW8&amp;"1")),0)</f>
        <v>2</v>
      </c>
      <c r="CA8" s="62">
        <f t="shared" ref="CA8:CA18" si="4">IFERROR(BX8,0)</f>
        <v>2.8763440860215049E-3</v>
      </c>
      <c r="CB8" s="62" t="str">
        <f t="shared" ref="CB8:CB18" si="5">IF(CA8=MAX(CA:CA),CA8,"")</f>
        <v/>
      </c>
      <c r="CC8" s="62" t="str">
        <f t="shared" ref="CC8:CC18" si="6">IF(CA8=MIN(CA:CA),CA8,"")</f>
        <v/>
      </c>
      <c r="CE8" s="45" t="s">
        <v>101</v>
      </c>
      <c r="CF8" s="59">
        <f>MIN(BX:BX)</f>
        <v>1.3888888888888889E-3</v>
      </c>
      <c r="CJ8" s="36" t="s">
        <v>66</v>
      </c>
      <c r="CK8" s="46">
        <v>2751000000</v>
      </c>
      <c r="CL8" s="33">
        <v>2751000000</v>
      </c>
      <c r="CN8" s="36" t="s">
        <v>78</v>
      </c>
      <c r="CO8" s="46">
        <v>5288000000</v>
      </c>
      <c r="CV8" s="36" t="s">
        <v>66</v>
      </c>
      <c r="CW8" s="46">
        <v>650000000</v>
      </c>
      <c r="CY8" s="36" t="s">
        <v>31</v>
      </c>
      <c r="CZ8" s="46">
        <v>1638000000</v>
      </c>
      <c r="DG8" s="36" t="s">
        <v>32</v>
      </c>
      <c r="DH8" s="46">
        <v>3546000000</v>
      </c>
      <c r="DK8" s="43" t="s">
        <v>120</v>
      </c>
      <c r="DL8" s="46">
        <f>IFERROR(VLOOKUP(DL7,$DG:$DH,2,FALSE),0)</f>
        <v>806000000</v>
      </c>
      <c r="DM8" s="46">
        <f t="shared" ref="DM8:DQ8" si="7">IFERROR(VLOOKUP(DM7,$DG:$DH,2,FALSE),0)</f>
        <v>1823000000</v>
      </c>
      <c r="DN8" s="46">
        <f t="shared" si="7"/>
        <v>2494000000</v>
      </c>
      <c r="DO8" s="46">
        <f t="shared" si="7"/>
        <v>2749000000</v>
      </c>
      <c r="DP8" s="46">
        <f t="shared" si="7"/>
        <v>3546000000</v>
      </c>
      <c r="DQ8" s="46">
        <f t="shared" si="7"/>
        <v>4572000000</v>
      </c>
      <c r="DS8" s="71">
        <f>SUM(DL8:DQ8)</f>
        <v>15990000000</v>
      </c>
      <c r="DW8" s="36" t="s">
        <v>57</v>
      </c>
      <c r="DX8" s="33">
        <v>66</v>
      </c>
      <c r="DY8" s="33">
        <v>66</v>
      </c>
      <c r="EE8" s="36" t="s">
        <v>55</v>
      </c>
      <c r="EF8" s="46">
        <v>262000000</v>
      </c>
      <c r="EG8" s="46">
        <v>472000000</v>
      </c>
      <c r="EH8" s="46">
        <v>0</v>
      </c>
      <c r="EI8" s="46">
        <v>190000000</v>
      </c>
      <c r="EJ8" s="46">
        <v>60000000</v>
      </c>
      <c r="EL8" s="75" t="s">
        <v>42</v>
      </c>
      <c r="ER8" s="55" t="s">
        <v>46</v>
      </c>
      <c r="ES8" s="46">
        <v>513000000</v>
      </c>
      <c r="EW8" s="36" t="s">
        <v>34</v>
      </c>
      <c r="EX8" s="46">
        <v>152000000</v>
      </c>
      <c r="EY8" s="46">
        <v>11000000</v>
      </c>
      <c r="EZ8" s="46"/>
      <c r="FA8" s="46">
        <v>216000000</v>
      </c>
    </row>
    <row r="9" spans="2:157" x14ac:dyDescent="0.25">
      <c r="M9" s="36" t="s">
        <v>26</v>
      </c>
      <c r="N9" s="33">
        <v>1288000000</v>
      </c>
      <c r="P9" s="45" t="str">
        <f t="shared" si="0"/>
        <v>Kisho</v>
      </c>
      <c r="Q9" s="40">
        <f t="shared" si="0"/>
        <v>1288000000</v>
      </c>
      <c r="U9" s="36" t="s">
        <v>59</v>
      </c>
      <c r="V9" s="46">
        <v>1158000000</v>
      </c>
      <c r="W9" s="33">
        <v>1158000000</v>
      </c>
      <c r="AM9" s="36" t="s">
        <v>59</v>
      </c>
      <c r="AN9" s="33">
        <v>174</v>
      </c>
      <c r="AU9" s="36" t="s">
        <v>43</v>
      </c>
      <c r="AV9" s="33">
        <v>178</v>
      </c>
      <c r="AZ9" s="36" t="s">
        <v>74</v>
      </c>
      <c r="BA9" s="46">
        <v>247000000</v>
      </c>
      <c r="BE9" s="36" t="s">
        <v>29</v>
      </c>
      <c r="BF9" s="46">
        <v>2892000000</v>
      </c>
      <c r="BI9" s="36" t="s">
        <v>29</v>
      </c>
      <c r="BJ9" s="33">
        <v>472</v>
      </c>
      <c r="BN9" s="36" t="s">
        <v>56</v>
      </c>
      <c r="BO9" s="46">
        <v>2324000000</v>
      </c>
      <c r="BQ9" s="43" t="str">
        <f t="shared" si="1"/>
        <v>Pre. L3</v>
      </c>
      <c r="BR9" s="44">
        <f t="shared" si="2"/>
        <v>2324000000</v>
      </c>
      <c r="BW9" s="36" t="s">
        <v>58</v>
      </c>
      <c r="BX9" s="56">
        <v>1.3888888888888889E-3</v>
      </c>
      <c r="BZ9" s="57">
        <f t="shared" si="3"/>
        <v>3</v>
      </c>
      <c r="CA9" s="62">
        <f t="shared" si="4"/>
        <v>1.3888888888888889E-3</v>
      </c>
      <c r="CB9" s="62" t="str">
        <f t="shared" si="5"/>
        <v/>
      </c>
      <c r="CC9" s="62">
        <f t="shared" si="6"/>
        <v>1.3888888888888889E-3</v>
      </c>
      <c r="CJ9" s="36" t="s">
        <v>76</v>
      </c>
      <c r="CK9" s="46">
        <v>5372000000</v>
      </c>
      <c r="CL9" s="33">
        <v>5372000000</v>
      </c>
      <c r="CN9" s="36" t="s">
        <v>66</v>
      </c>
      <c r="CO9" s="46">
        <v>2751000000</v>
      </c>
      <c r="CV9" s="36" t="s">
        <v>53</v>
      </c>
      <c r="CW9" s="46">
        <v>1360000000</v>
      </c>
      <c r="CY9" s="36" t="s">
        <v>67</v>
      </c>
      <c r="CZ9" s="46">
        <v>1534000000</v>
      </c>
      <c r="DG9" s="36" t="s">
        <v>49</v>
      </c>
      <c r="DH9" s="46">
        <v>1823000000</v>
      </c>
      <c r="DK9" s="45" t="s">
        <v>121</v>
      </c>
      <c r="DL9" s="68">
        <f>MAX($DH:$DH)-DL8</f>
        <v>3766000000</v>
      </c>
      <c r="DM9" s="68">
        <f t="shared" ref="DM9:DP9" si="8">MAX($DH:$DH)-DM8</f>
        <v>2749000000</v>
      </c>
      <c r="DN9" s="68">
        <f>MAX($DH:$DH)-DN8</f>
        <v>2078000000</v>
      </c>
      <c r="DO9" s="68">
        <f t="shared" si="8"/>
        <v>1823000000</v>
      </c>
      <c r="DP9" s="68">
        <f t="shared" si="8"/>
        <v>1026000000</v>
      </c>
      <c r="DQ9" s="69">
        <f>MAX($DH:$DH)-DQ8+1000000000</f>
        <v>1000000000</v>
      </c>
      <c r="DW9" s="36" t="s">
        <v>58</v>
      </c>
      <c r="DX9" s="33">
        <v>30</v>
      </c>
      <c r="DY9" s="33">
        <v>30</v>
      </c>
      <c r="EE9" s="36" t="s">
        <v>57</v>
      </c>
      <c r="EF9" s="46">
        <v>306000000</v>
      </c>
      <c r="EG9" s="46">
        <v>408000000</v>
      </c>
      <c r="EH9" s="46">
        <v>48000000</v>
      </c>
      <c r="EI9" s="46">
        <v>248000000</v>
      </c>
      <c r="EJ9" s="46">
        <v>30000000</v>
      </c>
      <c r="EL9" s="75" t="s">
        <v>45</v>
      </c>
      <c r="ER9" s="55" t="s">
        <v>61</v>
      </c>
      <c r="ES9" s="46">
        <v>146000000</v>
      </c>
      <c r="EW9" s="36" t="s">
        <v>66</v>
      </c>
      <c r="EX9" s="46">
        <v>114000000</v>
      </c>
      <c r="EY9" s="46">
        <v>100000000</v>
      </c>
      <c r="EZ9" s="46"/>
      <c r="FA9" s="46">
        <v>436000000</v>
      </c>
    </row>
    <row r="10" spans="2:157" x14ac:dyDescent="0.25">
      <c r="M10" s="36" t="s">
        <v>54</v>
      </c>
      <c r="N10" s="33">
        <v>1243000000</v>
      </c>
      <c r="U10" s="36" t="s">
        <v>60</v>
      </c>
      <c r="V10" s="46">
        <v>512000000</v>
      </c>
      <c r="W10" s="33">
        <v>512000000</v>
      </c>
      <c r="AM10" s="36" t="s">
        <v>60</v>
      </c>
      <c r="AN10" s="33">
        <v>96</v>
      </c>
      <c r="AU10" s="36" t="s">
        <v>25</v>
      </c>
      <c r="AV10" s="33">
        <v>104</v>
      </c>
      <c r="AZ10" s="36" t="s">
        <v>18</v>
      </c>
      <c r="BA10" s="46">
        <v>10591000000</v>
      </c>
      <c r="BE10" s="36" t="s">
        <v>50</v>
      </c>
      <c r="BF10" s="46">
        <v>574000000</v>
      </c>
      <c r="BI10" s="36" t="s">
        <v>50</v>
      </c>
      <c r="BJ10" s="33">
        <v>90</v>
      </c>
      <c r="BN10" s="36" t="s">
        <v>39</v>
      </c>
      <c r="BO10" s="46">
        <v>2320000000</v>
      </c>
      <c r="BQ10" s="43" t="str">
        <f t="shared" si="1"/>
        <v>Fndn. L1</v>
      </c>
      <c r="BR10" s="44">
        <f t="shared" si="2"/>
        <v>2320000000</v>
      </c>
      <c r="BW10" s="36" t="s">
        <v>15</v>
      </c>
      <c r="BX10" s="56">
        <v>3.4975405092592571E-3</v>
      </c>
      <c r="BZ10" s="57">
        <f t="shared" si="3"/>
        <v>4</v>
      </c>
      <c r="CA10" s="62">
        <f t="shared" si="4"/>
        <v>3.4975405092592571E-3</v>
      </c>
      <c r="CB10" s="62">
        <f t="shared" si="5"/>
        <v>3.4975405092592571E-3</v>
      </c>
      <c r="CC10" s="62" t="str">
        <f t="shared" si="6"/>
        <v/>
      </c>
      <c r="CJ10" s="36" t="s">
        <v>78</v>
      </c>
      <c r="CK10" s="46">
        <v>5288000000</v>
      </c>
      <c r="CL10" s="33">
        <v>5288000000</v>
      </c>
      <c r="CN10" s="36" t="s">
        <v>77</v>
      </c>
      <c r="CO10" s="46">
        <v>2579000000</v>
      </c>
      <c r="CV10" s="36" t="s">
        <v>62</v>
      </c>
      <c r="CW10" s="46">
        <v>832000000</v>
      </c>
      <c r="CY10" s="36" t="s">
        <v>53</v>
      </c>
      <c r="CZ10" s="46">
        <v>1360000000</v>
      </c>
      <c r="DG10" s="36" t="s">
        <v>16</v>
      </c>
      <c r="DH10" s="46">
        <v>4572000000</v>
      </c>
      <c r="DM10" s="46"/>
      <c r="DW10" s="36" t="s">
        <v>15</v>
      </c>
      <c r="DX10" s="33">
        <v>38</v>
      </c>
      <c r="DY10" s="33">
        <v>38</v>
      </c>
      <c r="EE10" s="36" t="s">
        <v>58</v>
      </c>
      <c r="EF10" s="46">
        <v>0</v>
      </c>
      <c r="EG10" s="46">
        <v>116000000</v>
      </c>
      <c r="EH10" s="46"/>
      <c r="EI10" s="46">
        <v>0</v>
      </c>
      <c r="EJ10" s="46">
        <v>0</v>
      </c>
      <c r="EL10" s="75" t="s">
        <v>17</v>
      </c>
      <c r="ER10" s="55" t="s">
        <v>18</v>
      </c>
      <c r="ES10" s="46">
        <v>1920000000</v>
      </c>
      <c r="EW10" s="36" t="s">
        <v>53</v>
      </c>
      <c r="EX10" s="46">
        <v>475000000</v>
      </c>
      <c r="EY10" s="46">
        <v>82000000</v>
      </c>
      <c r="EZ10" s="46"/>
      <c r="FA10" s="46">
        <v>803000000</v>
      </c>
    </row>
    <row r="11" spans="2:157" x14ac:dyDescent="0.25">
      <c r="M11" s="36" t="s">
        <v>36</v>
      </c>
      <c r="N11" s="33">
        <v>1177000000</v>
      </c>
      <c r="U11" s="36" t="s">
        <v>72</v>
      </c>
      <c r="V11" s="46">
        <v>442000000</v>
      </c>
      <c r="W11" s="33">
        <v>442000000</v>
      </c>
      <c r="AM11" s="36" t="s">
        <v>72</v>
      </c>
      <c r="AN11" s="33">
        <v>60</v>
      </c>
      <c r="AU11" s="36" t="s">
        <v>48</v>
      </c>
      <c r="AV11" s="33">
        <v>178</v>
      </c>
      <c r="AZ11" s="36" t="s">
        <v>103</v>
      </c>
      <c r="BA11" s="46">
        <v>15990000000</v>
      </c>
      <c r="BE11" s="36" t="s">
        <v>19</v>
      </c>
      <c r="BF11" s="46">
        <v>3337000000</v>
      </c>
      <c r="BI11" s="36" t="s">
        <v>19</v>
      </c>
      <c r="BJ11" s="33">
        <v>562</v>
      </c>
      <c r="BN11" s="36" t="s">
        <v>47</v>
      </c>
      <c r="BO11" s="46">
        <v>1309000000</v>
      </c>
      <c r="BQ11" s="45" t="str">
        <f t="shared" si="1"/>
        <v>Pre. L2</v>
      </c>
      <c r="BR11" s="40">
        <f t="shared" si="2"/>
        <v>1309000000</v>
      </c>
      <c r="BW11" s="36" t="s">
        <v>59</v>
      </c>
      <c r="BX11" s="56">
        <v>3.0488351254480289E-3</v>
      </c>
      <c r="BZ11" s="57">
        <f t="shared" si="3"/>
        <v>5</v>
      </c>
      <c r="CA11" s="62">
        <f t="shared" si="4"/>
        <v>3.0488351254480289E-3</v>
      </c>
      <c r="CB11" s="62" t="str">
        <f t="shared" si="5"/>
        <v/>
      </c>
      <c r="CC11" s="62" t="str">
        <f t="shared" si="6"/>
        <v/>
      </c>
      <c r="CV11" s="36" t="s">
        <v>75</v>
      </c>
      <c r="CW11" s="46">
        <v>332000000</v>
      </c>
      <c r="CY11" s="36" t="s">
        <v>26</v>
      </c>
      <c r="CZ11" s="46">
        <v>1288000000</v>
      </c>
      <c r="DG11" s="36" t="s">
        <v>38</v>
      </c>
      <c r="DH11" s="46">
        <v>2494000000</v>
      </c>
      <c r="DM11" s="46"/>
      <c r="DW11" s="36" t="s">
        <v>59</v>
      </c>
      <c r="DX11" s="33">
        <v>86</v>
      </c>
      <c r="DY11" s="33">
        <v>86</v>
      </c>
      <c r="EE11" s="36" t="s">
        <v>15</v>
      </c>
      <c r="EF11" s="46">
        <v>144000000</v>
      </c>
      <c r="EG11" s="46">
        <v>264000000</v>
      </c>
      <c r="EH11" s="46">
        <v>24000000</v>
      </c>
      <c r="EI11" s="46">
        <v>82000000</v>
      </c>
      <c r="EJ11" s="46">
        <v>24000000</v>
      </c>
      <c r="EL11" s="75" t="s">
        <v>68</v>
      </c>
      <c r="ER11" s="36" t="s">
        <v>66</v>
      </c>
      <c r="ES11" s="46">
        <v>2751000000</v>
      </c>
      <c r="EW11" s="36" t="s">
        <v>62</v>
      </c>
      <c r="EX11" s="46">
        <v>247000000</v>
      </c>
      <c r="EY11" s="46">
        <v>60000000</v>
      </c>
      <c r="EZ11" s="46"/>
      <c r="FA11" s="46">
        <v>525000000</v>
      </c>
    </row>
    <row r="12" spans="2:157" x14ac:dyDescent="0.25">
      <c r="M12" s="36" t="s">
        <v>41</v>
      </c>
      <c r="N12" s="33">
        <v>1066000000</v>
      </c>
      <c r="U12" s="36" t="s">
        <v>22</v>
      </c>
      <c r="V12" s="46">
        <v>1152000000</v>
      </c>
      <c r="W12" s="33">
        <v>1152000000</v>
      </c>
      <c r="AM12" s="36" t="s">
        <v>22</v>
      </c>
      <c r="AN12" s="33">
        <v>189</v>
      </c>
      <c r="AU12" s="36" t="s">
        <v>51</v>
      </c>
      <c r="AV12" s="33">
        <v>176</v>
      </c>
      <c r="BE12" s="36" t="s">
        <v>47</v>
      </c>
      <c r="BF12" s="46">
        <v>1309000000</v>
      </c>
      <c r="BI12" s="36" t="s">
        <v>47</v>
      </c>
      <c r="BJ12" s="33">
        <v>211</v>
      </c>
      <c r="BN12" s="36" t="s">
        <v>35</v>
      </c>
      <c r="BO12" s="46">
        <v>1159000000</v>
      </c>
      <c r="BW12" s="36" t="s">
        <v>60</v>
      </c>
      <c r="BX12" s="56">
        <v>2.9208002645502639E-3</v>
      </c>
      <c r="BZ12" s="57">
        <f t="shared" si="3"/>
        <v>6</v>
      </c>
      <c r="CA12" s="62">
        <f t="shared" si="4"/>
        <v>2.9208002645502639E-3</v>
      </c>
      <c r="CB12" s="62" t="str">
        <f t="shared" si="5"/>
        <v/>
      </c>
      <c r="CC12" s="62" t="str">
        <f t="shared" si="6"/>
        <v/>
      </c>
      <c r="CV12" s="36" t="s">
        <v>67</v>
      </c>
      <c r="CW12" s="46">
        <v>1534000000</v>
      </c>
      <c r="CY12" s="36" t="s">
        <v>54</v>
      </c>
      <c r="CZ12" s="46">
        <v>1243000000</v>
      </c>
      <c r="DG12" s="36" t="s">
        <v>73</v>
      </c>
      <c r="DH12" s="46">
        <v>806000000</v>
      </c>
      <c r="DM12" s="46"/>
      <c r="DW12" s="36" t="s">
        <v>60</v>
      </c>
      <c r="DX12" s="33">
        <v>42</v>
      </c>
      <c r="DY12" s="33">
        <v>42</v>
      </c>
      <c r="EE12" s="36" t="s">
        <v>59</v>
      </c>
      <c r="EF12" s="46">
        <v>294000000</v>
      </c>
      <c r="EG12" s="46">
        <v>546000000</v>
      </c>
      <c r="EH12" s="46">
        <v>68000000</v>
      </c>
      <c r="EI12" s="46">
        <v>226000000</v>
      </c>
      <c r="EJ12" s="46">
        <v>24000000</v>
      </c>
      <c r="ER12" s="55" t="s">
        <v>46</v>
      </c>
      <c r="ES12" s="46">
        <v>703000000</v>
      </c>
      <c r="EW12" s="36" t="s">
        <v>75</v>
      </c>
      <c r="EX12" s="46">
        <v>38000000</v>
      </c>
      <c r="EY12" s="46">
        <v>11000000</v>
      </c>
      <c r="EZ12" s="46">
        <v>38000000</v>
      </c>
      <c r="FA12" s="46">
        <v>245000000</v>
      </c>
    </row>
    <row r="13" spans="2:157" x14ac:dyDescent="0.25">
      <c r="M13" s="36" t="s">
        <v>63</v>
      </c>
      <c r="N13" s="33">
        <v>1029000000</v>
      </c>
      <c r="U13" s="36" t="s">
        <v>27</v>
      </c>
      <c r="V13" s="46">
        <v>2178000000</v>
      </c>
      <c r="W13" s="33">
        <v>2178000000</v>
      </c>
      <c r="AM13" s="36" t="s">
        <v>27</v>
      </c>
      <c r="AN13" s="33">
        <v>387</v>
      </c>
      <c r="AU13" s="36" t="s">
        <v>103</v>
      </c>
      <c r="AV13" s="33">
        <v>1237</v>
      </c>
      <c r="BE13" s="36" t="s">
        <v>56</v>
      </c>
      <c r="BF13" s="46">
        <v>2324000000</v>
      </c>
      <c r="BI13" s="36" t="s">
        <v>56</v>
      </c>
      <c r="BJ13" s="33">
        <v>376</v>
      </c>
      <c r="BN13" s="36" t="s">
        <v>24</v>
      </c>
      <c r="BO13" s="46">
        <v>1043000000</v>
      </c>
      <c r="BW13" s="36" t="s">
        <v>72</v>
      </c>
      <c r="BX13" s="56">
        <v>2.9407051282051289E-3</v>
      </c>
      <c r="BZ13" s="57">
        <f t="shared" si="3"/>
        <v>7</v>
      </c>
      <c r="CA13" s="62">
        <f t="shared" si="4"/>
        <v>2.9407051282051289E-3</v>
      </c>
      <c r="CB13" s="62" t="str">
        <f t="shared" si="5"/>
        <v/>
      </c>
      <c r="CC13" s="62" t="str">
        <f t="shared" si="6"/>
        <v/>
      </c>
      <c r="CV13" s="36" t="s">
        <v>65</v>
      </c>
      <c r="CW13" s="46">
        <v>995000000</v>
      </c>
      <c r="CY13" s="36" t="s">
        <v>36</v>
      </c>
      <c r="CZ13" s="46">
        <v>1177000000</v>
      </c>
      <c r="DW13" s="36" t="s">
        <v>72</v>
      </c>
      <c r="DX13" s="33">
        <v>38</v>
      </c>
      <c r="DY13" s="33">
        <v>38</v>
      </c>
      <c r="EE13" s="36" t="s">
        <v>60</v>
      </c>
      <c r="EF13" s="46">
        <v>212000000</v>
      </c>
      <c r="EG13" s="46">
        <v>146000000</v>
      </c>
      <c r="EH13" s="46">
        <v>24000000</v>
      </c>
      <c r="EI13" s="46">
        <v>130000000</v>
      </c>
      <c r="EJ13" s="46">
        <v>0</v>
      </c>
      <c r="ER13" s="55" t="s">
        <v>61</v>
      </c>
      <c r="ES13" s="46">
        <v>284000000</v>
      </c>
      <c r="EW13" s="36" t="s">
        <v>67</v>
      </c>
      <c r="EX13" s="46">
        <v>589000000</v>
      </c>
      <c r="EY13" s="46">
        <v>162000000</v>
      </c>
      <c r="EZ13" s="46">
        <v>76000000</v>
      </c>
      <c r="FA13" s="46">
        <v>707000000</v>
      </c>
    </row>
    <row r="14" spans="2:157" x14ac:dyDescent="0.25">
      <c r="M14" s="36" t="s">
        <v>65</v>
      </c>
      <c r="N14" s="33">
        <v>995000000</v>
      </c>
      <c r="U14" s="36" t="s">
        <v>37</v>
      </c>
      <c r="V14" s="46">
        <v>3809000000</v>
      </c>
      <c r="W14" s="33">
        <v>3809000000</v>
      </c>
      <c r="AM14" s="36" t="s">
        <v>37</v>
      </c>
      <c r="AN14" s="33">
        <v>617</v>
      </c>
      <c r="BE14" s="36" t="s">
        <v>64</v>
      </c>
      <c r="BF14" s="46">
        <v>1032000000</v>
      </c>
      <c r="BI14" s="36" t="s">
        <v>64</v>
      </c>
      <c r="BJ14" s="33">
        <v>185</v>
      </c>
      <c r="BN14" s="36" t="s">
        <v>64</v>
      </c>
      <c r="BO14" s="46">
        <v>1032000000</v>
      </c>
      <c r="BW14" s="36" t="s">
        <v>22</v>
      </c>
      <c r="BX14" s="56">
        <v>3.0726650563607082E-3</v>
      </c>
      <c r="BZ14" s="57">
        <f t="shared" si="3"/>
        <v>8</v>
      </c>
      <c r="CA14" s="62">
        <f t="shared" si="4"/>
        <v>3.0726650563607082E-3</v>
      </c>
      <c r="CB14" s="62" t="str">
        <f t="shared" si="5"/>
        <v/>
      </c>
      <c r="CC14" s="62" t="str">
        <f t="shared" si="6"/>
        <v/>
      </c>
      <c r="CV14" s="36" t="s">
        <v>63</v>
      </c>
      <c r="CW14" s="46">
        <v>1029000000</v>
      </c>
      <c r="CY14" s="36" t="s">
        <v>41</v>
      </c>
      <c r="CZ14" s="46">
        <v>1066000000</v>
      </c>
      <c r="DW14" s="36" t="s">
        <v>22</v>
      </c>
      <c r="DX14" s="33">
        <v>79</v>
      </c>
      <c r="DY14" s="33">
        <v>79</v>
      </c>
      <c r="EE14" s="36" t="s">
        <v>72</v>
      </c>
      <c r="EF14" s="46">
        <v>180000000</v>
      </c>
      <c r="EG14" s="46">
        <v>262000000</v>
      </c>
      <c r="EH14" s="46"/>
      <c r="EI14" s="46">
        <v>0</v>
      </c>
      <c r="EJ14" s="46"/>
      <c r="ER14" s="55" t="s">
        <v>74</v>
      </c>
      <c r="ES14" s="46">
        <v>95000000</v>
      </c>
      <c r="EW14" s="36" t="s">
        <v>65</v>
      </c>
      <c r="EX14" s="46">
        <v>171000000</v>
      </c>
      <c r="EY14" s="46">
        <v>20000000</v>
      </c>
      <c r="EZ14" s="46"/>
      <c r="FA14" s="46">
        <v>804000000</v>
      </c>
    </row>
    <row r="15" spans="2:157" x14ac:dyDescent="0.25">
      <c r="M15" s="36" t="s">
        <v>62</v>
      </c>
      <c r="N15" s="33">
        <v>832000000</v>
      </c>
      <c r="U15" s="36" t="s">
        <v>44</v>
      </c>
      <c r="V15" s="46">
        <v>2814000000</v>
      </c>
      <c r="W15" s="33">
        <v>2814000000</v>
      </c>
      <c r="AM15" s="36" t="s">
        <v>44</v>
      </c>
      <c r="AN15" s="33">
        <v>468</v>
      </c>
      <c r="BE15" s="36" t="s">
        <v>24</v>
      </c>
      <c r="BF15" s="46">
        <v>1043000000</v>
      </c>
      <c r="BI15" s="36" t="s">
        <v>24</v>
      </c>
      <c r="BJ15" s="33">
        <v>184</v>
      </c>
      <c r="BN15" s="36" t="s">
        <v>50</v>
      </c>
      <c r="BO15" s="46">
        <v>574000000</v>
      </c>
      <c r="BW15" s="36" t="s">
        <v>27</v>
      </c>
      <c r="BX15" s="56">
        <v>3.1521213377556654E-3</v>
      </c>
      <c r="BZ15" s="57">
        <f t="shared" si="3"/>
        <v>9</v>
      </c>
      <c r="CA15" s="62">
        <f t="shared" si="4"/>
        <v>3.1521213377556654E-3</v>
      </c>
      <c r="CB15" s="62" t="str">
        <f t="shared" si="5"/>
        <v/>
      </c>
      <c r="CC15" s="62" t="str">
        <f t="shared" si="6"/>
        <v/>
      </c>
      <c r="CV15" s="36" t="s">
        <v>21</v>
      </c>
      <c r="CW15" s="46">
        <v>329000000</v>
      </c>
      <c r="CY15" s="36" t="s">
        <v>63</v>
      </c>
      <c r="CZ15" s="46">
        <v>1029000000</v>
      </c>
      <c r="DW15" s="36" t="s">
        <v>27</v>
      </c>
      <c r="DX15" s="33">
        <v>173</v>
      </c>
      <c r="DY15" s="33">
        <v>173</v>
      </c>
      <c r="EE15" s="36" t="s">
        <v>22</v>
      </c>
      <c r="EF15" s="46">
        <v>372000000</v>
      </c>
      <c r="EG15" s="46">
        <v>443000000</v>
      </c>
      <c r="EH15" s="46">
        <v>38000000</v>
      </c>
      <c r="EI15" s="46">
        <v>225000000</v>
      </c>
      <c r="EJ15" s="46">
        <v>74000000</v>
      </c>
      <c r="ER15" s="55" t="s">
        <v>18</v>
      </c>
      <c r="ES15" s="46">
        <v>1669000000</v>
      </c>
      <c r="EW15" s="36" t="s">
        <v>63</v>
      </c>
      <c r="EX15" s="46">
        <v>171000000</v>
      </c>
      <c r="EY15" s="46">
        <v>113000000</v>
      </c>
      <c r="EZ15" s="46">
        <v>38000000</v>
      </c>
      <c r="FA15" s="46">
        <v>707000000</v>
      </c>
    </row>
    <row r="16" spans="2:157" x14ac:dyDescent="0.25">
      <c r="M16" s="36" t="s">
        <v>66</v>
      </c>
      <c r="N16" s="33">
        <v>650000000</v>
      </c>
      <c r="U16" s="36" t="s">
        <v>69</v>
      </c>
      <c r="V16" s="46">
        <v>1247000000</v>
      </c>
      <c r="W16" s="33">
        <v>1247000000</v>
      </c>
      <c r="AM16" s="36" t="s">
        <v>69</v>
      </c>
      <c r="AN16" s="33">
        <v>206</v>
      </c>
      <c r="BE16" s="36" t="s">
        <v>103</v>
      </c>
      <c r="BF16" s="46">
        <v>15990000000</v>
      </c>
      <c r="BI16" s="36" t="s">
        <v>103</v>
      </c>
      <c r="BJ16" s="33">
        <v>2643</v>
      </c>
      <c r="BN16" s="36" t="s">
        <v>103</v>
      </c>
      <c r="BO16" s="46">
        <v>15990000000</v>
      </c>
      <c r="BW16" s="36" t="s">
        <v>37</v>
      </c>
      <c r="BX16" s="56">
        <v>3.276282366437237E-3</v>
      </c>
      <c r="BZ16" s="57">
        <f t="shared" si="3"/>
        <v>10</v>
      </c>
      <c r="CA16" s="62">
        <f t="shared" si="4"/>
        <v>3.276282366437237E-3</v>
      </c>
      <c r="CB16" s="62" t="str">
        <f t="shared" si="5"/>
        <v/>
      </c>
      <c r="CC16" s="62" t="str">
        <f t="shared" si="6"/>
        <v/>
      </c>
      <c r="CV16" s="36" t="s">
        <v>71</v>
      </c>
      <c r="CW16" s="46">
        <v>411000000</v>
      </c>
      <c r="CY16" s="36" t="s">
        <v>65</v>
      </c>
      <c r="CZ16" s="46">
        <v>995000000</v>
      </c>
      <c r="DW16" s="36" t="s">
        <v>37</v>
      </c>
      <c r="DX16" s="33">
        <v>278</v>
      </c>
      <c r="DY16" s="33">
        <v>278</v>
      </c>
      <c r="EE16" s="36" t="s">
        <v>27</v>
      </c>
      <c r="EF16" s="46">
        <v>652000000</v>
      </c>
      <c r="EG16" s="46">
        <v>858000000</v>
      </c>
      <c r="EH16" s="46">
        <v>142000000</v>
      </c>
      <c r="EI16" s="46">
        <v>413000000</v>
      </c>
      <c r="EJ16" s="46">
        <v>113000000</v>
      </c>
      <c r="ER16" s="36" t="s">
        <v>76</v>
      </c>
      <c r="ES16" s="46">
        <v>5372000000</v>
      </c>
      <c r="EW16" s="36" t="s">
        <v>21</v>
      </c>
      <c r="EX16" s="46">
        <v>95000000</v>
      </c>
      <c r="EY16" s="46">
        <v>22000000</v>
      </c>
      <c r="EZ16" s="46"/>
      <c r="FA16" s="46">
        <v>212000000</v>
      </c>
    </row>
    <row r="17" spans="13:157" x14ac:dyDescent="0.25">
      <c r="M17" s="36" t="s">
        <v>71</v>
      </c>
      <c r="N17" s="33">
        <v>411000000</v>
      </c>
      <c r="AM17" s="36" t="s">
        <v>103</v>
      </c>
      <c r="AN17" s="33">
        <v>2643</v>
      </c>
      <c r="BW17" s="36" t="s">
        <v>44</v>
      </c>
      <c r="BX17" s="56">
        <v>3.1209710501640875E-3</v>
      </c>
      <c r="BZ17" s="57">
        <f t="shared" si="3"/>
        <v>11</v>
      </c>
      <c r="CA17" s="62">
        <f t="shared" si="4"/>
        <v>3.1209710501640875E-3</v>
      </c>
      <c r="CB17" s="62" t="str">
        <f t="shared" si="5"/>
        <v/>
      </c>
      <c r="CC17" s="62" t="str">
        <f t="shared" si="6"/>
        <v/>
      </c>
      <c r="CV17" s="36" t="s">
        <v>36</v>
      </c>
      <c r="CW17" s="46">
        <v>1177000000</v>
      </c>
      <c r="CY17" s="36" t="s">
        <v>62</v>
      </c>
      <c r="CZ17" s="46">
        <v>832000000</v>
      </c>
      <c r="DW17" s="36" t="s">
        <v>44</v>
      </c>
      <c r="DX17" s="33">
        <v>212</v>
      </c>
      <c r="DY17" s="33">
        <v>212</v>
      </c>
      <c r="EE17" s="36" t="s">
        <v>37</v>
      </c>
      <c r="EF17" s="46">
        <v>1179000000</v>
      </c>
      <c r="EG17" s="46">
        <v>1448000000</v>
      </c>
      <c r="EH17" s="46">
        <v>242000000</v>
      </c>
      <c r="EI17" s="46">
        <v>752000000</v>
      </c>
      <c r="EJ17" s="46">
        <v>188000000</v>
      </c>
      <c r="ER17" s="55" t="s">
        <v>46</v>
      </c>
      <c r="ES17" s="46">
        <v>1254000000</v>
      </c>
      <c r="EW17" s="36" t="s">
        <v>71</v>
      </c>
      <c r="EX17" s="46">
        <v>171000000</v>
      </c>
      <c r="EY17" s="46">
        <v>100000000</v>
      </c>
      <c r="EZ17" s="46"/>
      <c r="FA17" s="46">
        <v>140000000</v>
      </c>
    </row>
    <row r="18" spans="13:157" x14ac:dyDescent="0.25">
      <c r="M18" s="36" t="s">
        <v>34</v>
      </c>
      <c r="N18" s="33">
        <v>379000000</v>
      </c>
      <c r="BW18" s="36" t="s">
        <v>69</v>
      </c>
      <c r="BX18" s="56">
        <v>3.2518257694314021E-3</v>
      </c>
      <c r="BZ18" s="57">
        <f t="shared" si="3"/>
        <v>12</v>
      </c>
      <c r="CA18" s="62">
        <f t="shared" si="4"/>
        <v>3.2518257694314021E-3</v>
      </c>
      <c r="CB18" s="62" t="str">
        <f t="shared" si="5"/>
        <v/>
      </c>
      <c r="CC18" s="62" t="str">
        <f t="shared" si="6"/>
        <v/>
      </c>
      <c r="CV18" s="36" t="s">
        <v>26</v>
      </c>
      <c r="CW18" s="46">
        <v>1288000000</v>
      </c>
      <c r="CY18" s="36" t="s">
        <v>66</v>
      </c>
      <c r="CZ18" s="46">
        <v>650000000</v>
      </c>
      <c r="DW18" s="36" t="s">
        <v>69</v>
      </c>
      <c r="DX18" s="33">
        <v>127</v>
      </c>
      <c r="DY18" s="33">
        <v>127</v>
      </c>
      <c r="EE18" s="36" t="s">
        <v>44</v>
      </c>
      <c r="EF18" s="46">
        <v>789000000</v>
      </c>
      <c r="EG18" s="46">
        <v>1078000000</v>
      </c>
      <c r="EH18" s="46">
        <v>239000000</v>
      </c>
      <c r="EI18" s="46">
        <v>545000000</v>
      </c>
      <c r="EJ18" s="46">
        <v>163000000</v>
      </c>
      <c r="ER18" s="55" t="s">
        <v>61</v>
      </c>
      <c r="ES18" s="46">
        <v>410000000</v>
      </c>
      <c r="EW18" s="36" t="s">
        <v>36</v>
      </c>
      <c r="EX18" s="46">
        <v>114000000</v>
      </c>
      <c r="EY18" s="46">
        <v>122000000</v>
      </c>
      <c r="EZ18" s="46">
        <v>19000000</v>
      </c>
      <c r="FA18" s="46">
        <v>922000000</v>
      </c>
    </row>
    <row r="19" spans="13:157" x14ac:dyDescent="0.25">
      <c r="M19" s="36" t="s">
        <v>75</v>
      </c>
      <c r="N19" s="33">
        <v>332000000</v>
      </c>
      <c r="CV19" s="36" t="s">
        <v>52</v>
      </c>
      <c r="CW19" s="46">
        <v>1727000000</v>
      </c>
      <c r="CY19" s="36" t="s">
        <v>71</v>
      </c>
      <c r="CZ19" s="46">
        <v>411000000</v>
      </c>
      <c r="EE19" s="36" t="s">
        <v>69</v>
      </c>
      <c r="EF19" s="46">
        <v>445000000</v>
      </c>
      <c r="EG19" s="46">
        <v>444000000</v>
      </c>
      <c r="EH19" s="46">
        <v>75000000</v>
      </c>
      <c r="EI19" s="46">
        <v>200000000</v>
      </c>
      <c r="EJ19" s="46">
        <v>83000000</v>
      </c>
      <c r="ER19" s="55" t="s">
        <v>74</v>
      </c>
      <c r="ES19" s="46">
        <v>114000000</v>
      </c>
      <c r="EW19" s="36" t="s">
        <v>26</v>
      </c>
      <c r="EX19" s="46">
        <v>247000000</v>
      </c>
      <c r="EY19" s="46">
        <v>97000000</v>
      </c>
      <c r="EZ19" s="46"/>
      <c r="FA19" s="46">
        <v>944000000</v>
      </c>
    </row>
    <row r="20" spans="13:157" x14ac:dyDescent="0.25">
      <c r="M20" s="36" t="s">
        <v>21</v>
      </c>
      <c r="N20" s="33">
        <v>329000000</v>
      </c>
      <c r="CV20" s="36" t="s">
        <v>54</v>
      </c>
      <c r="CW20" s="46">
        <v>1243000000</v>
      </c>
      <c r="CY20" s="36" t="s">
        <v>34</v>
      </c>
      <c r="CZ20" s="46">
        <v>379000000</v>
      </c>
      <c r="ER20" s="55" t="s">
        <v>18</v>
      </c>
      <c r="ES20" s="46">
        <v>3594000000</v>
      </c>
      <c r="EW20" s="36" t="s">
        <v>52</v>
      </c>
      <c r="EX20" s="46">
        <v>247000000</v>
      </c>
      <c r="EY20" s="46">
        <v>142000000</v>
      </c>
      <c r="EZ20" s="46">
        <v>76000000</v>
      </c>
      <c r="FA20" s="46">
        <v>1262000000</v>
      </c>
    </row>
    <row r="21" spans="13:157" x14ac:dyDescent="0.25">
      <c r="CV21" s="36" t="s">
        <v>31</v>
      </c>
      <c r="CW21" s="46">
        <v>1638000000</v>
      </c>
      <c r="CY21" s="36" t="s">
        <v>75</v>
      </c>
      <c r="CZ21" s="46">
        <v>332000000</v>
      </c>
      <c r="ER21" s="36" t="s">
        <v>78</v>
      </c>
      <c r="ES21" s="46">
        <v>5288000000</v>
      </c>
      <c r="EW21" s="36" t="s">
        <v>54</v>
      </c>
      <c r="EX21" s="46">
        <v>228000000</v>
      </c>
      <c r="EY21" s="46">
        <v>115000000</v>
      </c>
      <c r="EZ21" s="46"/>
      <c r="FA21" s="46">
        <v>900000000</v>
      </c>
    </row>
    <row r="22" spans="13:157" x14ac:dyDescent="0.25">
      <c r="CV22" s="36" t="s">
        <v>41</v>
      </c>
      <c r="CW22" s="46">
        <v>1066000000</v>
      </c>
      <c r="CY22" s="36" t="s">
        <v>21</v>
      </c>
      <c r="CZ22" s="46">
        <v>329000000</v>
      </c>
      <c r="ER22" s="55" t="s">
        <v>46</v>
      </c>
      <c r="ES22" s="46">
        <v>1425000000</v>
      </c>
      <c r="EW22" s="36" t="s">
        <v>31</v>
      </c>
      <c r="EX22" s="46">
        <v>551000000</v>
      </c>
      <c r="EY22" s="46">
        <v>60000000</v>
      </c>
      <c r="EZ22" s="46"/>
      <c r="FA22" s="46">
        <v>1027000000</v>
      </c>
    </row>
    <row r="23" spans="13:157" x14ac:dyDescent="0.25">
      <c r="ER23" s="55" t="s">
        <v>61</v>
      </c>
      <c r="ES23" s="46">
        <v>417000000</v>
      </c>
      <c r="EW23" s="36" t="s">
        <v>41</v>
      </c>
      <c r="EX23" s="46">
        <v>285000000</v>
      </c>
      <c r="EY23" s="46">
        <v>40000000</v>
      </c>
      <c r="EZ23" s="46"/>
      <c r="FA23" s="46">
        <v>741000000</v>
      </c>
    </row>
    <row r="24" spans="13:157" x14ac:dyDescent="0.25">
      <c r="ER24" s="55" t="s">
        <v>74</v>
      </c>
      <c r="ES24" s="46">
        <v>38000000</v>
      </c>
    </row>
    <row r="25" spans="13:157" x14ac:dyDescent="0.25">
      <c r="ER25" s="55" t="s">
        <v>18</v>
      </c>
      <c r="ES25" s="46">
        <v>3408000000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91691-1FEF-4C53-BCDF-E8BC738E82A7}">
  <sheetPr>
    <tabColor rgb="FF0070C0"/>
  </sheetPr>
  <dimension ref="D10"/>
  <sheetViews>
    <sheetView showGridLines="0" showRowColHeaders="0" tabSelected="1" zoomScaleNormal="100" workbookViewId="0">
      <selection activeCell="Z15" sqref="Z15"/>
    </sheetView>
  </sheetViews>
  <sheetFormatPr defaultRowHeight="15.75" x14ac:dyDescent="0.25"/>
  <cols>
    <col min="1" max="16384" width="9" style="30"/>
  </cols>
  <sheetData>
    <row r="10" spans="4:4" x14ac:dyDescent="0.25">
      <c r="D10"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Format</vt:lpstr>
      <vt:lpstr>Data</vt:lpstr>
      <vt:lpstr>Pivot 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ikmal shah</cp:lastModifiedBy>
  <dcterms:created xsi:type="dcterms:W3CDTF">2021-12-05T19:04:34Z</dcterms:created>
  <dcterms:modified xsi:type="dcterms:W3CDTF">2024-09-28T17:32:08Z</dcterms:modified>
  <cp:category/>
</cp:coreProperties>
</file>